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5_filming/"/>
    </mc:Choice>
  </mc:AlternateContent>
  <xr:revisionPtr revIDLastSave="9285" documentId="11_F25DC773A252ABDACC104863C91E5CB45BDE58E9" xr6:coauthVersionLast="47" xr6:coauthVersionMax="47" xr10:uidLastSave="{C6ABE6AF-043C-45C4-A550-69B2A5BB6946}"/>
  <bookViews>
    <workbookView xWindow="52695" yWindow="0" windowWidth="14610" windowHeight="15585" tabRatio="951" firstSheet="1" activeTab="1" xr2:uid="{00000000-000D-0000-FFFF-FFFF00000000}"/>
  </bookViews>
  <sheets>
    <sheet name="Exercise ideas" sheetId="26" r:id="rId1"/>
    <sheet name="HSTACK and VSTACK" sheetId="24" r:id="rId2"/>
    <sheet name="Arbitary arguments" sheetId="25" r:id="rId3"/>
    <sheet name="VGSales" sheetId="10" r:id="rId4"/>
    <sheet name="Exercises" sheetId="28" r:id="rId5"/>
    <sheet name="Exercises (solutions)" sheetId="27" r:id="rId6"/>
    <sheet name="e00eb4de3c8a421cba9b8f4cb8546ec" sheetId="4" state="veryHidden" r:id="rId7"/>
  </sheets>
  <definedNames>
    <definedName name="GRADES_CUTTOFFS">{91;80;70;50;40;0}</definedName>
    <definedName name="GRADES_LETTERS">{"A";"B";"C";"D";"E";"F"}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E13" i="28" a="1"/>
  <c r="E13" i="28" s="1"/>
  <c r="A13" i="28" a="1"/>
  <c r="A13" i="28" s="1"/>
  <c r="A59" i="27" a="1"/>
  <c r="A59" i="27" s="1"/>
  <c r="E12" i="28"/>
  <c r="A12" i="28"/>
  <c r="A30" i="27" l="1" a="1"/>
  <c r="A30" i="27" s="1"/>
  <c r="E13" i="27" a="1"/>
  <c r="E13" i="27" s="1"/>
  <c r="A13" i="27" a="1"/>
  <c r="A13" i="27" s="1"/>
  <c r="A20" i="27" s="1" a="1"/>
  <c r="A20" i="27" s="1"/>
  <c r="A8" i="27" a="1"/>
  <c r="A8" i="27" s="1"/>
  <c r="A33" i="24" a="1"/>
  <c r="A33" i="24" s="1"/>
  <c r="F26" i="24" a="1"/>
  <c r="F26" i="24" s="1"/>
  <c r="A26" i="24" a="1"/>
  <c r="A26" i="24" s="1"/>
  <c r="A17" i="24" a="1"/>
  <c r="A17" i="24" s="1"/>
  <c r="A6" i="24" a="1"/>
  <c r="A6" i="24" s="1"/>
  <c r="A36" i="25" a="1"/>
  <c r="A36" i="25" s="1"/>
  <c r="F28" i="25" a="1"/>
  <c r="F28" i="25" s="1"/>
  <c r="F25" i="25"/>
  <c r="F31" i="25" a="1"/>
  <c r="F31" i="25" s="1"/>
  <c r="A35" i="25"/>
  <c r="E12" i="27"/>
  <c r="A16" i="24"/>
  <c r="A12" i="27"/>
  <c r="F27" i="25"/>
  <c r="F24" i="25"/>
  <c r="A32" i="24"/>
  <c r="F30" i="25"/>
  <c r="A25" i="24"/>
  <c r="A5" i="24"/>
  <c r="F25" i="2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<sst xmlns="http://schemas.openxmlformats.org/spreadsheetml/2006/main" count="52421" uniqueCount="10324">
  <si>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</si>
  <si>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</si>
  <si>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</si>
  <si>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</si>
  <si>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</si>
  <si>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</si>
  <si>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</si>
  <si>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</si>
  <si>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</si>
  <si>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</si>
  <si>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</si>
  <si>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</si>
  <si>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</si>
  <si>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</si>
  <si>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</si>
  <si>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</si>
  <si>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</si>
  <si>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</si>
  <si>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</si>
  <si>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</si>
  <si>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</si>
  <si>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</si>
  <si>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</si>
  <si>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</si>
  <si>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</si>
  <si>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</si>
  <si>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</si>
  <si>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</si>
  <si>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</si>
  <si>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</si>
  <si>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</si>
  <si>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</si>
  <si>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</si>
  <si>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</si>
  <si>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</si>
  <si>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</si>
  <si>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</si>
  <si>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</si>
  <si>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</si>
  <si>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</si>
  <si>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</si>
  <si>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</si>
  <si>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</si>
  <si>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</si>
  <si>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</si>
  <si>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</si>
  <si>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</si>
  <si>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</si>
  <si>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</si>
  <si>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</si>
  <si>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</si>
  <si>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</si>
  <si>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</si>
  <si>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</si>
  <si>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</si>
  <si>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</si>
  <si>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</si>
  <si>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</si>
  <si>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</si>
  <si>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</si>
  <si>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</si>
  <si>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</si>
  <si>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</si>
  <si>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</si>
  <si>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</si>
  <si>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</si>
  <si>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</si>
  <si>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</si>
  <si>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</si>
  <si>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</si>
  <si>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</si>
  <si>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</si>
  <si>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</si>
  <si>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</si>
  <si>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</si>
  <si>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</si>
  <si>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</si>
  <si>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</si>
  <si>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</si>
  <si>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</si>
  <si>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</si>
  <si>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</si>
  <si>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</si>
  <si>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</si>
  <si>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</si>
  <si>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</si>
  <si>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</si>
  <si>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</si>
  <si>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</si>
  <si>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</si>
  <si>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</si>
  <si>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</si>
  <si>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</si>
  <si>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</si>
  <si>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</si>
  <si>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</si>
  <si>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</si>
  <si>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</si>
  <si>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</si>
  <si>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</si>
  <si>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</si>
  <si>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</si>
  <si>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</si>
  <si>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</si>
  <si>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</si>
  <si>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</si>
  <si>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</si>
  <si>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</si>
  <si>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</si>
  <si>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</si>
  <si>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</si>
  <si>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</si>
  <si>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</si>
  <si>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</si>
  <si>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</si>
  <si>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</si>
  <si>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</si>
  <si>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</si>
  <si>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</si>
  <si>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</si>
  <si>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</si>
  <si>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</si>
  <si>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</si>
  <si>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</si>
  <si>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</si>
  <si>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</si>
  <si>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</si>
  <si>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</si>
  <si>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</si>
  <si>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</si>
  <si>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</si>
  <si>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</si>
  <si>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</si>
  <si>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</si>
  <si>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</si>
  <si>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</si>
  <si>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</si>
  <si>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</si>
  <si>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</si>
  <si>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</si>
  <si>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</si>
  <si>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</si>
  <si>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</si>
  <si>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</si>
  <si>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</si>
  <si>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</si>
  <si>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</si>
  <si>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</si>
  <si>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</si>
  <si>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</si>
  <si>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</si>
  <si>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</si>
  <si>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</si>
  <si>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</si>
  <si>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</si>
  <si>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</si>
  <si>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</si>
  <si>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</si>
  <si>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</si>
  <si>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</si>
  <si>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</si>
  <si>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</si>
  <si>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</si>
  <si>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</si>
  <si>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</si>
  <si>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</si>
  <si>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</si>
  <si>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</si>
  <si>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</si>
  <si>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</si>
  <si>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</si>
  <si>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</si>
  <si>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</si>
  <si>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</si>
  <si>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</si>
  <si>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</si>
  <si>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</si>
  <si>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</si>
  <si>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</si>
  <si>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</si>
  <si>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</si>
  <si>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</si>
  <si>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</si>
  <si>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</si>
  <si>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</si>
  <si>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</si>
  <si>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</si>
  <si>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</si>
  <si>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</si>
  <si>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</si>
  <si>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</si>
  <si>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</si>
  <si>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</si>
  <si>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</si>
  <si>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</si>
  <si>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</si>
  <si>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</si>
  <si>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</si>
  <si>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</si>
  <si>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</si>
  <si>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</si>
  <si>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</si>
  <si>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</si>
  <si>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</si>
  <si>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</si>
  <si>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</si>
  <si>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</si>
  <si>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</si>
  <si>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</si>
  <si>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</si>
  <si>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</si>
  <si>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</si>
  <si>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</si>
  <si>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</si>
  <si>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</si>
  <si>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</si>
  <si>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</si>
  <si>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</si>
  <si>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</si>
  <si>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</si>
  <si>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</si>
  <si>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</si>
  <si>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</si>
  <si>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</si>
  <si>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</si>
  <si>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</si>
  <si>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</si>
  <si>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</si>
  <si>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</si>
  <si>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</si>
  <si>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</si>
  <si>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</si>
  <si>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</si>
  <si>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</si>
  <si>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</si>
  <si>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</si>
  <si>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</si>
  <si>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</si>
  <si>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</si>
  <si>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</si>
  <si>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</si>
  <si>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</si>
  <si>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</si>
  <si>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</si>
  <si>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</si>
  <si>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</si>
  <si>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</si>
  <si>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</si>
  <si>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</si>
  <si>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</si>
  <si>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</si>
  <si>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</si>
  <si>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</si>
  <si>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</si>
  <si>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</si>
  <si>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</si>
  <si>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</si>
  <si>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</si>
  <si>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</si>
  <si>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</si>
  <si>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</si>
  <si>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</si>
  <si>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</si>
  <si>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</si>
  <si>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</si>
  <si>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</si>
  <si>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</si>
  <si>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</si>
  <si>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</si>
  <si>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</si>
  <si>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</si>
  <si>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</si>
  <si>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</si>
  <si>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</si>
  <si>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</si>
  <si>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</si>
  <si>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</si>
  <si>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</si>
  <si>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</si>
  <si>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</si>
  <si>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</si>
  <si>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</si>
  <si>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</si>
  <si>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</si>
  <si>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</si>
  <si>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</si>
  <si>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</si>
  <si>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</si>
  <si>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</si>
  <si>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</si>
  <si>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</si>
  <si>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</si>
  <si>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</si>
  <si>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</si>
  <si>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</si>
  <si>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</si>
  <si>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</si>
  <si>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</si>
  <si>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</si>
  <si>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</si>
  <si>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</si>
  <si>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</si>
  <si>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</si>
  <si>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</si>
  <si>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</si>
  <si>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</si>
  <si>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</si>
  <si>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</si>
  <si>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</si>
  <si>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</si>
  <si>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</si>
  <si>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</si>
  <si>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</si>
  <si>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</si>
  <si>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</si>
  <si>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</si>
  <si>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</si>
  <si>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</si>
  <si>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</si>
  <si>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</si>
  <si>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</si>
  <si>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</si>
  <si>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</si>
  <si>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</si>
  <si>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</si>
  <si>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</si>
  <si>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</si>
  <si>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</si>
  <si>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</si>
  <si>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</si>
  <si>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</si>
  <si>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</si>
  <si>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</si>
  <si>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</si>
  <si>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</si>
  <si>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</si>
  <si>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</si>
  <si>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</si>
  <si>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</si>
  <si>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</si>
  <si>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</si>
  <si>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</si>
  <si>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</si>
  <si>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</si>
  <si>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</si>
  <si>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</si>
  <si>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</si>
  <si>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</si>
  <si>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</si>
  <si>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</si>
  <si>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</si>
  <si>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</si>
  <si>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</si>
  <si>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</si>
  <si>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</si>
  <si>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</si>
  <si>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</si>
  <si>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</si>
  <si>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</si>
  <si>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</si>
  <si>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</si>
  <si>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</si>
  <si>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</si>
  <si>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</si>
  <si>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</si>
  <si>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</si>
  <si>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</si>
  <si>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</si>
  <si>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</si>
  <si>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</si>
  <si>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</si>
  <si>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</si>
  <si>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</si>
  <si>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</si>
  <si>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</si>
  <si>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</si>
  <si>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</si>
  <si>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</si>
  <si>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</si>
  <si>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</si>
  <si>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</si>
  <si>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</si>
  <si>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</si>
  <si>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</si>
  <si>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</si>
  <si>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</si>
  <si>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</si>
  <si>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</si>
  <si>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</si>
  <si>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</si>
  <si>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</si>
  <si>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</si>
  <si>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</si>
  <si>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</si>
  <si>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</si>
  <si>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</si>
  <si>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</si>
  <si>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</si>
  <si>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</si>
  <si>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</si>
  <si>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</si>
  <si>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</si>
  <si>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</si>
  <si>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</si>
  <si>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</si>
  <si>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</si>
  <si>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</si>
  <si>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</si>
  <si>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</si>
  <si>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</si>
  <si>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</si>
  <si>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</si>
  <si>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</si>
  <si>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</si>
  <si>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</si>
  <si>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</si>
  <si>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</si>
  <si>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</si>
  <si>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</si>
  <si>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</si>
  <si>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</si>
  <si>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</si>
  <si>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</si>
  <si>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</si>
  <si>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</si>
  <si>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</si>
  <si>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</si>
  <si>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</si>
  <si>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</si>
  <si>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</si>
  <si>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</si>
  <si>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</si>
  <si>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</si>
  <si>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</si>
  <si>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</si>
  <si>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</si>
  <si>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</si>
  <si>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</si>
  <si>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</si>
  <si>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</si>
  <si>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</si>
  <si>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</si>
  <si>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</si>
  <si>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</si>
  <si>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</si>
  <si>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</si>
  <si>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</si>
  <si>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</si>
  <si>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</si>
  <si>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</si>
  <si>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</si>
  <si>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</si>
  <si>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</si>
  <si>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</si>
  <si>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</si>
  <si>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</si>
  <si>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</si>
  <si>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</si>
  <si>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</si>
  <si>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</si>
  <si>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</si>
  <si>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</si>
  <si>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</si>
  <si>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</si>
  <si>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</si>
  <si>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</si>
  <si>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</si>
  <si>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</si>
  <si>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</si>
  <si>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</si>
  <si>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</si>
  <si>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</si>
  <si>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</si>
  <si>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</si>
  <si>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</si>
  <si>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</si>
  <si>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</si>
  <si>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</si>
  <si>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</si>
  <si>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</si>
  <si>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</si>
  <si>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</si>
  <si>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</si>
  <si>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</si>
  <si>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</si>
  <si>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</si>
  <si>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</si>
  <si>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</si>
  <si>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</si>
  <si>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</si>
  <si>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</si>
  <si>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</si>
  <si>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</si>
  <si>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</si>
  <si>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</si>
  <si>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</si>
  <si>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</si>
  <si>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</si>
  <si>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</si>
  <si>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</si>
  <si>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</si>
  <si>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</si>
  <si>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</si>
  <si>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</si>
  <si>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</si>
  <si>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</si>
  <si>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</si>
  <si>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</si>
  <si>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</si>
  <si>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</si>
  <si>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</si>
  <si>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</si>
  <si>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</si>
  <si>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</si>
  <si>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</si>
  <si>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</si>
  <si>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</si>
  <si>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</si>
  <si>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</si>
  <si>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</si>
  <si>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</si>
  <si>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</si>
  <si>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</si>
  <si>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</si>
  <si>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</si>
  <si>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</si>
  <si>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</si>
  <si>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</si>
  <si>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</si>
  <si>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</si>
  <si>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</si>
  <si>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</si>
  <si>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</si>
  <si>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</si>
  <si>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</si>
  <si>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</si>
  <si>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</si>
  <si>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</si>
  <si>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</si>
  <si>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</si>
  <si>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</si>
  <si>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</si>
  <si>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</si>
  <si>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</si>
  <si>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</si>
  <si>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</si>
  <si>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</si>
  <si>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</si>
  <si>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</si>
  <si>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</si>
  <si>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</si>
  <si>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</si>
  <si>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</si>
  <si>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</si>
  <si>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</si>
  <si>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</si>
  <si>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</si>
  <si>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</si>
  <si>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</si>
  <si>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</si>
  <si>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</si>
  <si>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</si>
  <si>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</si>
  <si>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</si>
  <si>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</si>
  <si>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</si>
  <si>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</si>
  <si>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</si>
  <si>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</si>
  <si>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</si>
  <si>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</si>
  <si>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</si>
  <si>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</si>
  <si>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</si>
  <si>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</si>
  <si>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</si>
  <si>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</si>
  <si>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</si>
  <si>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</si>
  <si>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</si>
  <si>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</si>
  <si>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</si>
  <si>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</si>
  <si>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</si>
  <si>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</si>
  <si>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</si>
  <si>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</si>
  <si>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</si>
  <si>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</si>
  <si>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</si>
  <si>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</si>
  <si>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</si>
  <si>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</si>
  <si>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</si>
  <si>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</si>
  <si>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</si>
  <si>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</si>
  <si>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</si>
  <si>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</si>
  <si>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</si>
  <si>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</si>
  <si>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</si>
  <si>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</si>
  <si>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</si>
  <si>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</si>
  <si>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</si>
  <si>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</si>
  <si>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</si>
  <si>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</si>
  <si>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</si>
  <si>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</si>
  <si>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</si>
  <si>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</si>
  <si>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</si>
  <si>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</si>
  <si>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</si>
  <si>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</si>
  <si>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</si>
  <si>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</si>
  <si>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</si>
  <si>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</si>
  <si>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</si>
  <si>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</si>
  <si>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</si>
  <si>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</si>
  <si>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</si>
  <si>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</si>
  <si>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</si>
  <si>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</si>
  <si>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</si>
  <si>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</si>
  <si>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</si>
  <si>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</si>
  <si>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</si>
  <si>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</si>
  <si>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</si>
  <si>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</si>
  <si>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</si>
  <si>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</si>
  <si>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</si>
  <si>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</si>
  <si>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</si>
  <si>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</si>
  <si>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</si>
  <si>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</si>
  <si>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</si>
  <si>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</si>
  <si>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</si>
  <si>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</si>
  <si>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</si>
  <si>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</si>
  <si>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</si>
  <si>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</si>
  <si>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</si>
  <si>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</si>
  <si>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</si>
  <si>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</si>
  <si>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</si>
  <si>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</si>
  <si>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</si>
  <si>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</si>
  <si>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</si>
  <si>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</si>
  <si>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</si>
  <si>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</si>
  <si>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</si>
  <si>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</si>
  <si>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</si>
  <si>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</si>
  <si>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</si>
  <si>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</si>
  <si>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</si>
  <si>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</si>
  <si>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</si>
  <si>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</si>
  <si>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</si>
  <si>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</si>
  <si>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</si>
  <si>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</si>
  <si>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</si>
  <si>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</si>
  <si>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</si>
  <si>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</si>
  <si>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</si>
  <si>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</si>
  <si>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</si>
  <si>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</si>
  <si>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</si>
  <si>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</si>
  <si>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</si>
  <si>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</si>
  <si>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</si>
  <si>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</si>
  <si>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</si>
  <si>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</si>
  <si>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</si>
  <si>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</si>
  <si>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</si>
  <si>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</si>
  <si>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</si>
  <si>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</si>
  <si>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</si>
  <si>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</si>
  <si>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</si>
  <si>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</si>
  <si>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</si>
  <si>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</si>
  <si>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</si>
  <si>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</si>
  <si>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</si>
  <si>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</si>
  <si>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</si>
  <si>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</si>
  <si>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</si>
  <si>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</si>
  <si>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</si>
  <si>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</si>
  <si>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</si>
  <si>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</si>
  <si>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</si>
  <si>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</si>
  <si>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</si>
  <si>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</si>
  <si>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</si>
  <si>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</si>
  <si>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</si>
  <si>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</si>
  <si>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</si>
  <si>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</si>
  <si>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</si>
  <si>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</si>
  <si>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</si>
  <si>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</si>
  <si>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</si>
  <si>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</si>
  <si>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</si>
  <si>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</si>
  <si>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</si>
  <si>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</si>
  <si>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</si>
  <si>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</si>
  <si>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</si>
  <si>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</si>
  <si>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</si>
  <si>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</si>
  <si>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</si>
  <si>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</si>
  <si>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</si>
  <si>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</si>
  <si>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</si>
  <si>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</si>
  <si>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</si>
  <si>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</si>
  <si>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</si>
  <si>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</si>
  <si>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</si>
  <si>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</si>
  <si>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</si>
  <si>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</si>
  <si>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</si>
  <si>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</si>
  <si>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</si>
  <si>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</si>
  <si>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</si>
  <si>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</si>
  <si>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</si>
  <si>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</si>
  <si>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</si>
  <si>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</si>
  <si>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</si>
  <si>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</si>
  <si>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</si>
  <si>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</si>
  <si>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</si>
  <si>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</si>
  <si>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</si>
  <si>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</si>
  <si>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</si>
  <si>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</si>
  <si>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</si>
  <si>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</si>
  <si>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</si>
  <si>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</si>
  <si>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</si>
  <si>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</si>
  <si>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</si>
  <si>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</si>
  <si>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</si>
  <si>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</si>
  <si>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</si>
  <si>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</si>
  <si>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</si>
  <si>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</si>
  <si>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</si>
  <si>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</si>
  <si>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</si>
  <si>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</si>
  <si>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</si>
  <si>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</si>
  <si>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</si>
  <si>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</si>
  <si>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</si>
  <si>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</si>
  <si>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</si>
  <si>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</si>
  <si>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</si>
  <si>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</si>
  <si>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</si>
  <si>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</si>
  <si>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</si>
  <si>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</si>
  <si>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</si>
  <si>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</si>
  <si>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</si>
  <si>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</si>
  <si>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</si>
  <si>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</si>
  <si>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</si>
  <si>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</si>
  <si>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</si>
  <si>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</si>
  <si>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</si>
  <si>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</si>
  <si>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</si>
  <si>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</si>
  <si>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</si>
  <si>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</si>
  <si>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</si>
  <si>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</si>
  <si>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</si>
  <si>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</si>
  <si>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</si>
  <si>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</si>
  <si>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</si>
  <si>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</si>
  <si>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</si>
  <si>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</si>
  <si>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</si>
  <si>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</si>
  <si>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</si>
  <si>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</si>
  <si>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</si>
  <si>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</si>
  <si>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</si>
  <si>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</si>
  <si>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</si>
  <si>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</si>
  <si>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</si>
  <si>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</si>
  <si>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</si>
  <si>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</si>
  <si>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</si>
  <si>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</si>
  <si>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</si>
  <si>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</si>
  <si>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</si>
  <si>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</si>
  <si>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</si>
  <si>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</si>
  <si>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</si>
  <si>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</si>
  <si>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</si>
  <si>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</si>
  <si>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</si>
  <si>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</si>
  <si>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</si>
  <si>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</si>
  <si>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</si>
  <si>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</si>
  <si>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</si>
  <si>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</si>
  <si>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</si>
  <si>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</si>
  <si>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</si>
  <si>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</si>
  <si>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</si>
  <si>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</si>
  <si>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</si>
  <si>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</si>
  <si>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</si>
  <si>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</si>
  <si>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</si>
  <si>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</si>
  <si>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</si>
  <si>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</si>
  <si>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</si>
  <si>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</si>
  <si>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</si>
  <si>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</si>
  <si>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</si>
  <si>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</si>
  <si>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</si>
  <si>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</si>
  <si>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</si>
  <si>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</si>
  <si>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</si>
  <si>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</si>
  <si>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</si>
  <si>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</si>
  <si>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</si>
  <si>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</si>
  <si>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</si>
  <si>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</si>
  <si>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</si>
  <si>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</si>
  <si>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</si>
  <si>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</si>
  <si>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</si>
  <si>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</si>
  <si>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</si>
  <si>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</si>
  <si>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</si>
  <si>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</si>
  <si>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</si>
  <si>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</si>
  <si>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</si>
  <si>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</si>
  <si>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</si>
  <si>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</si>
  <si>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</si>
  <si>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</si>
  <si>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</si>
  <si>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</si>
  <si>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</si>
  <si>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</si>
  <si>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</si>
  <si>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</si>
  <si>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</si>
  <si>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</si>
  <si>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</si>
  <si>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</si>
  <si>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</si>
  <si>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</si>
  <si>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</si>
  <si>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</si>
  <si>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</si>
  <si>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</si>
  <si>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</si>
  <si>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</si>
  <si>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</si>
  <si>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</si>
  <si>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</si>
  <si>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</si>
  <si>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</si>
  <si>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</si>
  <si>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</si>
  <si>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</si>
  <si>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</si>
  <si>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</si>
  <si>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</si>
  <si>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</si>
  <si>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</si>
  <si>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</si>
  <si>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</si>
  <si>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</si>
  <si>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</si>
  <si>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</si>
  <si>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</si>
  <si>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</si>
  <si>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</si>
  <si>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</si>
  <si>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</si>
  <si>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</si>
  <si>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</si>
  <si>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</si>
  <si>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</si>
  <si>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</si>
  <si>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</si>
  <si>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</si>
  <si>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</si>
  <si>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</si>
  <si>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</si>
  <si>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</si>
  <si>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</si>
  <si>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</si>
  <si>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</si>
  <si>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</si>
  <si>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</si>
  <si>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</si>
  <si>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</si>
  <si>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</si>
  <si>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</si>
  <si>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</si>
  <si>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</si>
  <si>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</si>
  <si>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</si>
  <si>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</si>
  <si>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</si>
  <si>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</si>
  <si>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</si>
  <si>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</si>
  <si>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</si>
  <si>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</si>
  <si>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</si>
  <si>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</si>
  <si>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</si>
  <si>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</si>
  <si>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</si>
  <si>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</si>
  <si>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</si>
  <si>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</si>
  <si>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</si>
  <si>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</si>
  <si>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</si>
  <si>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</si>
  <si>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</si>
  <si>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</si>
  <si>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</si>
  <si>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</si>
  <si>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</si>
  <si>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</si>
  <si>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</si>
  <si>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</si>
  <si>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</si>
  <si>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</si>
  <si>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</si>
  <si>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</si>
  <si>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</si>
  <si>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</si>
  <si>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</si>
  <si>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</si>
  <si>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</si>
  <si>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</si>
  <si>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</si>
  <si>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</si>
  <si>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</si>
  <si>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</si>
  <si>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</si>
  <si>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</si>
  <si>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</si>
  <si>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</si>
  <si>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</si>
  <si>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</si>
  <si>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</si>
  <si>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</si>
  <si>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</si>
  <si>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</si>
  <si>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</si>
  <si>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</si>
  <si>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</si>
  <si>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</si>
  <si>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</si>
  <si>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</si>
  <si>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</si>
  <si>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</si>
  <si>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</si>
  <si>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</si>
  <si>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</si>
  <si>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</si>
  <si>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</si>
  <si>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</si>
  <si>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</si>
  <si>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</si>
  <si>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</si>
  <si>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</si>
  <si>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</si>
  <si>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</si>
  <si>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</si>
  <si>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</si>
  <si>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</si>
  <si>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</si>
  <si>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</si>
  <si>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</si>
  <si>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</si>
  <si>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</si>
  <si>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</si>
  <si>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</si>
  <si>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</si>
  <si>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</si>
  <si>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</si>
  <si>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</si>
  <si>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</si>
  <si>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</si>
  <si>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</si>
  <si>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</si>
  <si>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</si>
  <si>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</si>
  <si>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</si>
  <si>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</si>
  <si>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</si>
  <si>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</si>
  <si>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</si>
  <si>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</si>
  <si>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</si>
  <si>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</si>
  <si>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</si>
  <si>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</si>
  <si>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</si>
  <si>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</si>
  <si>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</si>
  <si>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</si>
  <si>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</si>
  <si>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</si>
  <si>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</si>
  <si>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</si>
  <si>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</si>
  <si>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</si>
  <si>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</si>
  <si>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</si>
  <si>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</si>
  <si>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</si>
  <si>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</si>
  <si>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</si>
  <si>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</si>
  <si>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</si>
  <si>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</si>
  <si>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</si>
  <si>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</si>
  <si>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</si>
  <si>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</si>
  <si>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</si>
  <si>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</si>
  <si>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</si>
  <si>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</si>
  <si>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</si>
  <si>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</si>
  <si>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</si>
  <si>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</si>
  <si>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</si>
  <si>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</si>
  <si>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</si>
  <si>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</si>
  <si>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</si>
  <si>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</si>
  <si>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</si>
  <si>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</si>
  <si>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</si>
  <si>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</si>
  <si>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</si>
  <si>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</si>
  <si>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</si>
  <si>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</si>
  <si>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</si>
  <si>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</si>
  <si>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</si>
  <si>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</si>
  <si>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</si>
  <si>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</si>
  <si>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</si>
  <si>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</si>
  <si>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</si>
  <si>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</si>
  <si>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</si>
  <si>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</si>
  <si>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</si>
  <si>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</si>
  <si>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</si>
  <si>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</si>
  <si>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</si>
  <si>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</si>
  <si>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</si>
  <si>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</si>
  <si>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</si>
  <si>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</si>
  <si>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</si>
  <si>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</si>
  <si>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</si>
  <si>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</si>
  <si>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</si>
  <si>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</si>
  <si>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</si>
  <si>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</si>
  <si>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</si>
  <si>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</si>
  <si>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</si>
  <si>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</si>
  <si>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</si>
  <si>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</si>
  <si>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</si>
  <si>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</si>
  <si>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</si>
  <si>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</si>
  <si>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</si>
  <si>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</si>
  <si>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</si>
  <si>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</si>
  <si>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</si>
  <si>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</si>
  <si>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</si>
  <si>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</si>
  <si>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</si>
  <si>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</si>
  <si>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</si>
  <si>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</si>
  <si>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</si>
  <si>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</si>
  <si>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</si>
  <si>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</si>
  <si>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</si>
  <si>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</si>
  <si>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</si>
  <si>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</si>
  <si>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</si>
  <si>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</si>
  <si>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</si>
  <si>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</si>
  <si>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</si>
  <si>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</si>
  <si>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</si>
  <si>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</si>
  <si>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</si>
  <si>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</si>
  <si>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</si>
  <si>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</si>
  <si>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</si>
  <si>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</si>
  <si>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</si>
  <si>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</si>
  <si>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</si>
  <si>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</si>
  <si>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</si>
  <si>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</si>
  <si>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</si>
  <si>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</si>
  <si>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</si>
  <si>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</si>
  <si>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</si>
  <si>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</si>
  <si>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</si>
  <si>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</si>
  <si>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</si>
  <si>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</si>
  <si>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</si>
  <si>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</si>
  <si>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</si>
  <si>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</si>
  <si>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</si>
  <si>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</si>
  <si>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</si>
  <si>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</si>
  <si>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</si>
  <si>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</si>
  <si>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</si>
  <si>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</si>
  <si>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</si>
  <si>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</si>
  <si>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</si>
  <si>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</si>
  <si>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</si>
  <si>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</si>
  <si>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</si>
  <si>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</si>
  <si>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</si>
  <si>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</si>
  <si>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</si>
  <si>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</si>
  <si>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</si>
  <si>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</si>
  <si>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</si>
  <si>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</si>
  <si>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</si>
  <si>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</si>
  <si>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</si>
  <si>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</si>
  <si>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</si>
  <si>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</si>
  <si>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</si>
  <si>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</si>
  <si>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</si>
  <si>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</si>
  <si>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</si>
  <si>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</si>
  <si>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</si>
  <si>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</si>
  <si>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</si>
  <si>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</si>
  <si>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</si>
  <si>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</si>
  <si>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</si>
  <si>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</si>
  <si>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</si>
  <si>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</si>
  <si>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</si>
  <si>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</si>
  <si>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</si>
  <si>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</si>
  <si>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</si>
  <si>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</si>
  <si>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</si>
  <si>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</si>
  <si>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</si>
  <si>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</si>
  <si>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</si>
  <si>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</si>
  <si>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</si>
  <si>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</si>
  <si>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</si>
  <si>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</si>
  <si>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</si>
  <si>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</si>
  <si>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</si>
  <si>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</si>
  <si>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</si>
  <si>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</si>
  <si>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</si>
  <si>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</si>
  <si>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</si>
  <si>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</si>
  <si>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</si>
  <si>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</si>
  <si>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</si>
  <si>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</si>
  <si>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</si>
  <si>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</si>
  <si>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</si>
  <si>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</si>
  <si>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</si>
  <si>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</si>
  <si>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</si>
  <si>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</si>
  <si>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</si>
  <si>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</si>
  <si>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</si>
  <si>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</si>
  <si>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</si>
  <si>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</si>
  <si>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</si>
  <si>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</si>
  <si>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</si>
  <si>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</si>
  <si>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</si>
  <si>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</si>
  <si>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</si>
  <si>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</si>
  <si>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</si>
  <si>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</si>
  <si>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</si>
  <si>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</si>
  <si>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</si>
  <si>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</si>
  <si>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</si>
  <si>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</si>
  <si>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</si>
  <si>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</si>
  <si>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</si>
  <si>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</si>
  <si>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</si>
  <si>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</si>
  <si>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</si>
  <si>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</si>
  <si>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</si>
  <si>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</si>
  <si>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</si>
  <si>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</si>
  <si>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</si>
  <si>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</si>
  <si>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</si>
  <si>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</si>
  <si>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</si>
  <si>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</si>
  <si>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</si>
  <si>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</si>
  <si>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</si>
  <si>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</si>
  <si>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</si>
  <si>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</si>
  <si>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</si>
  <si>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</si>
  <si>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</si>
  <si>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</si>
  <si>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</si>
  <si>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</si>
  <si>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</si>
  <si>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</si>
  <si>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</si>
  <si>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</si>
  <si>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</si>
  <si>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</si>
  <si>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</si>
  <si>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</si>
  <si>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</si>
  <si>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</si>
  <si>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</si>
  <si>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</si>
  <si>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</si>
  <si>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</si>
  <si>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</si>
  <si>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</si>
  <si>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</si>
  <si>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</si>
  <si>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</si>
  <si>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</si>
  <si>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</si>
  <si>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</si>
  <si>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</si>
  <si>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</si>
  <si>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</si>
  <si>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</si>
  <si>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</si>
  <si>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</si>
  <si>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</si>
  <si>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</si>
  <si>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</si>
  <si>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</si>
  <si>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</si>
  <si>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</si>
  <si>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</si>
  <si>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</si>
  <si>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</si>
  <si>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</si>
  <si>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</si>
  <si>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</si>
  <si>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</si>
  <si>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</si>
  <si>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</si>
  <si>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</si>
  <si>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</si>
  <si>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</si>
  <si>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</si>
  <si>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</si>
  <si>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</si>
  <si>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</si>
  <si>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</si>
  <si>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</si>
  <si>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</si>
  <si>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</si>
  <si>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</si>
  <si>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</si>
  <si>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</si>
  <si>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</si>
  <si>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</si>
  <si>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</si>
  <si>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</si>
  <si>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</si>
  <si>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</si>
  <si>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</si>
  <si>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</si>
  <si>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</si>
  <si>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</si>
  <si>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</si>
  <si>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</si>
  <si>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</si>
  <si>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</si>
  <si>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</si>
  <si>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</si>
  <si>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</si>
  <si>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</si>
  <si>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</si>
  <si>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</si>
  <si>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</si>
  <si>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</si>
  <si>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</si>
  <si>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</si>
  <si>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</si>
  <si>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</si>
  <si>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</si>
  <si>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</si>
  <si>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</si>
  <si>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</si>
  <si>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</si>
  <si>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</si>
  <si>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</si>
  <si>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</si>
  <si>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</si>
  <si>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</si>
  <si>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</si>
  <si>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</si>
  <si>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</si>
  <si>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</si>
  <si>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</si>
  <si>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</si>
  <si>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</si>
  <si>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</si>
  <si>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</si>
  <si>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</si>
  <si>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</si>
  <si>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</si>
  <si>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</si>
  <si>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</si>
  <si>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</si>
  <si>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</si>
  <si>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</si>
  <si>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</si>
  <si>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</si>
  <si>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</si>
  <si>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</si>
  <si>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</si>
  <si>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</si>
  <si>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</si>
  <si>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</si>
  <si>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</si>
  <si>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</si>
  <si>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</si>
  <si>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</si>
  <si>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</si>
  <si>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</si>
  <si>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</si>
  <si>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</si>
  <si>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</si>
  <si>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</si>
  <si>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</si>
  <si>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</si>
  <si>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</si>
  <si>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</si>
  <si>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</si>
  <si>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</si>
  <si>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</si>
  <si>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</si>
  <si>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</si>
  <si>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</si>
  <si>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</si>
  <si>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</si>
  <si>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</si>
  <si>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</si>
  <si>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</si>
  <si>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</si>
  <si>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</si>
  <si>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</si>
  <si>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</si>
  <si>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</si>
  <si>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</si>
  <si>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</si>
  <si>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</si>
  <si>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</si>
  <si>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</si>
  <si>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</si>
  <si>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</si>
  <si>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</si>
  <si>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</si>
  <si>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</si>
  <si>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</si>
  <si>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</si>
  <si>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</si>
  <si>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</si>
  <si>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</si>
  <si>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</si>
  <si>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</si>
  <si>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</si>
  <si>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</si>
  <si>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</si>
  <si>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</si>
  <si>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</si>
  <si>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</si>
  <si>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</si>
  <si>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</si>
  <si>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</si>
  <si>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</si>
  <si>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</si>
  <si>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</si>
  <si>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</si>
  <si>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</si>
  <si>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</si>
  <si>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</si>
  <si>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</si>
  <si>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</si>
  <si>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</si>
  <si>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</si>
  <si>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</si>
  <si>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</si>
  <si>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</si>
  <si>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</si>
  <si>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</si>
  <si>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</si>
  <si>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</si>
  <si>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</si>
  <si>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</si>
  <si>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</si>
  <si>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</si>
  <si>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</si>
  <si>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</si>
  <si>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</si>
  <si>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</si>
  <si>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</si>
  <si>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</si>
  <si>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</si>
  <si>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</si>
  <si>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</si>
  <si>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</si>
  <si>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</si>
  <si>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</si>
  <si>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</si>
  <si>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</si>
  <si>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</si>
  <si>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</si>
  <si>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</si>
  <si>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</si>
  <si>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</si>
  <si>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</si>
  <si>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</si>
  <si>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</si>
  <si>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</si>
  <si>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</si>
  <si>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</si>
  <si>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</si>
  <si>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</si>
  <si>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</si>
  <si>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</si>
  <si>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</si>
  <si>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</si>
  <si>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</si>
  <si>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</si>
  <si>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</si>
  <si>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</si>
  <si>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</si>
  <si>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</si>
  <si>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</si>
  <si>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</si>
  <si>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</si>
  <si>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</si>
  <si>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</si>
  <si>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</si>
  <si>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</si>
  <si>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</si>
  <si>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</si>
  <si>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</si>
  <si>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</si>
  <si>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</si>
  <si>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</si>
  <si>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</si>
  <si>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</si>
  <si>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</si>
  <si>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</si>
  <si>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</si>
  <si>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</si>
  <si>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</si>
  <si>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</si>
  <si>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</si>
  <si>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</si>
  <si>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</si>
  <si>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</si>
  <si>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</si>
  <si>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</si>
  <si>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</si>
  <si>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</si>
  <si>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</si>
  <si>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</si>
  <si>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</si>
  <si>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</si>
  <si>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</si>
  <si>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</si>
  <si>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</si>
  <si>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</si>
  <si>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</si>
  <si>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</si>
  <si>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</si>
  <si>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</si>
  <si>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</si>
  <si>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</si>
  <si>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</si>
  <si>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</si>
  <si>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</si>
  <si>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</si>
  <si>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</si>
  <si>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</si>
  <si>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</si>
  <si>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</si>
  <si>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</si>
  <si>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</si>
  <si>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</si>
  <si>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</si>
  <si>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</si>
  <si>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</si>
  <si>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</si>
  <si>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</si>
  <si>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</si>
  <si>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</si>
  <si>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</si>
  <si>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</si>
  <si>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</si>
  <si>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</si>
  <si>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</si>
  <si>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</si>
  <si>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</si>
  <si>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</si>
  <si>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</si>
  <si>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</si>
  <si>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</si>
  <si>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</si>
  <si>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</si>
  <si>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</si>
  <si>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</si>
  <si>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</si>
  <si>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</si>
  <si>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</si>
  <si>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</si>
  <si>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</si>
  <si>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</si>
  <si>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</si>
  <si>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</si>
  <si>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</si>
  <si>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</si>
  <si>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</si>
  <si>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</si>
  <si>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</si>
  <si>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</si>
  <si>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</si>
  <si>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</si>
  <si>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</si>
  <si>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</si>
  <si>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</si>
  <si>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</si>
  <si>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</si>
  <si>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</si>
  <si>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</si>
  <si>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</si>
  <si>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</si>
  <si>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</si>
  <si>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</si>
  <si>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</si>
  <si>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</si>
  <si>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</si>
  <si>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</si>
  <si>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</si>
  <si>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</si>
  <si>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</si>
  <si>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</si>
  <si>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</si>
  <si>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</si>
  <si>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</si>
  <si>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</si>
  <si>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</si>
  <si>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</si>
  <si>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</si>
  <si>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</si>
  <si>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</si>
  <si>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</si>
  <si>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</si>
  <si>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</si>
  <si>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</si>
  <si>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</si>
  <si>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</si>
  <si>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</si>
  <si>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</si>
  <si>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</si>
  <si>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</si>
  <si>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</si>
  <si>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</si>
  <si>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</si>
  <si>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</si>
  <si>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</si>
  <si>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</si>
  <si>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</si>
  <si>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</si>
  <si>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</si>
  <si>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</si>
  <si>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</si>
  <si>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</si>
  <si>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</si>
  <si>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</si>
  <si>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</si>
  <si>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</si>
  <si>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</si>
  <si>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</si>
  <si>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</si>
  <si>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</si>
  <si>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</si>
  <si>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</si>
  <si>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</si>
  <si>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</si>
  <si>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</si>
  <si>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</si>
  <si>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</si>
  <si>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</si>
  <si>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</si>
  <si>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</si>
  <si>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</si>
  <si>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</si>
  <si>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</si>
  <si>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</si>
  <si>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</si>
  <si>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</si>
  <si>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</si>
  <si>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</si>
  <si>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</si>
  <si>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</si>
  <si>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</si>
  <si>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</si>
  <si>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</si>
  <si>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</si>
  <si>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</si>
  <si>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</si>
  <si>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</si>
  <si>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</si>
  <si>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</si>
  <si>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</si>
  <si>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</si>
  <si>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</si>
  <si>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</si>
  <si>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</si>
  <si>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</si>
  <si>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</si>
  <si>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</si>
  <si>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</si>
  <si>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</si>
  <si>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</si>
  <si>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</si>
  <si>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</si>
  <si>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</si>
  <si>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</si>
  <si>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</si>
  <si>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</si>
  <si>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</si>
  <si>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</si>
  <si>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</si>
  <si>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</si>
  <si>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</si>
  <si>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</si>
  <si>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</si>
  <si>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</si>
  <si>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</si>
  <si>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</si>
  <si>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</si>
  <si>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</si>
  <si>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</si>
  <si>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</si>
  <si>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</si>
  <si>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</si>
  <si>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</si>
  <si>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</si>
  <si>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</si>
  <si>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</si>
  <si>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</si>
  <si>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</si>
  <si>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</si>
  <si>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</si>
  <si>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</si>
  <si>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</si>
  <si>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</si>
  <si>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</si>
  <si>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</si>
  <si>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</si>
  <si>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</si>
  <si>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</si>
  <si>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</si>
  <si>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</si>
  <si>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</si>
  <si>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</si>
  <si>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</si>
  <si>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</si>
  <si>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</si>
  <si>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</si>
  <si>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</si>
  <si>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</si>
  <si>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</si>
  <si>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</si>
  <si>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</si>
  <si>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</si>
  <si>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</si>
  <si>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</si>
  <si>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</si>
  <si>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</si>
  <si>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</si>
  <si>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</si>
  <si>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</si>
  <si>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</si>
  <si>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</si>
  <si>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</si>
  <si>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</si>
  <si>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</si>
  <si>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</si>
  <si>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</si>
  <si>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</si>
  <si>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</si>
  <si>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</si>
  <si>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</si>
  <si>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</si>
  <si>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</si>
  <si>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</si>
  <si>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</si>
  <si>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</si>
  <si>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</si>
  <si>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</si>
  <si>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</si>
  <si>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</si>
  <si>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</si>
  <si>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</si>
  <si>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</si>
  <si>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</si>
  <si>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</si>
  <si>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</si>
  <si>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</si>
  <si>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</si>
  <si>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</si>
  <si>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</si>
  <si>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</si>
  <si>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</si>
  <si>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</si>
  <si>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</si>
  <si>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</si>
  <si>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</si>
  <si>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</si>
  <si>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</si>
  <si>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</si>
  <si>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</si>
  <si>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</si>
  <si>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</si>
  <si>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</si>
  <si>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</si>
  <si>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</si>
  <si>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</si>
  <si>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</si>
  <si>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</si>
  <si>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</si>
  <si>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</si>
  <si>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</si>
  <si>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</si>
  <si>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</si>
  <si>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</si>
  <si>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</si>
  <si>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</si>
  <si>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</si>
  <si>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</si>
  <si>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</si>
  <si>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</si>
  <si>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</si>
  <si>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</si>
  <si>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</si>
  <si>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</si>
  <si>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</si>
  <si>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</si>
  <si>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</si>
  <si>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</si>
  <si>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</si>
  <si>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</si>
  <si>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</si>
  <si>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</si>
  <si>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</si>
  <si>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</si>
  <si>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</si>
  <si>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</si>
  <si>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</si>
  <si>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</si>
  <si>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</si>
  <si>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</si>
  <si>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</si>
  <si>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</si>
  <si>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</si>
  <si>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</si>
  <si>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</si>
  <si>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</si>
  <si>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</si>
  <si>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</si>
  <si>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</si>
  <si>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</si>
  <si>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</si>
  <si>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</si>
  <si>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</si>
  <si>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</si>
  <si>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</si>
  <si>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</si>
  <si>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</si>
  <si>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</si>
  <si>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</si>
  <si>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</si>
  <si>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</si>
  <si>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</si>
  <si>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</si>
  <si>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</si>
  <si>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</si>
  <si>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</si>
  <si>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</si>
  <si>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</si>
  <si>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</si>
  <si>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</si>
  <si>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</si>
  <si>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</si>
  <si>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</si>
  <si>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</si>
  <si>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</si>
  <si>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</si>
  <si>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</si>
  <si>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</si>
  <si>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</si>
  <si>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</si>
  <si>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</si>
  <si>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</si>
  <si>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</si>
  <si>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</si>
  <si>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</si>
  <si>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</si>
  <si>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</si>
  <si>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</si>
  <si>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</si>
  <si>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</si>
  <si>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</si>
  <si>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</si>
  <si>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</si>
  <si>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</si>
  <si>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</si>
  <si>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</si>
  <si>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</si>
  <si>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</si>
  <si>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</si>
  <si>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</si>
  <si>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</si>
  <si>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</si>
  <si>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</si>
  <si>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</si>
  <si>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</si>
  <si>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</si>
  <si>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</si>
  <si>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</si>
  <si>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</si>
  <si>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</si>
  <si>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</si>
  <si>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</si>
  <si>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</si>
  <si>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</si>
  <si>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</si>
  <si>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</si>
  <si>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</si>
  <si>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</si>
  <si>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</si>
  <si>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</si>
  <si>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</si>
  <si>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</si>
  <si>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</si>
  <si>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</si>
  <si>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</si>
  <si>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</si>
  <si>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</si>
  <si>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</si>
  <si>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</si>
  <si>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</si>
  <si>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</si>
  <si>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</si>
  <si>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</si>
  <si>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</si>
  <si>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</si>
  <si>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</si>
  <si>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</si>
  <si>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</si>
  <si>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</si>
  <si>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</si>
  <si>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</si>
  <si>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</si>
  <si>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</si>
  <si>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</si>
  <si>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</si>
  <si>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</si>
  <si>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</si>
  <si>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</si>
  <si>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</si>
  <si>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</si>
  <si>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</si>
  <si>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</si>
  <si>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</si>
  <si>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</si>
  <si>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</si>
  <si>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</si>
  <si>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</si>
  <si>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</si>
  <si>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</si>
  <si>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</si>
  <si>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</si>
  <si>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</si>
  <si>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</si>
  <si>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</si>
  <si>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</si>
  <si>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</si>
  <si>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</si>
  <si>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</si>
  <si>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</si>
  <si>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</si>
  <si>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</si>
  <si>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</si>
  <si>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</si>
  <si>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</si>
  <si>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</si>
  <si>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</si>
  <si>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</si>
  <si>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</si>
  <si>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</si>
  <si>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</si>
  <si>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</si>
  <si>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</si>
  <si>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</si>
  <si>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</si>
  <si>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</si>
  <si>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</si>
  <si>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</si>
  <si>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</si>
  <si>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</si>
  <si>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</si>
  <si>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</si>
  <si>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</si>
  <si>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</si>
  <si>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</si>
  <si>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</si>
  <si>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</si>
  <si>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</si>
  <si>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</si>
  <si>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</si>
  <si>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</si>
  <si>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</si>
  <si>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</si>
  <si>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</si>
  <si>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</si>
  <si>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</si>
  <si>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</si>
  <si>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</si>
  <si>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</si>
  <si>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</si>
  <si>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</si>
  <si>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</si>
  <si>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</si>
  <si>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</si>
  <si>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</si>
  <si>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</si>
  <si>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</si>
  <si>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</si>
  <si>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</si>
  <si>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</si>
  <si>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</si>
  <si>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</si>
  <si>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</si>
  <si>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</si>
  <si>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</si>
  <si>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</si>
  <si>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</si>
  <si>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</si>
  <si>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</si>
  <si>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</si>
  <si>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</si>
  <si>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</si>
  <si>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</si>
  <si>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</si>
  <si>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</si>
  <si>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</si>
  <si>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</si>
  <si>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</si>
  <si>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</si>
  <si>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</si>
  <si>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</si>
  <si>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</si>
  <si>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</si>
  <si>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</si>
  <si>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</si>
  <si>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</si>
  <si>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</si>
  <si>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</si>
  <si>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</si>
  <si>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</si>
  <si>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</si>
  <si>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</si>
  <si>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</si>
  <si>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</si>
  <si>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</si>
  <si>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</si>
  <si>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</si>
  <si>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</si>
  <si>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</si>
  <si>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</si>
  <si>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</si>
  <si>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</si>
  <si>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</si>
  <si>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</si>
  <si>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</si>
  <si>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</si>
  <si>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</si>
  <si>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</si>
  <si>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</si>
  <si>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</si>
  <si>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</si>
  <si>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</si>
  <si>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</si>
  <si>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</si>
  <si>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</si>
  <si>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</si>
  <si>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</si>
  <si>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</si>
  <si>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</si>
  <si>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</si>
  <si>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</si>
  <si>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</si>
  <si>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</si>
  <si>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</si>
  <si>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</si>
  <si>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</si>
  <si>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</si>
  <si>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</si>
  <si>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</si>
  <si>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</si>
  <si>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</si>
  <si>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</si>
  <si>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</si>
  <si>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</si>
  <si>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</si>
  <si>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</si>
  <si>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</si>
  <si>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</si>
  <si>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</si>
  <si>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</si>
  <si>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</si>
  <si>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</si>
  <si>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</si>
  <si>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</si>
  <si>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</si>
  <si>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</si>
  <si>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</si>
  <si>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</si>
  <si>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</si>
  <si>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</si>
  <si>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</si>
  <si>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</si>
  <si>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</si>
  <si>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</si>
  <si>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</si>
  <si>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</si>
  <si>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</si>
  <si>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</si>
  <si>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</si>
  <si>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</si>
  <si>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</si>
  <si>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</si>
  <si>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</si>
  <si>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</si>
  <si>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</si>
  <si>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</si>
  <si>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</si>
  <si>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</si>
  <si>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</si>
  <si>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</si>
  <si>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</si>
  <si>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</si>
  <si>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</si>
  <si>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</si>
  <si>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</si>
  <si>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</si>
  <si>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</si>
  <si>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</si>
  <si>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</si>
  <si>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</si>
  <si>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</si>
  <si>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</si>
  <si>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</si>
  <si>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</si>
  <si>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</si>
  <si>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</si>
  <si>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</si>
  <si>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</si>
  <si>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</si>
  <si>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</si>
  <si>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</si>
  <si>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</si>
  <si>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</si>
  <si>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</si>
  <si>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</si>
  <si>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</si>
  <si>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</si>
  <si>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</si>
  <si>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</si>
  <si>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</si>
  <si>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</si>
  <si>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</si>
  <si>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</si>
  <si>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</si>
  <si>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</si>
  <si>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</si>
  <si>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</si>
  <si>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</si>
  <si>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</si>
  <si>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</si>
  <si>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</si>
  <si>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</si>
  <si>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</si>
  <si>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</si>
  <si>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</si>
  <si>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</si>
  <si>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</si>
  <si>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</si>
  <si>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</si>
  <si>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</si>
  <si>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</si>
  <si>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</si>
  <si>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</si>
  <si>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</si>
  <si>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</si>
  <si>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</si>
  <si>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</si>
  <si>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</si>
  <si>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</si>
  <si>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</si>
  <si>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</si>
  <si>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</si>
  <si>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</si>
  <si>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</si>
  <si>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</si>
  <si>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</si>
  <si>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</si>
  <si>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</si>
  <si>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</si>
  <si>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</si>
  <si>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</si>
  <si>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</si>
  <si>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</si>
  <si>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</si>
  <si>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</si>
  <si>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</si>
  <si>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</si>
  <si>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</si>
  <si>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</si>
  <si>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</si>
  <si>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</si>
  <si>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</si>
  <si>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</si>
  <si>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</si>
  <si>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</si>
  <si>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</si>
  <si>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</si>
  <si>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</si>
  <si>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</si>
  <si>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</si>
  <si>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</si>
  <si>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</si>
  <si>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</si>
  <si>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</si>
  <si>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</si>
  <si>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</si>
  <si>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</si>
  <si>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</si>
  <si>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</si>
  <si>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</si>
  <si>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</si>
  <si>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</si>
  <si>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</si>
  <si>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</si>
  <si>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</si>
  <si>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</si>
  <si>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</si>
  <si>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</si>
  <si>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</si>
  <si>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</si>
  <si>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</si>
  <si>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</si>
  <si>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</si>
  <si>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</si>
  <si>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</si>
  <si>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</si>
  <si>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</si>
  <si>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</si>
  <si>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</si>
  <si>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</si>
  <si>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</si>
  <si>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</si>
  <si>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</si>
  <si>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</si>
  <si>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</si>
  <si>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</si>
  <si>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</si>
  <si>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</si>
  <si>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</si>
  <si>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</si>
  <si>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</si>
  <si>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</si>
  <si>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</si>
  <si>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</si>
  <si>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</si>
  <si>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</si>
  <si>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</si>
  <si>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</si>
  <si>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</si>
  <si>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</si>
  <si>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</si>
  <si>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</si>
  <si>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</si>
  <si>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</si>
  <si>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</si>
  <si>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</si>
  <si>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</si>
  <si>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</si>
  <si>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</si>
  <si>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</si>
  <si>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</si>
  <si>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</si>
  <si>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</si>
  <si>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</si>
  <si>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</si>
  <si>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</si>
  <si>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</si>
  <si>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</si>
  <si>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</si>
  <si>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</si>
  <si>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</si>
  <si>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</si>
  <si>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</si>
  <si>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</si>
  <si>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</si>
  <si>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</si>
  <si>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</si>
  <si>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</si>
  <si>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</si>
  <si>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</si>
  <si>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</si>
  <si>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</si>
  <si>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</si>
  <si>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</si>
  <si>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</si>
  <si>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</si>
  <si>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</si>
  <si>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</si>
  <si>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</si>
  <si>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</si>
  <si>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</si>
  <si>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</si>
  <si>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</si>
  <si>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</si>
  <si>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</si>
  <si>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</si>
  <si>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</si>
  <si>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</si>
  <si>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</si>
  <si>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</si>
  <si>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</si>
  <si>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</si>
  <si>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</si>
  <si>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</si>
  <si>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</si>
  <si>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</si>
  <si>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</si>
  <si>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</si>
  <si>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</si>
  <si>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</si>
  <si>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</si>
  <si>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</si>
  <si>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</si>
  <si>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</si>
  <si>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</si>
  <si>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</si>
  <si>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</si>
  <si>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</si>
  <si>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</si>
  <si>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</si>
  <si>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</si>
  <si>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</si>
  <si>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</si>
  <si>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</si>
  <si>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</si>
  <si>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</si>
  <si>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</si>
  <si>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</si>
  <si>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</si>
  <si>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</si>
  <si>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</si>
  <si>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</si>
  <si>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</si>
  <si>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</si>
  <si>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</si>
  <si>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</si>
  <si>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</si>
  <si>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</si>
  <si>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</si>
  <si>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</si>
  <si>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</si>
  <si>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</si>
  <si>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</si>
  <si>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</si>
  <si>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</si>
  <si>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</si>
  <si>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</si>
  <si>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</si>
  <si>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</si>
  <si>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</si>
  <si>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</si>
  <si>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</si>
  <si>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</si>
  <si>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</si>
  <si>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</si>
  <si>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</si>
  <si>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</si>
  <si>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</si>
  <si>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</si>
  <si>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</si>
  <si>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</si>
  <si>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</si>
  <si>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</si>
  <si>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</si>
  <si>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</si>
  <si>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</si>
  <si>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</si>
  <si>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</si>
  <si>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</si>
  <si>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</si>
  <si>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</si>
  <si>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</si>
  <si>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</si>
  <si>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</si>
  <si>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</si>
  <si>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</si>
  <si>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</si>
  <si>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</si>
  <si>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</si>
  <si>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</si>
  <si>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</si>
  <si>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</si>
  <si>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</si>
  <si>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</si>
  <si>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</si>
  <si>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</si>
  <si>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</si>
  <si>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</si>
  <si>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</si>
  <si>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</si>
  <si>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</si>
  <si>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</si>
  <si>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</si>
  <si>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</si>
  <si>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</si>
  <si>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</si>
  <si>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</si>
  <si>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</si>
  <si>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</si>
  <si>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</si>
  <si>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</si>
  <si>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</si>
  <si>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</si>
  <si>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</si>
  <si>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</si>
  <si>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</si>
  <si>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</si>
  <si>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</si>
  <si>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</si>
  <si>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</si>
  <si>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</si>
  <si>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</si>
  <si>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</si>
  <si>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</si>
  <si>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</si>
  <si>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</si>
  <si>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</si>
  <si>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</si>
  <si>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</si>
  <si>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</si>
  <si>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</si>
  <si>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</si>
  <si>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</si>
  <si>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</si>
  <si>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</si>
  <si>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</si>
  <si>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</si>
  <si>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</si>
  <si>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</si>
  <si>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</si>
  <si>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</si>
  <si>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</si>
  <si>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</si>
  <si>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</si>
  <si>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</si>
  <si>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</si>
  <si>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</si>
  <si>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</si>
  <si>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</si>
  <si>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</si>
  <si>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</si>
  <si>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</si>
  <si>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</si>
  <si>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</si>
  <si>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</si>
  <si>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</si>
  <si>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</si>
  <si>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</si>
  <si>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</si>
  <si>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</si>
  <si>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</si>
  <si>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</si>
  <si>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</si>
  <si>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</si>
  <si>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</si>
  <si>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</si>
  <si>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</si>
  <si>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</si>
  <si>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</si>
  <si>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</si>
  <si>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</si>
  <si>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</si>
  <si>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</si>
  <si>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</si>
  <si>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</si>
  <si>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</si>
  <si>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</si>
  <si>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</si>
  <si>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</si>
  <si>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</si>
  <si>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</si>
  <si>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</si>
  <si>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</si>
  <si>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</si>
  <si>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</si>
  <si>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</si>
  <si>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</si>
  <si>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</si>
  <si>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</si>
  <si>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</si>
  <si>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</si>
  <si>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</si>
  <si>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</si>
  <si>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</si>
  <si>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</si>
  <si>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</si>
  <si>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</si>
  <si>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</si>
  <si>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</si>
  <si>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</si>
  <si>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</si>
  <si>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</si>
  <si>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</si>
  <si>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</si>
  <si>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</si>
  <si>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</si>
  <si>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</si>
  <si>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</si>
  <si>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</si>
  <si>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</si>
  <si>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</si>
  <si>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</si>
  <si>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</si>
  <si>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</si>
  <si>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</si>
  <si>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</si>
  <si>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</si>
  <si>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</si>
  <si>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</si>
  <si>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</si>
  <si>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</si>
  <si>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</si>
  <si>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</si>
  <si>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</si>
  <si>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</si>
  <si>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</si>
  <si>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</si>
  <si>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</si>
  <si>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</si>
  <si>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</si>
  <si>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</si>
  <si>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</si>
  <si>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</si>
  <si>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</si>
  <si>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</si>
  <si>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</si>
  <si>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</si>
  <si>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</si>
  <si>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</si>
  <si>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</si>
  <si>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</si>
  <si>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</si>
  <si>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</si>
  <si>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</si>
  <si>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</si>
  <si>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</si>
  <si>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</si>
  <si>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</si>
  <si>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</si>
  <si>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</si>
  <si>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</si>
  <si>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</si>
  <si>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</si>
  <si>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</si>
  <si>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</si>
  <si>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</si>
  <si>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</si>
  <si>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</si>
  <si>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</si>
  <si>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</si>
  <si>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</si>
  <si>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</si>
  <si>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</si>
  <si>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</si>
  <si>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</si>
  <si>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</si>
  <si>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</si>
  <si>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</si>
  <si>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</si>
  <si>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</si>
  <si>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</si>
  <si>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</si>
  <si>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</si>
  <si>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</si>
  <si>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</si>
  <si>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</si>
  <si>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</si>
  <si>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</si>
  <si>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</si>
  <si>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</si>
  <si>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</si>
  <si>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</si>
  <si>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</si>
  <si>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</si>
  <si>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</si>
  <si>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</si>
  <si>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</si>
  <si>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</si>
  <si>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</si>
  <si>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</si>
  <si>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</si>
  <si>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</si>
  <si>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</si>
  <si>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</si>
  <si>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</si>
  <si>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</si>
  <si>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</si>
  <si>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</si>
  <si>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</si>
  <si>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</si>
  <si>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</si>
  <si>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</si>
  <si>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</si>
  <si>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</si>
  <si>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</si>
  <si>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</si>
  <si>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</si>
  <si>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</si>
  <si>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</si>
  <si>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</si>
  <si>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</si>
  <si>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</si>
  <si>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</si>
  <si>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</si>
  <si>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</si>
  <si>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</si>
  <si>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</si>
  <si>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</si>
  <si>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</si>
  <si>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</si>
  <si>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</si>
  <si>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</si>
  <si>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</si>
  <si>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</si>
  <si>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</si>
  <si>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</si>
  <si>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</si>
  <si>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</si>
  <si>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</si>
  <si>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</si>
  <si>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</si>
  <si>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</si>
  <si>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</si>
  <si>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</si>
  <si>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</si>
  <si>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</si>
  <si>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</si>
  <si>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</si>
  <si>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</si>
  <si>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</si>
  <si>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</si>
  <si>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</si>
  <si>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</si>
  <si>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</si>
  <si>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</si>
  <si>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</si>
  <si>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</si>
  <si>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</si>
  <si>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</si>
  <si>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</si>
  <si>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</si>
  <si>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</si>
  <si>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</si>
  <si>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</si>
  <si>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</si>
  <si>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</si>
  <si>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</si>
  <si>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</si>
  <si>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</si>
  <si>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</si>
  <si>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</si>
  <si>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</si>
  <si>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</si>
  <si>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</si>
  <si>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</si>
  <si>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</si>
  <si>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</si>
  <si>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</si>
  <si>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</si>
  <si>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</si>
  <si>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</si>
  <si>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</si>
  <si>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</si>
  <si>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</si>
  <si>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</si>
  <si>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</si>
  <si>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</si>
  <si>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</si>
  <si>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</si>
  <si>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</si>
  <si>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</si>
  <si>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</si>
  <si>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</si>
  <si>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</si>
  <si>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</si>
  <si>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</si>
  <si>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</si>
  <si>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</si>
  <si>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</si>
  <si>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</si>
  <si>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</si>
  <si>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</si>
  <si>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</si>
  <si>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</si>
  <si>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</si>
  <si>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</si>
  <si>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</si>
  <si>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</si>
  <si>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</si>
  <si>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</si>
  <si>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</si>
  <si>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</si>
  <si>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</si>
  <si>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</si>
  <si>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</si>
  <si>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</si>
  <si>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</si>
  <si>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</si>
  <si>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</si>
  <si>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</si>
  <si>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</si>
  <si>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</si>
  <si>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</si>
  <si>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</si>
  <si>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</si>
  <si>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</si>
  <si>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</si>
  <si>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</si>
  <si>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</si>
  <si>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</si>
  <si>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</si>
  <si>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</si>
  <si>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</si>
  <si>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</si>
  <si>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</si>
  <si>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</si>
  <si>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</si>
  <si>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</si>
  <si>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</si>
  <si>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</si>
  <si>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</si>
  <si>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</si>
  <si>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</si>
  <si>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</si>
  <si>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</si>
  <si>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</si>
  <si>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</si>
  <si>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</si>
  <si>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</si>
  <si>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</si>
  <si>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</si>
  <si>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</si>
  <si>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</si>
  <si>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</si>
  <si>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</si>
  <si>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</si>
  <si>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</si>
  <si>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</si>
  <si>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</si>
  <si>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</si>
  <si>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</si>
  <si>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</si>
  <si>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</si>
  <si>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</si>
  <si>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</si>
  <si>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</si>
  <si>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</si>
  <si>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</si>
  <si>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</si>
  <si>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</si>
  <si>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</si>
  <si>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</si>
  <si>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</si>
  <si>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</si>
  <si>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</si>
  <si>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</si>
  <si>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</si>
  <si>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</si>
  <si>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</si>
  <si>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</si>
  <si>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</si>
  <si>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</si>
  <si>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</si>
  <si>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</si>
  <si>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</si>
  <si>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</si>
  <si>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</si>
  <si>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</si>
  <si>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</si>
  <si>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</si>
  <si>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</si>
  <si>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</si>
  <si>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</si>
  <si>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</si>
  <si>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</si>
  <si>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</si>
  <si>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</si>
  <si>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</si>
  <si>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</si>
  <si>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</si>
  <si>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</si>
  <si>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</si>
  <si>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</si>
  <si>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</si>
  <si>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</si>
  <si>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</si>
  <si>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</si>
  <si>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</si>
  <si>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</si>
  <si>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</si>
  <si>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</si>
  <si>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</si>
  <si>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</si>
  <si>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</si>
  <si>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</si>
  <si>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</si>
  <si>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</si>
  <si>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</si>
  <si>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</si>
  <si>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</si>
  <si>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</si>
  <si>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</si>
  <si>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</si>
  <si>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</si>
  <si>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</si>
  <si>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</si>
  <si>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</si>
  <si>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</si>
  <si>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</si>
  <si>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</si>
  <si>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</si>
  <si>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</si>
  <si>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</si>
  <si>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</si>
  <si>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</si>
  <si>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</si>
  <si>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</si>
  <si>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</si>
  <si>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</si>
  <si>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</si>
  <si>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</si>
  <si>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</si>
  <si>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</si>
  <si>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</si>
  <si>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</si>
  <si>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</si>
  <si>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</si>
  <si>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</si>
  <si>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</si>
  <si>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</si>
  <si>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</si>
  <si>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</si>
  <si>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</si>
  <si>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</si>
  <si>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</si>
  <si>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</si>
  <si>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</si>
  <si>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</si>
  <si>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</si>
  <si>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</si>
  <si>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</si>
  <si>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</si>
  <si>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</si>
  <si>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</si>
  <si>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</si>
  <si>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</si>
  <si>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</si>
  <si>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</si>
  <si>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</si>
  <si>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</si>
  <si>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</si>
  <si>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</si>
  <si>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</si>
  <si>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</si>
  <si>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</si>
  <si>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</si>
  <si>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</si>
  <si>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</si>
  <si>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</si>
  <si>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</si>
  <si>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</si>
  <si>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</si>
  <si>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</si>
  <si>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</si>
  <si>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</si>
  <si>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</si>
  <si>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</si>
  <si>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</si>
  <si>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</si>
  <si>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</si>
  <si>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</si>
  <si>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</si>
  <si>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</si>
  <si>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</si>
  <si>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</si>
  <si>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</si>
  <si>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</si>
  <si>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</si>
  <si>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</si>
  <si>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</si>
  <si>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</si>
  <si>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</si>
  <si>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</si>
  <si>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</si>
  <si>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</si>
  <si>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</si>
  <si>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</si>
  <si>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</si>
  <si>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</si>
  <si>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</si>
  <si>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</si>
  <si>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</si>
  <si>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</si>
  <si>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</si>
  <si>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</si>
  <si>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</si>
  <si>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</si>
  <si>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</si>
  <si>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</si>
  <si>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</si>
  <si>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</si>
  <si>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</si>
  <si>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</si>
  <si>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</si>
  <si>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</si>
  <si>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</si>
  <si>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</si>
  <si>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</si>
  <si>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</si>
  <si>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</si>
  <si>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</si>
  <si>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</si>
  <si>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</si>
  <si>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</si>
  <si>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</si>
  <si>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</si>
  <si>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</si>
  <si>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</si>
  <si>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</si>
  <si>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</si>
  <si>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</si>
  <si>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</si>
  <si>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</si>
  <si>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</si>
  <si>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</si>
  <si>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</si>
  <si>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</si>
  <si>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</si>
  <si>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</si>
  <si>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</si>
  <si>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</si>
  <si>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</si>
  <si>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</si>
  <si>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</si>
  <si>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</si>
  <si>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</si>
  <si>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</si>
  <si>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</si>
  <si>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</si>
  <si>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</si>
  <si>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</si>
  <si>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</si>
  <si>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</si>
  <si>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</si>
  <si>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</si>
  <si>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</si>
  <si>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</si>
  <si>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</si>
  <si>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</si>
  <si>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</si>
  <si>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</si>
  <si>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</si>
  <si>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</si>
  <si>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</si>
  <si>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</si>
  <si>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</si>
  <si>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</si>
  <si>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</si>
  <si>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</si>
  <si>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</si>
  <si>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</si>
  <si>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</si>
  <si>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</si>
  <si>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</si>
  <si>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</si>
  <si>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</si>
  <si>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</si>
  <si>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</si>
  <si>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</si>
  <si>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</si>
  <si>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</si>
  <si>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</si>
  <si>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</si>
  <si>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</si>
  <si>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</si>
  <si>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</si>
  <si>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</si>
  <si>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</si>
  <si>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</si>
  <si>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</si>
  <si>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</si>
  <si>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</si>
  <si>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</si>
  <si>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</si>
  <si>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</si>
  <si>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</si>
  <si>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</si>
  <si>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</si>
  <si>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</si>
  <si>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</si>
  <si>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</si>
  <si>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</si>
  <si>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</si>
  <si>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</si>
  <si>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</si>
  <si>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</si>
  <si>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</si>
  <si>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</si>
  <si>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</si>
  <si>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</si>
  <si>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</si>
  <si>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</si>
  <si>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</si>
  <si>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</si>
  <si>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</si>
  <si>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</si>
  <si>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</si>
  <si>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</si>
  <si>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</si>
  <si>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</si>
  <si>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</si>
  <si>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</si>
  <si>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</si>
  <si>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</si>
  <si>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</si>
  <si>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</si>
  <si>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</si>
  <si>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</si>
  <si>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</si>
  <si>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</si>
  <si>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</si>
  <si>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</si>
  <si>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</si>
  <si>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</si>
  <si>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</si>
  <si>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</si>
  <si>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</si>
  <si>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</si>
  <si>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</si>
  <si>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</si>
  <si>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</si>
  <si>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</si>
  <si>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</si>
  <si>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</si>
  <si>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</si>
  <si>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</si>
  <si>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</si>
  <si>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</si>
  <si>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</si>
  <si>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</si>
  <si>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</si>
  <si>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</si>
  <si>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</si>
  <si>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</si>
  <si>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</si>
  <si>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</si>
  <si>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</si>
  <si>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</si>
  <si>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</si>
  <si>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</si>
  <si>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</si>
  <si>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</si>
  <si>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</si>
  <si>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</si>
  <si>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</si>
  <si>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</si>
  <si>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</si>
  <si>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</si>
  <si>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</si>
  <si>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</si>
  <si>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</si>
  <si>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</si>
  <si>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</si>
  <si>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</si>
  <si>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</si>
  <si>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</si>
  <si>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</si>
  <si>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</si>
  <si>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</si>
  <si>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</si>
  <si>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</si>
  <si>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</si>
  <si>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</si>
  <si>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</si>
  <si>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</si>
  <si>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</si>
  <si>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</si>
  <si>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</si>
  <si>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</si>
  <si>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</si>
  <si>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</si>
  <si>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</si>
  <si>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</si>
  <si>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</si>
  <si>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</si>
  <si>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</si>
  <si>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</si>
  <si>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</si>
  <si>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</si>
  <si>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</si>
  <si>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</si>
  <si>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</si>
  <si>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</si>
  <si>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</si>
  <si>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</si>
  <si>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</si>
  <si>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</si>
  <si>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</si>
  <si>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</si>
  <si>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</si>
  <si>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</si>
  <si>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</si>
  <si>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</si>
  <si>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</si>
  <si>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</si>
  <si>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</si>
  <si>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</si>
  <si>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</si>
  <si>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</si>
  <si>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</si>
  <si>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</si>
  <si>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</si>
  <si>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</si>
  <si>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</si>
  <si>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</si>
  <si>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</si>
  <si>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</si>
  <si>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</si>
  <si>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</si>
  <si>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</si>
  <si>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</si>
  <si>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</si>
  <si>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</si>
  <si>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</si>
  <si>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</si>
  <si>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</si>
  <si>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</si>
  <si>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</si>
  <si>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</si>
  <si>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</si>
  <si>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</si>
  <si>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</si>
  <si>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</si>
  <si>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</si>
  <si>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</si>
  <si>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</si>
  <si>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</si>
  <si>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</si>
  <si>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</si>
  <si>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</si>
  <si>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</si>
  <si>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</si>
  <si>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</si>
  <si>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</si>
  <si>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</si>
  <si>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</si>
  <si>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</si>
  <si>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</si>
  <si>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</si>
  <si>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</si>
  <si>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</si>
  <si>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</si>
  <si>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</si>
  <si>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</si>
  <si>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</si>
  <si>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</si>
  <si>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</si>
  <si>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</si>
  <si>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</si>
  <si>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</si>
  <si>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</si>
  <si>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</si>
  <si>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</si>
  <si>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</si>
  <si>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</si>
  <si>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</si>
  <si>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</si>
  <si>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</si>
  <si>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</si>
  <si>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</si>
  <si>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</si>
  <si>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</si>
  <si>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</si>
  <si>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</si>
  <si>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</si>
  <si>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</si>
  <si>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</si>
  <si>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</si>
  <si>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</si>
  <si>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</si>
  <si>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</si>
  <si>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</si>
  <si>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</si>
  <si>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</si>
  <si>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</si>
  <si>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</si>
  <si>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</si>
  <si>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</si>
  <si>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</si>
  <si>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</si>
  <si>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</si>
  <si>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</si>
  <si>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</si>
  <si>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</si>
  <si>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</si>
  <si>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</si>
  <si>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</si>
  <si>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</si>
  <si>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</si>
  <si>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</si>
  <si>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</si>
  <si>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</si>
  <si>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</si>
  <si>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</si>
  <si>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</si>
  <si>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</si>
  <si>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</si>
  <si>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</si>
  <si>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</si>
  <si>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</si>
  <si>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</si>
  <si>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</si>
  <si>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</si>
  <si>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</si>
  <si>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</si>
  <si>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</si>
  <si>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</si>
  <si>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</si>
  <si>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</si>
  <si>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</si>
  <si>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</si>
  <si>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</si>
  <si>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</si>
  <si>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</si>
  <si>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</si>
  <si>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</si>
  <si>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</si>
  <si>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</si>
  <si>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</si>
  <si>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</si>
  <si>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</si>
  <si>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</si>
  <si>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</si>
  <si>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</si>
  <si>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</si>
  <si>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</si>
  <si>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</si>
  <si>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</si>
  <si>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</si>
  <si>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</si>
  <si>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</si>
  <si>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</si>
  <si>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</si>
  <si>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</si>
  <si>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</si>
  <si>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</si>
  <si>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</si>
  <si>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</si>
  <si>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</si>
  <si>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</si>
  <si>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</si>
  <si>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</si>
  <si>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</si>
  <si>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</si>
  <si>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</si>
  <si>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</si>
  <si>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</si>
  <si>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</si>
  <si>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</si>
  <si>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</si>
  <si>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</si>
  <si>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</si>
  <si>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</si>
  <si>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</si>
  <si>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</si>
  <si>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</si>
  <si>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</si>
  <si>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</si>
  <si>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</si>
  <si>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</si>
  <si>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</si>
  <si>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</si>
  <si>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</si>
  <si>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</si>
  <si>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</si>
  <si>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</si>
  <si>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</si>
  <si>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</si>
  <si>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</si>
  <si>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</si>
  <si>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</si>
  <si>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</si>
  <si>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</si>
  <si>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</si>
  <si>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</si>
  <si>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</si>
  <si>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</si>
  <si>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</si>
  <si>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</si>
  <si>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</si>
  <si>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</si>
  <si>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</si>
  <si>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</si>
  <si>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</si>
  <si>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</si>
  <si>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</si>
  <si>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</si>
  <si>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</si>
  <si>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</si>
  <si>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</si>
  <si>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</si>
  <si>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</si>
  <si>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</si>
  <si>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</si>
  <si>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</si>
  <si>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</si>
  <si>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</si>
  <si>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</si>
  <si>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</si>
  <si>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</si>
  <si>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</si>
  <si>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</si>
  <si>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</si>
  <si>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</si>
  <si>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</si>
  <si>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</si>
  <si>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</si>
  <si>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</si>
  <si>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</si>
  <si>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</si>
  <si>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</si>
  <si>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</si>
  <si>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</si>
  <si>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</si>
  <si>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</si>
  <si>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</si>
  <si>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</si>
  <si>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</si>
  <si>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</si>
  <si>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</si>
  <si>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</si>
  <si>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</si>
  <si>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</si>
  <si>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</si>
  <si>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</si>
  <si>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</si>
  <si>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</si>
  <si>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</si>
  <si>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</si>
  <si>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</si>
  <si>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</si>
  <si>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</si>
  <si>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</si>
  <si>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</si>
  <si>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</si>
  <si>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</si>
  <si>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</si>
  <si>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</si>
  <si>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</si>
  <si>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</si>
  <si>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</si>
  <si>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</si>
  <si>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</si>
  <si>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</si>
  <si>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</si>
  <si>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</si>
  <si>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</si>
  <si>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</si>
  <si>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</si>
  <si>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</si>
  <si>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</si>
  <si>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</si>
  <si>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</si>
  <si>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</si>
  <si>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</si>
  <si>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</si>
  <si>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</si>
  <si>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</si>
  <si>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</si>
  <si>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</si>
  <si>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</si>
  <si>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</si>
  <si>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</si>
  <si>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</si>
  <si>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</si>
  <si>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</si>
  <si>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</si>
  <si>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</si>
  <si>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</si>
  <si>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</si>
  <si>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</si>
  <si>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</si>
  <si>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</si>
  <si>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</si>
  <si>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</si>
  <si>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</si>
  <si>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</si>
  <si>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</si>
  <si>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</si>
  <si>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</si>
  <si>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</si>
  <si>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</si>
  <si>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</si>
  <si>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</si>
  <si>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</si>
  <si>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</si>
  <si>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</si>
  <si>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</si>
  <si>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</si>
  <si>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</si>
  <si>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</si>
  <si>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</si>
  <si>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</si>
  <si>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</si>
  <si>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</si>
  <si>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</si>
  <si>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</si>
  <si>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</si>
  <si>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</si>
  <si>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</si>
  <si>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</si>
  <si>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</si>
  <si>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</si>
  <si>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</si>
  <si>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</si>
  <si>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</si>
  <si>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</si>
  <si>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</si>
  <si>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</si>
  <si>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</si>
  <si>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</si>
  <si>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</si>
  <si>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</si>
  <si>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</si>
  <si>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</si>
  <si>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</si>
  <si>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</si>
  <si>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</si>
  <si>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</si>
  <si>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</si>
  <si>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</si>
  <si>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</si>
  <si>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</si>
  <si>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</si>
  <si>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</si>
  <si>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</si>
  <si>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</si>
  <si>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</si>
  <si>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</si>
  <si>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</si>
  <si>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</si>
  <si>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</si>
  <si>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</si>
  <si>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</si>
  <si>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</si>
  <si>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</si>
  <si>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</si>
  <si>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</si>
  <si>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</si>
  <si>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</si>
  <si>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</si>
  <si>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</si>
  <si>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</si>
  <si>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</si>
  <si>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</si>
  <si>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</si>
  <si>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</si>
  <si>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</si>
  <si>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</si>
  <si>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</si>
  <si>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</si>
  <si>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</si>
  <si>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</si>
  <si>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</si>
  <si>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</si>
  <si>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</si>
  <si>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</si>
  <si>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</si>
  <si>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</si>
  <si>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</si>
  <si>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</si>
  <si>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</si>
  <si>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</si>
  <si>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</si>
  <si>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</si>
  <si>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</si>
  <si>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</si>
  <si>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</si>
  <si>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</si>
  <si>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</si>
  <si>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</si>
  <si>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</si>
  <si>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</si>
  <si>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</si>
  <si>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</si>
  <si>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</si>
  <si>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</si>
  <si>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</si>
  <si>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</si>
  <si>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</si>
  <si>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</si>
  <si>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</si>
  <si>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</si>
  <si>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</si>
  <si>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</si>
  <si>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</si>
  <si>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</si>
  <si>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</si>
  <si>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</si>
  <si>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</si>
  <si>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</si>
  <si>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</si>
  <si>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</si>
  <si>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</si>
  <si>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</si>
  <si>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</si>
  <si>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</si>
  <si>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</si>
  <si>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</si>
  <si>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</si>
  <si>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</si>
  <si>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</si>
  <si>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</si>
  <si>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</si>
  <si>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</si>
  <si>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</si>
  <si>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</si>
  <si>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</si>
  <si>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</si>
  <si>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</si>
  <si>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</si>
  <si>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</si>
  <si>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</si>
  <si>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</si>
  <si>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</si>
  <si>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</si>
  <si>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</si>
  <si>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</si>
  <si>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</si>
  <si>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</si>
  <si>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</si>
  <si>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</si>
  <si>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</si>
  <si>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</si>
  <si>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</si>
  <si>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</si>
  <si>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</si>
  <si>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</si>
  <si>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</si>
  <si>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</si>
  <si>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</si>
  <si>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</si>
  <si>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</si>
  <si>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</si>
  <si>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</si>
  <si>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</si>
  <si>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</si>
  <si>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</si>
  <si>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</si>
  <si>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</si>
  <si>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</si>
  <si>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</si>
  <si>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</si>
  <si>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</si>
  <si>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</si>
  <si>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</si>
  <si>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</si>
  <si>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</si>
  <si>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</si>
  <si>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</si>
  <si>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</si>
  <si>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</si>
  <si>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</si>
  <si>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</si>
  <si>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</si>
  <si>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</si>
  <si>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</si>
  <si>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</si>
  <si>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</si>
  <si>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</si>
  <si>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</si>
  <si>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</si>
  <si>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</si>
  <si>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</si>
  <si>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</si>
  <si>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</si>
  <si>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</si>
  <si>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</si>
  <si>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</si>
  <si>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</si>
  <si>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</si>
  <si>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</si>
  <si>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</si>
  <si>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</si>
  <si>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</si>
  <si>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</si>
  <si>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</si>
  <si>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</si>
  <si>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</si>
  <si>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</si>
  <si>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</si>
  <si>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</si>
  <si>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</si>
  <si>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</si>
  <si>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</si>
  <si>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</si>
  <si>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</si>
  <si>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</si>
  <si>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</si>
  <si>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</si>
  <si>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</si>
  <si>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</si>
  <si>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</si>
  <si>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</si>
  <si>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</si>
  <si>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</si>
  <si>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</si>
  <si>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</si>
  <si>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</si>
  <si>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</si>
  <si>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</si>
  <si>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</si>
  <si>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</si>
  <si>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</si>
  <si>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</si>
  <si>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</si>
  <si>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</si>
  <si>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</si>
  <si>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</si>
  <si>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</si>
  <si>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</si>
  <si>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</si>
  <si>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</si>
  <si>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</si>
  <si>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</si>
  <si>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</si>
  <si>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</si>
  <si>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</si>
  <si>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</si>
  <si>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</si>
  <si>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</si>
  <si>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</si>
  <si>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</si>
  <si>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</si>
  <si>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</si>
  <si>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</si>
  <si>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</si>
  <si>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</si>
  <si>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</si>
  <si>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</si>
  <si>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</si>
  <si>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</si>
  <si>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</si>
  <si>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</si>
  <si>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</si>
  <si>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</si>
  <si>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</si>
  <si>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</si>
  <si>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</si>
  <si>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</si>
  <si>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</si>
  <si>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</si>
  <si>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</si>
  <si>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</si>
  <si>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</si>
  <si>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</si>
  <si>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</si>
  <si>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</si>
  <si>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</si>
  <si>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</si>
  <si>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</si>
  <si>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</si>
  <si>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</si>
  <si>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</si>
  <si>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</si>
  <si>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</si>
  <si>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</si>
  <si>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</si>
  <si>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</si>
  <si>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</si>
  <si>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</si>
  <si>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</si>
  <si>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</si>
  <si>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</si>
  <si>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</si>
  <si>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</si>
  <si>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</si>
  <si>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</si>
  <si>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</si>
  <si>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</si>
  <si>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</si>
  <si>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</si>
  <si>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</si>
  <si>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</si>
  <si>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</si>
  <si>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</si>
  <si>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</si>
  <si>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</si>
  <si>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</si>
  <si>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</si>
  <si>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</si>
  <si>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</si>
  <si>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</si>
  <si>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</si>
  <si>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</si>
  <si>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</si>
  <si>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</si>
  <si>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</si>
  <si>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</si>
  <si>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</si>
  <si>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</si>
  <si>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</si>
  <si>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</si>
  <si>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</si>
  <si>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</si>
  <si>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</si>
  <si>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</si>
  <si>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</si>
  <si>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</si>
  <si>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</si>
  <si>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</si>
  <si>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</si>
  <si>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</si>
  <si>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</si>
  <si>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</si>
  <si>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</si>
  <si>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</si>
  <si>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</si>
  <si>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</si>
  <si>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</si>
  <si>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</si>
  <si>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</si>
  <si>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</si>
  <si>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</si>
  <si>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</si>
  <si>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</si>
  <si>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</si>
  <si>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</si>
  <si>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</si>
  <si>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</si>
  <si>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</si>
  <si>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</si>
  <si>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</si>
  <si>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</si>
  <si>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</si>
  <si>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</si>
  <si>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</si>
  <si>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</si>
  <si>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</si>
  <si>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</si>
  <si>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</si>
  <si>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</si>
  <si>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</si>
  <si>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</si>
  <si>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</si>
  <si>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</si>
  <si>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</si>
  <si>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</si>
  <si>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</si>
  <si>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</si>
  <si>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</si>
  <si>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</si>
  <si>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</si>
  <si>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</si>
  <si>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</si>
  <si>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</si>
  <si>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</si>
  <si>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</si>
  <si>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</si>
  <si>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</si>
  <si>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</si>
  <si>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</si>
  <si>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</si>
  <si>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</si>
  <si>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</si>
  <si>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</si>
  <si>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</si>
  <si>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</si>
  <si>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</si>
  <si>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</si>
  <si>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</si>
  <si>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</si>
  <si>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</si>
  <si>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</si>
  <si>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</si>
  <si>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</si>
  <si>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</si>
  <si>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</si>
  <si>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</si>
  <si>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</si>
  <si>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</si>
  <si>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</si>
  <si>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</si>
  <si>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</si>
  <si>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</si>
  <si>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</si>
  <si>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</si>
  <si>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</si>
  <si>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</si>
  <si>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</si>
  <si>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</si>
  <si>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</si>
  <si>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</si>
  <si>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</si>
  <si>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</si>
  <si>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</si>
  <si>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</si>
  <si>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</si>
  <si>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</si>
  <si>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</si>
  <si>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</si>
  <si>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</si>
  <si>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</si>
  <si>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</si>
  <si>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</si>
  <si>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</si>
  <si>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</si>
  <si>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</si>
  <si>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</si>
  <si>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</si>
  <si>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</si>
  <si>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</si>
  <si>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</si>
  <si>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</si>
  <si>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</si>
  <si>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</si>
  <si>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</si>
  <si>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</si>
  <si>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</si>
  <si>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</si>
  <si>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</si>
  <si>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</si>
  <si>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</si>
  <si>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</si>
  <si>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</si>
  <si>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</si>
  <si>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</si>
  <si>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</si>
  <si>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</si>
  <si>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</si>
  <si>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</si>
  <si>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</si>
  <si>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</si>
  <si>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</si>
  <si>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</si>
  <si>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</si>
  <si>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</si>
  <si>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</si>
  <si>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</si>
  <si>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</si>
  <si>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</si>
  <si>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</si>
  <si>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</si>
  <si>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</si>
  <si>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</si>
  <si>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</si>
  <si>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</si>
  <si>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</si>
  <si>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</si>
  <si>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</si>
  <si>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</si>
  <si>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</si>
  <si>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</si>
  <si>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</si>
  <si>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</si>
  <si>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</si>
  <si>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</si>
  <si>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</si>
  <si>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</si>
  <si>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</si>
  <si>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</si>
  <si>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</si>
  <si>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</si>
  <si>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</si>
  <si>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</si>
  <si>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</si>
  <si>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</si>
  <si>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</si>
  <si>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</si>
  <si>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</si>
  <si>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</si>
  <si>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</si>
  <si>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</si>
  <si>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</si>
  <si>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</si>
  <si>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</si>
  <si>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</si>
  <si>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</si>
  <si>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</si>
  <si>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</si>
  <si>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</si>
  <si>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</si>
  <si>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</si>
  <si>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</si>
  <si>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</si>
  <si>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</si>
  <si>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</si>
  <si>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</si>
  <si>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</si>
  <si>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</si>
  <si>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</si>
  <si>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</si>
  <si>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</si>
  <si>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</si>
  <si>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</si>
  <si>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</si>
  <si>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</si>
  <si>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</si>
  <si>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</si>
  <si>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</si>
  <si>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</si>
  <si>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</si>
  <si>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</si>
  <si>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</si>
  <si>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</si>
  <si>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</si>
  <si>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</si>
  <si>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</si>
  <si>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</si>
  <si>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</si>
  <si>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</si>
  <si>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</si>
  <si>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</si>
  <si>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</si>
  <si>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</si>
  <si>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</si>
  <si>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</si>
  <si>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</si>
  <si>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</si>
  <si>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</si>
  <si>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</si>
  <si>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</si>
  <si>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</si>
  <si>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</si>
  <si>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</si>
  <si>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</si>
  <si>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</si>
  <si>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</si>
  <si>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</si>
  <si>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</si>
  <si>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</si>
  <si>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</si>
  <si>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</si>
  <si>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</si>
  <si>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</si>
  <si>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</si>
  <si>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</si>
  <si>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</si>
  <si>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</si>
  <si>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</si>
  <si>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</si>
  <si>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</si>
  <si>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</si>
  <si>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</si>
  <si>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</si>
  <si>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</si>
  <si>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</si>
  <si>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</si>
  <si>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</si>
  <si>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</si>
  <si>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</si>
  <si>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</si>
  <si>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</si>
  <si>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</si>
  <si>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</si>
  <si>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</si>
  <si>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</si>
  <si>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</si>
  <si>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</si>
  <si>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</si>
  <si>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</si>
  <si>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</si>
  <si>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</si>
  <si>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</si>
  <si>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</si>
  <si>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</si>
  <si>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</si>
  <si>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</si>
  <si>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</si>
  <si>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</si>
  <si>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</si>
  <si>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</si>
  <si>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</si>
  <si>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</si>
  <si>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</si>
  <si>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</si>
  <si>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</si>
  <si>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</si>
  <si>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</si>
  <si>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</si>
  <si>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</si>
  <si>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</si>
  <si>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</si>
  <si>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</si>
  <si>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</si>
  <si>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</si>
  <si>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</si>
  <si>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</si>
  <si>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</si>
  <si>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</si>
  <si>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</si>
  <si>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</si>
  <si>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</si>
  <si>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</si>
  <si>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</si>
  <si>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</si>
  <si>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</si>
  <si>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</si>
  <si>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</si>
  <si>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</si>
  <si>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</si>
  <si>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</si>
  <si>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</si>
  <si>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</si>
  <si>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</si>
  <si>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</si>
  <si>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</si>
  <si>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</si>
  <si>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</si>
  <si>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</si>
  <si>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</si>
  <si>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</si>
  <si>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</si>
  <si>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</si>
  <si>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</si>
  <si>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</si>
  <si>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</si>
  <si>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</si>
  <si>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</si>
  <si>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</si>
  <si>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</si>
  <si>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</si>
  <si>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</si>
  <si>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</si>
  <si>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</si>
  <si>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</si>
  <si>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</si>
  <si>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</si>
  <si>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</si>
  <si>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</si>
  <si>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</si>
  <si>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</si>
  <si>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</si>
  <si>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</si>
  <si>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</si>
  <si>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</si>
  <si>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</si>
  <si>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</si>
  <si>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</si>
  <si>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</si>
  <si>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</si>
  <si>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</si>
  <si>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</si>
  <si>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</si>
  <si>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</si>
  <si>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</si>
  <si>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</si>
  <si>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</si>
  <si>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</si>
  <si>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</si>
  <si>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</si>
  <si>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</si>
  <si>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</si>
  <si>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</si>
  <si>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</si>
  <si>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</si>
  <si>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</si>
  <si>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</si>
  <si>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</si>
  <si>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</si>
  <si>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</si>
  <si>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</si>
  <si>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</si>
  <si>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</si>
  <si>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</si>
  <si>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</si>
  <si>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</si>
  <si>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</si>
  <si>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</si>
  <si>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</si>
  <si>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</si>
  <si>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</si>
  <si>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</si>
  <si>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</si>
  <si>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</si>
  <si>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</si>
  <si>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</si>
  <si>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</si>
  <si>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</si>
  <si>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</si>
  <si>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</si>
  <si>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</si>
  <si>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</si>
  <si>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</si>
  <si>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</si>
  <si>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</si>
  <si>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</si>
  <si>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</si>
  <si>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</si>
  <si>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</si>
  <si>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</si>
  <si>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</si>
  <si>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</si>
  <si>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</si>
  <si>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</si>
  <si>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</si>
  <si>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</si>
  <si>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</si>
  <si>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</si>
  <si>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</si>
  <si>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</si>
  <si>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</si>
  <si>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</si>
  <si>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</si>
  <si>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</si>
  <si>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</si>
  <si>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</si>
  <si>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</si>
  <si>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</si>
  <si>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</si>
  <si>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</si>
  <si>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</si>
  <si>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</si>
  <si>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</si>
  <si>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</si>
  <si>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</si>
  <si>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</si>
  <si>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</si>
  <si>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</si>
  <si>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</si>
  <si>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</si>
  <si>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</si>
  <si>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</si>
  <si>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</si>
  <si>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</si>
  <si>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</si>
  <si>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</si>
  <si>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</si>
  <si>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</si>
  <si>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</si>
  <si>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</si>
  <si>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</si>
  <si>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</si>
  <si>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</si>
  <si>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</si>
  <si>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</si>
  <si>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</si>
  <si>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</si>
  <si>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</si>
  <si>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</si>
  <si>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</si>
  <si>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</si>
  <si>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</si>
  <si>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</si>
  <si>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</si>
  <si>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</si>
  <si>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</si>
  <si>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</si>
  <si>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</si>
  <si>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</si>
  <si>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</si>
  <si>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</si>
  <si>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</si>
  <si>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</si>
  <si>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</si>
  <si>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</si>
  <si>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</si>
  <si>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</si>
  <si>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</si>
  <si>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</si>
  <si>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</si>
  <si>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</si>
  <si>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</si>
  <si>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</si>
  <si>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</si>
  <si>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</si>
  <si>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</si>
  <si>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</si>
  <si>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</si>
  <si>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</si>
  <si>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</si>
  <si>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</si>
  <si>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</si>
  <si>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</si>
  <si>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</si>
  <si>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</si>
  <si>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</si>
  <si>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</si>
  <si>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</si>
  <si>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</si>
  <si>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</si>
  <si>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</si>
  <si>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</si>
  <si>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</si>
  <si>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</si>
  <si>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</si>
  <si>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</si>
  <si>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</si>
  <si>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</si>
  <si>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</si>
  <si>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</si>
  <si>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</si>
  <si>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</si>
  <si>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</si>
  <si>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</si>
  <si>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</si>
  <si>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</si>
  <si>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</si>
  <si>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</si>
  <si>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</si>
  <si>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</si>
  <si>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</si>
  <si>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</si>
  <si>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</si>
  <si>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</si>
  <si>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</si>
  <si>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</si>
  <si>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</si>
  <si>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</si>
  <si>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</si>
  <si>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</si>
  <si>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</si>
  <si>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</si>
  <si>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</si>
  <si>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</si>
  <si>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</si>
  <si>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</si>
  <si>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</si>
  <si>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</si>
  <si>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</si>
  <si>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</si>
  <si>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</si>
  <si>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</si>
  <si>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</si>
  <si>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</si>
  <si>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</si>
  <si>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</si>
  <si>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</si>
  <si>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</si>
  <si>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</si>
  <si>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</si>
  <si>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</si>
  <si>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</si>
  <si>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</si>
  <si>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</si>
  <si>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</si>
  <si>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</si>
  <si>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</si>
  <si>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</si>
  <si>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</si>
  <si>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</si>
  <si>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</si>
  <si>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</si>
  <si>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</si>
  <si>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</si>
  <si>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</si>
  <si>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</si>
  <si>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</si>
  <si>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</si>
  <si>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</si>
  <si>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</si>
  <si>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</si>
  <si>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</si>
  <si>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</si>
  <si>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</si>
  <si>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</si>
  <si>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</si>
  <si>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</si>
  <si>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</si>
  <si>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</si>
  <si>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</si>
  <si>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</si>
  <si>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</si>
  <si>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</si>
  <si>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</si>
  <si>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</si>
  <si>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</si>
  <si>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</si>
  <si>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</si>
  <si>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</si>
  <si>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</si>
  <si>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</si>
  <si>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</si>
  <si>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</si>
  <si>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</si>
  <si>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</si>
  <si>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</si>
  <si>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</si>
  <si>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</si>
  <si>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</si>
  <si>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</si>
  <si>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</si>
  <si>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</si>
  <si>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</si>
  <si>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</si>
  <si>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</si>
  <si>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</si>
  <si>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</si>
  <si>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</si>
  <si>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</si>
  <si>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</si>
  <si>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</si>
  <si>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</si>
  <si>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</si>
  <si>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</si>
  <si>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</si>
  <si>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</si>
  <si>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</si>
  <si>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</si>
  <si>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</si>
  <si>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</si>
  <si>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</si>
  <si>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</si>
  <si>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</si>
  <si>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</si>
  <si>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</si>
  <si>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</si>
  <si>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</si>
  <si>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</si>
  <si>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</si>
  <si>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</si>
  <si>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</si>
  <si>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</si>
  <si>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</si>
  <si>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</si>
  <si>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</si>
  <si>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</si>
  <si>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</si>
  <si>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</si>
  <si>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</si>
  <si>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</si>
  <si>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</si>
  <si>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</si>
  <si>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</si>
  <si>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</si>
  <si>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</si>
  <si>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</si>
  <si>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</si>
  <si>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</si>
  <si>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</si>
  <si>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</si>
  <si>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</si>
  <si>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</si>
  <si>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</si>
  <si>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</si>
  <si>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</si>
  <si>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</si>
  <si>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</si>
  <si>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</si>
  <si>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</si>
  <si>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</si>
  <si>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</si>
  <si>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</si>
  <si>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</si>
  <si>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</si>
  <si>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</si>
  <si>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</si>
  <si>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</si>
  <si>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</si>
  <si>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</si>
  <si>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</si>
  <si>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</si>
  <si>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</si>
  <si>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</si>
  <si>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</si>
  <si>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</si>
  <si>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</si>
  <si>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</si>
  <si>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</si>
  <si>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</si>
  <si>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</si>
  <si>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</si>
  <si>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</si>
  <si>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</si>
  <si>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</si>
  <si>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</si>
  <si>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</si>
  <si>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</si>
  <si>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</si>
  <si>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</si>
  <si>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</si>
  <si>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</si>
  <si>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</si>
  <si>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</si>
  <si>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</si>
  <si>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</si>
  <si>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</si>
  <si>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</si>
  <si>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</si>
  <si>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</si>
  <si>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</si>
  <si>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</si>
  <si>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</si>
  <si>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</si>
  <si>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</si>
  <si>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</si>
  <si>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</si>
  <si>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</si>
  <si>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</si>
  <si>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</si>
  <si>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</si>
  <si>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</si>
  <si>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</si>
  <si>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</si>
  <si>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</si>
  <si>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</si>
  <si>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</si>
  <si>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</si>
  <si>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</si>
  <si>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</si>
  <si>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</si>
  <si>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</si>
  <si>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</si>
  <si>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</si>
  <si>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</si>
  <si>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</si>
  <si>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</si>
  <si>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</si>
  <si>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</si>
  <si>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</si>
  <si>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</si>
  <si>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</si>
  <si>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</si>
  <si>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</si>
  <si>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</si>
  <si>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</si>
  <si>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</si>
  <si>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</si>
  <si>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</si>
  <si>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</si>
  <si>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</si>
  <si>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</si>
  <si>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</si>
  <si>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</si>
  <si>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</si>
  <si>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</si>
  <si>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</si>
  <si>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</si>
  <si>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</si>
  <si>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</si>
  <si>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</si>
  <si>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</si>
  <si>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</si>
  <si>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</si>
  <si>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</si>
  <si>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</si>
  <si>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</si>
  <si>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</si>
  <si>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</si>
  <si>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</si>
  <si>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</si>
  <si>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</si>
  <si>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</si>
  <si>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</si>
  <si>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</si>
  <si>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</si>
  <si>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</si>
  <si>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</si>
  <si>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</si>
  <si>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</si>
  <si>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</si>
  <si>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</si>
  <si>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</si>
  <si>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</si>
  <si>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</si>
  <si>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</si>
  <si>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</si>
  <si>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</si>
  <si>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</si>
  <si>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</si>
  <si>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</si>
  <si>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</si>
  <si>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</si>
  <si>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</si>
  <si>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</si>
  <si>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</si>
  <si>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</si>
  <si>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</si>
  <si>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</si>
  <si>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</si>
  <si>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</si>
  <si>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</si>
  <si>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</si>
  <si>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</si>
  <si>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</si>
  <si>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</si>
  <si>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</si>
  <si>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</si>
  <si>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</si>
  <si>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</si>
  <si>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</si>
  <si>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</si>
  <si>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</si>
  <si>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</si>
  <si>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</si>
  <si>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</si>
  <si>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</si>
  <si>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</si>
  <si>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</si>
  <si>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</si>
  <si>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</si>
  <si>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</si>
  <si>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</si>
  <si>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</si>
  <si>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</si>
  <si>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</si>
  <si>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</si>
  <si>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</si>
  <si>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</si>
  <si>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</si>
  <si>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</si>
  <si>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</si>
  <si>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</si>
  <si>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</si>
  <si>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</si>
  <si>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</si>
  <si>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</si>
  <si>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</si>
  <si>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</si>
  <si>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</si>
  <si>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</si>
  <si>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</si>
  <si>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</si>
  <si>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</si>
  <si>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</si>
  <si>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</si>
  <si>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</si>
  <si>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</si>
  <si>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</si>
  <si>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</si>
  <si>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</si>
  <si>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</si>
  <si>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</si>
  <si>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</si>
  <si>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</si>
  <si>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</si>
  <si>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</si>
  <si>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</si>
  <si>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</si>
  <si>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</si>
  <si>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</si>
  <si>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</si>
  <si>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</si>
  <si>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</si>
  <si>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</si>
  <si>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</si>
  <si>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</si>
  <si>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</si>
  <si>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</si>
  <si>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</si>
  <si>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</si>
  <si>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</si>
  <si>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</si>
  <si>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</si>
  <si>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</si>
  <si>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</si>
  <si>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</si>
  <si>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</si>
  <si>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</si>
  <si>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</si>
  <si>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</si>
  <si>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</si>
  <si>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</si>
  <si>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</si>
  <si>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</si>
  <si>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</si>
  <si>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</si>
  <si>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</si>
  <si>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</si>
  <si>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</si>
  <si>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</si>
  <si>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</si>
  <si>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</si>
  <si>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</si>
  <si>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</si>
  <si>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</si>
  <si>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</si>
  <si>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</si>
  <si>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</si>
  <si>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</si>
  <si>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</si>
  <si>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</si>
  <si>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</si>
  <si>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</si>
  <si>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</si>
  <si>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</si>
  <si>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</si>
  <si>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</si>
  <si>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</si>
  <si>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</si>
  <si>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</si>
  <si>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</si>
  <si>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</si>
  <si>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</si>
  <si>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</si>
  <si>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</si>
  <si>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</si>
  <si>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</si>
  <si>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</si>
  <si>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</si>
  <si>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</si>
  <si>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</si>
  <si>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</si>
  <si>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</si>
  <si>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</si>
  <si>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</si>
  <si>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</si>
  <si>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</si>
  <si>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</si>
  <si>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</si>
  <si>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</si>
  <si>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</si>
  <si>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</si>
  <si>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</si>
  <si>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</si>
  <si>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</si>
  <si>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</si>
  <si>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</si>
  <si>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</si>
  <si>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</si>
  <si>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</si>
  <si>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</si>
  <si>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</si>
  <si>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</si>
  <si>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</si>
  <si>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</si>
  <si>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</si>
  <si>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</si>
  <si>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</si>
  <si>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</si>
  <si>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</si>
  <si>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</si>
  <si>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</si>
  <si>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</si>
  <si>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</si>
  <si>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</si>
  <si>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</si>
  <si>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</si>
  <si>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</si>
  <si>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</si>
  <si>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</si>
  <si>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</si>
  <si>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</si>
  <si>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</si>
  <si>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</si>
  <si>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</si>
  <si>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</si>
  <si>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</si>
  <si>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</si>
  <si>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</si>
  <si>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</si>
  <si>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</si>
  <si>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</si>
  <si>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</si>
  <si>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</si>
  <si>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</si>
  <si>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</si>
  <si>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</si>
  <si>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</si>
  <si>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</si>
  <si>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</si>
  <si>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</si>
  <si>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</si>
  <si>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</si>
  <si>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</si>
  <si>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</si>
  <si>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</si>
  <si>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</si>
  <si>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</si>
  <si>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</si>
  <si>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</si>
  <si>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</si>
  <si>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</si>
  <si>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</si>
  <si>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</si>
  <si>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</si>
  <si>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</si>
  <si>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</si>
  <si>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</si>
  <si>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</si>
  <si>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</si>
  <si>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</si>
  <si>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</si>
  <si>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</si>
  <si>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</si>
  <si>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</si>
  <si>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</si>
  <si>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</si>
  <si>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</si>
  <si>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</si>
  <si>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</si>
  <si>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</si>
  <si>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</si>
  <si>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</si>
  <si>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</si>
  <si>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</si>
  <si>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</si>
  <si>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</si>
  <si>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</si>
  <si>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</si>
  <si>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</si>
  <si>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</si>
  <si>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</si>
  <si>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</si>
  <si>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</si>
  <si>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</si>
  <si>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</si>
  <si>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</si>
  <si>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</si>
  <si>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</si>
  <si>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</si>
  <si>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</si>
  <si>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</si>
  <si>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</si>
  <si>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</si>
  <si>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</si>
  <si>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</si>
  <si>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</si>
  <si>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</si>
  <si>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</si>
  <si>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</si>
  <si>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</si>
  <si>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</si>
  <si>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</si>
  <si>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</si>
  <si>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</si>
  <si>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</si>
  <si>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</si>
  <si>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</si>
  <si>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</si>
  <si>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</si>
  <si>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</si>
  <si>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</si>
  <si>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</si>
  <si>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</si>
  <si>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</si>
  <si>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</si>
  <si>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</si>
  <si>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</si>
  <si>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</si>
  <si>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</si>
  <si>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</si>
  <si>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</si>
  <si>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</si>
  <si>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</si>
  <si>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</si>
  <si>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</si>
  <si>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</si>
  <si>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</si>
  <si>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</si>
  <si>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</si>
  <si>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</si>
  <si>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</si>
  <si>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</si>
  <si>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</si>
  <si>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</si>
  <si>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</si>
  <si>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</si>
  <si>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</si>
  <si>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</si>
  <si>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</si>
  <si>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</si>
  <si>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</si>
  <si>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</si>
  <si>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</si>
  <si>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</si>
  <si>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</si>
  <si>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</si>
  <si>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</si>
  <si>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</si>
  <si>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</si>
  <si>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</si>
  <si>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</si>
  <si>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</si>
  <si>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</si>
  <si>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</si>
  <si>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</si>
  <si>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</si>
  <si>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</si>
  <si>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</si>
  <si>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</si>
  <si>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</si>
  <si>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</si>
  <si>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</si>
  <si>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</si>
  <si>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</si>
  <si>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</si>
  <si>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</si>
  <si>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</si>
  <si>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</si>
  <si>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</si>
  <si>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</si>
  <si>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</si>
  <si>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</si>
  <si>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</si>
  <si>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</si>
  <si>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</si>
  <si>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</si>
  <si>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</si>
  <si>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</si>
  <si>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</si>
  <si>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</si>
  <si>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</si>
  <si>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</si>
  <si>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</si>
  <si>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</si>
  <si>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</si>
  <si>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</si>
  <si>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</si>
  <si>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</si>
  <si>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</si>
  <si>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</si>
  <si>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</si>
  <si>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</si>
  <si>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</si>
  <si>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</si>
  <si>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</si>
  <si>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</si>
  <si>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</si>
  <si>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</si>
  <si>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</si>
  <si>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</si>
  <si>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</si>
  <si>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</si>
  <si>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</si>
  <si>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</si>
  <si>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</si>
  <si>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</si>
  <si>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</si>
  <si>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</si>
  <si>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</si>
  <si>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</si>
  <si>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</si>
  <si>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</si>
  <si>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</si>
  <si>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</si>
  <si>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</si>
  <si>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</si>
  <si>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</si>
  <si>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</si>
  <si>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</si>
  <si>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</si>
  <si>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</si>
  <si>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</si>
  <si>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</si>
  <si>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</si>
  <si>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</si>
  <si>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</si>
  <si>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</si>
  <si>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</si>
  <si>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</si>
  <si>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</si>
  <si>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</si>
  <si>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</si>
  <si>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</si>
  <si>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</si>
  <si>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</si>
  <si>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</si>
  <si>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</si>
  <si>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</si>
  <si>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</si>
  <si>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</si>
  <si>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</si>
  <si>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</si>
  <si>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</si>
  <si>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</si>
  <si>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</si>
  <si>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</si>
  <si>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</si>
  <si>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</si>
  <si>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</si>
  <si>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</si>
  <si>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</si>
  <si>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</si>
  <si>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</si>
  <si>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</si>
  <si>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</si>
  <si>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</si>
  <si>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</si>
  <si>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</si>
  <si>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</si>
  <si>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</si>
  <si>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</si>
  <si>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</si>
  <si>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</si>
  <si>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</si>
  <si>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</si>
  <si>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</si>
  <si>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</si>
  <si>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</si>
  <si>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</si>
  <si>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</si>
  <si>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</si>
  <si>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</si>
  <si>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</si>
  <si>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</si>
  <si>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</si>
  <si>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</si>
  <si>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</si>
  <si>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</si>
  <si>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</si>
  <si>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</si>
  <si>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</si>
  <si>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</si>
  <si>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</si>
  <si>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</si>
  <si>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</si>
  <si>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</si>
  <si>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</si>
  <si>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</si>
  <si>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</si>
  <si>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</si>
  <si>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</si>
  <si>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</si>
  <si>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</si>
  <si>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</si>
  <si>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</si>
  <si>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</si>
  <si>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</si>
  <si>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</si>
  <si>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</si>
  <si>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</si>
  <si>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</si>
  <si>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</si>
  <si>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</si>
  <si>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</si>
  <si>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</si>
  <si>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</si>
  <si>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</si>
  <si>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</si>
  <si>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</si>
  <si>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</si>
  <si>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</si>
  <si>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</si>
  <si>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</si>
  <si>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</si>
  <si>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</si>
  <si>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</si>
  <si>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</si>
  <si>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</si>
  <si>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</si>
  <si>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</si>
  <si>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</si>
  <si>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</si>
  <si>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</si>
  <si>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</si>
  <si>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</si>
  <si>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</si>
  <si>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</si>
  <si>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</si>
  <si>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</si>
  <si>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</si>
  <si>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</si>
  <si>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</si>
  <si>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</si>
  <si>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</si>
  <si>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</si>
  <si>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</si>
  <si>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</si>
  <si>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</si>
  <si>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</si>
  <si>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</si>
  <si>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</si>
  <si>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</si>
  <si>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</si>
  <si>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</si>
  <si>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</si>
  <si>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</si>
  <si>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</si>
  <si>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</si>
  <si>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</si>
  <si>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</si>
  <si>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</si>
  <si>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</si>
  <si>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</si>
  <si>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</si>
  <si>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</si>
  <si>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</si>
  <si>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</si>
  <si>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</si>
  <si>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</si>
  <si>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</si>
  <si>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</si>
  <si>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</si>
  <si>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</si>
  <si>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</si>
  <si>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</si>
  <si>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</si>
  <si>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</si>
  <si>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</si>
  <si>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</si>
  <si>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</si>
  <si>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</si>
  <si>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</si>
  <si>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</si>
  <si>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</si>
  <si>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</si>
  <si>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</si>
  <si>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</si>
  <si>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</si>
  <si>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</si>
  <si>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</si>
  <si>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</si>
  <si>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</si>
  <si>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</si>
  <si>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</si>
  <si>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</si>
  <si>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</si>
  <si>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</si>
  <si>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</si>
  <si>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</si>
  <si>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</si>
  <si>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</si>
  <si>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</si>
  <si>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</si>
  <si>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</si>
  <si>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</si>
  <si>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</si>
  <si>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</si>
  <si>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</si>
  <si>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</si>
  <si>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</si>
  <si>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</si>
  <si>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</si>
  <si>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</si>
  <si>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</si>
  <si>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</si>
  <si>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</si>
  <si>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</si>
  <si>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</si>
  <si>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</si>
  <si>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</si>
  <si>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</si>
  <si>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</si>
  <si>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</si>
  <si>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</si>
  <si>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</si>
  <si>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</si>
  <si>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</si>
  <si>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</si>
  <si>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</si>
  <si>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</si>
  <si>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</si>
  <si>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</si>
  <si>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</si>
  <si>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</si>
  <si>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</si>
  <si>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</si>
  <si>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</si>
  <si>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</si>
  <si>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</si>
  <si>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</si>
  <si>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</si>
  <si>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</si>
  <si>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</si>
  <si>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</si>
  <si>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</si>
  <si>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</si>
  <si>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</si>
  <si>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</si>
  <si>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</si>
  <si>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</si>
  <si>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</si>
  <si>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</si>
  <si>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</si>
  <si>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</si>
  <si>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</si>
  <si>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</si>
  <si>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</si>
  <si>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</si>
  <si>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</si>
  <si>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</si>
  <si>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</si>
  <si>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</si>
  <si>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</si>
  <si>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</si>
  <si>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</si>
  <si>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</si>
  <si>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</si>
  <si>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</si>
  <si>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</si>
  <si>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</si>
  <si>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</si>
  <si>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</si>
  <si>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</si>
  <si>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</si>
  <si>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</si>
  <si>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</si>
  <si>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</si>
  <si>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</si>
  <si>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</si>
  <si>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</si>
  <si>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</si>
  <si>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</si>
  <si>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</si>
  <si>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</si>
  <si>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</si>
  <si>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</si>
  <si>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</si>
  <si>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</si>
  <si>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</si>
  <si>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</si>
  <si>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</si>
  <si>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</si>
  <si>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</si>
  <si>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</si>
  <si>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</si>
  <si>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</si>
  <si>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</si>
  <si>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</si>
  <si>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</si>
  <si>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</si>
  <si>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</si>
  <si>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</si>
  <si>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</si>
  <si>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</si>
  <si>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</si>
  <si>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</si>
  <si>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</si>
  <si>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</si>
  <si>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</si>
  <si>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</si>
  <si>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</si>
  <si>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</si>
  <si>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</si>
  <si>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</si>
  <si>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</si>
  <si>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</si>
  <si>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</si>
  <si>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</si>
  <si>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</si>
  <si>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</si>
  <si>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</si>
  <si>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</si>
  <si>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</si>
  <si>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</si>
  <si>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</si>
  <si>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</si>
  <si>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</si>
  <si>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</si>
  <si>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</si>
  <si>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</si>
  <si>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</si>
  <si>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</si>
  <si>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</si>
  <si>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</si>
  <si>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</si>
  <si>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</si>
  <si>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</si>
  <si>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</si>
  <si>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</si>
  <si>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</si>
  <si>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</si>
  <si>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</si>
  <si>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</si>
  <si>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</si>
  <si>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</si>
  <si>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</si>
  <si>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</si>
  <si>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</si>
  <si>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</si>
  <si>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</si>
  <si>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</si>
  <si>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</si>
  <si>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</si>
  <si>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</si>
  <si>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</si>
  <si>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</si>
  <si>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</si>
  <si>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</si>
  <si>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</si>
  <si>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</si>
  <si>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</si>
  <si>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</si>
  <si>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</si>
  <si>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</si>
  <si>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</si>
  <si>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</si>
  <si>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</si>
  <si>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</si>
  <si>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</si>
  <si>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</si>
  <si>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</si>
  <si>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</si>
  <si>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</si>
  <si>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</si>
  <si>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</si>
  <si>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</si>
  <si>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</si>
  <si>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</si>
  <si>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</si>
  <si>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</si>
  <si>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</si>
  <si>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</si>
  <si>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</si>
  <si>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</si>
  <si>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</si>
  <si>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</si>
  <si>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</si>
  <si>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</si>
  <si>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</si>
  <si>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</si>
  <si>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</si>
  <si>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</si>
  <si>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</si>
  <si>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</si>
  <si>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</si>
  <si>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</si>
  <si>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</si>
  <si>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</si>
  <si>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</si>
  <si>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</si>
  <si>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</si>
  <si>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</si>
  <si>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</si>
  <si>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</si>
  <si>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</si>
  <si>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</si>
  <si>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</si>
  <si>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</si>
  <si>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</si>
  <si>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</si>
  <si>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</si>
  <si>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</si>
  <si>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</si>
  <si>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</si>
  <si>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</si>
  <si>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</si>
  <si>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</si>
  <si>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</si>
  <si>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</si>
  <si>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</si>
  <si>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</si>
  <si>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</si>
  <si>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</si>
  <si>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</si>
  <si>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</si>
  <si>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</si>
  <si>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</si>
  <si>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</si>
  <si>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</si>
  <si>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</si>
  <si>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</si>
  <si>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</si>
  <si>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</si>
  <si>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</si>
  <si>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</si>
  <si>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</si>
  <si>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</si>
  <si>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</si>
  <si>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</si>
  <si>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</si>
  <si>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</si>
  <si>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</si>
  <si>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</si>
  <si>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</si>
  <si>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</si>
  <si>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</si>
  <si>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</si>
  <si>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</si>
  <si>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</si>
  <si>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</si>
  <si>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</si>
  <si>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</si>
  <si>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</si>
  <si>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</si>
  <si>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</si>
  <si>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</si>
  <si>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</si>
  <si>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</si>
  <si>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</si>
  <si>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</si>
  <si>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</si>
  <si>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</si>
  <si>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</si>
  <si>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</si>
  <si>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</si>
  <si>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</si>
  <si>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</si>
  <si>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</si>
  <si>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</si>
  <si>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</si>
  <si>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</si>
  <si>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</si>
  <si>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</si>
  <si>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</si>
  <si>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</si>
  <si>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</si>
  <si>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</si>
  <si>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</si>
  <si>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</si>
  <si>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</si>
  <si>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</si>
  <si>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</si>
  <si>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</si>
  <si>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</si>
  <si>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</si>
  <si>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</si>
  <si>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</si>
  <si>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</si>
  <si>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</si>
  <si>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</si>
  <si>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</si>
  <si>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</si>
  <si>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</si>
  <si>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</si>
  <si>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</si>
  <si>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</si>
  <si>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</si>
  <si>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</si>
  <si>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</si>
  <si>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</si>
  <si>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</si>
  <si>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</si>
  <si>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</si>
  <si>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</si>
  <si>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</si>
  <si>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</si>
  <si>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</si>
  <si>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</si>
  <si>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</si>
  <si>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</si>
  <si>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</si>
  <si>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</si>
  <si>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</si>
  <si>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</si>
  <si>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</si>
  <si>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</si>
  <si>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</si>
  <si>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</si>
  <si>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</si>
  <si>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</si>
  <si>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</si>
  <si>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</si>
  <si>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</si>
  <si>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</si>
  <si>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</si>
  <si>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</si>
  <si>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</si>
  <si>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</si>
  <si>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</si>
  <si>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</si>
  <si>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</si>
  <si>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</si>
  <si>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</si>
  <si>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</si>
  <si>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</si>
  <si>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</si>
  <si>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</si>
  <si>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</si>
  <si>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</si>
  <si>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</si>
  <si>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</si>
  <si>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</si>
  <si>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</si>
  <si>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</si>
  <si>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</si>
  <si>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</si>
  <si>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</si>
  <si>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</si>
  <si>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</si>
  <si>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</si>
  <si>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</si>
  <si>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</si>
  <si>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</si>
  <si>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</si>
  <si>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</si>
  <si>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</si>
  <si>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</si>
  <si>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</si>
  <si>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</si>
  <si>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</si>
  <si>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</si>
  <si>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</si>
  <si>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</si>
  <si>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</si>
  <si>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</si>
  <si>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</si>
  <si>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</si>
  <si>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</si>
  <si>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</si>
  <si>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</si>
  <si>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</si>
  <si>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</si>
  <si>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</si>
  <si>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</si>
  <si>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</si>
  <si>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</si>
  <si>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</si>
  <si>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</si>
  <si>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</si>
  <si>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</si>
  <si>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</si>
  <si>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</si>
  <si>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</si>
  <si>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</si>
  <si>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</si>
  <si>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</si>
  <si>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</si>
  <si>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</si>
  <si>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</si>
  <si>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</si>
  <si>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</si>
  <si>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</si>
  <si>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</si>
  <si>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</si>
  <si>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</si>
  <si>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</si>
  <si>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</si>
  <si>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</si>
  <si>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</si>
  <si>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</si>
  <si>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</si>
  <si>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</si>
  <si>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</si>
  <si>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</si>
  <si>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</si>
  <si>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</si>
  <si>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</si>
  <si>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</si>
  <si>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</si>
  <si>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</si>
  <si>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</si>
  <si>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</si>
  <si>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</si>
  <si>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</si>
  <si>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</si>
  <si>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</si>
  <si>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</si>
  <si>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</si>
  <si>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</si>
  <si>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</si>
  <si>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</si>
  <si>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</si>
  <si>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</si>
  <si>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</si>
  <si>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</si>
  <si>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</si>
  <si>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</si>
  <si>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</si>
  <si>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</si>
  <si>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</si>
  <si>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</si>
  <si>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</si>
  <si>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</si>
  <si>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</si>
  <si>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</si>
  <si>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</si>
  <si>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</si>
  <si>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</si>
  <si>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</si>
  <si>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</si>
  <si>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</si>
  <si>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</si>
  <si>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</si>
  <si>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</si>
  <si>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</si>
  <si>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</si>
  <si>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</si>
  <si>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</si>
  <si>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</si>
  <si>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</si>
  <si>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</si>
  <si>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</si>
  <si>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</si>
  <si>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</si>
  <si>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</si>
  <si>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</si>
  <si>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</si>
  <si>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</si>
  <si>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</si>
  <si>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</si>
  <si>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</si>
  <si>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</si>
  <si>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</si>
  <si>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</si>
  <si>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</si>
  <si>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</si>
  <si>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</si>
  <si>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</si>
  <si>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</si>
  <si>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</si>
  <si>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</si>
  <si>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</si>
  <si>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</si>
  <si>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</si>
  <si>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</si>
  <si>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</si>
  <si>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</si>
  <si>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</si>
  <si>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</si>
  <si>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</si>
  <si>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</si>
  <si>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</si>
  <si>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</si>
  <si>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</si>
  <si>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</si>
  <si>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</si>
  <si>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</si>
  <si>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</si>
  <si>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</si>
  <si>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</si>
  <si>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</si>
  <si>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</si>
  <si>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</si>
  <si>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</si>
  <si>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</si>
  <si>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</si>
  <si>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</si>
  <si>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</si>
  <si>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</si>
  <si>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</si>
  <si>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</si>
  <si>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</si>
  <si>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</si>
  <si>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</si>
  <si>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</si>
  <si>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</si>
  <si>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</si>
  <si>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</si>
  <si>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</si>
  <si>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</si>
  <si>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</si>
  <si>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</si>
  <si>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</si>
  <si>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</si>
  <si>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</si>
  <si>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</si>
  <si>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</si>
  <si>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</si>
  <si>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</si>
  <si>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</si>
  <si>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</si>
  <si>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</si>
  <si>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</si>
  <si>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</si>
  <si>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</si>
  <si>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</si>
  <si>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</si>
  <si>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</si>
  <si>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</si>
  <si>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</si>
  <si>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</si>
  <si>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</si>
  <si>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</si>
  <si>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</si>
  <si>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</si>
  <si>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</si>
  <si>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</si>
  <si>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</si>
  <si>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</si>
  <si>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</si>
  <si>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</si>
  <si>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</si>
  <si>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</si>
  <si>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</si>
  <si>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</si>
  <si>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</si>
  <si>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</si>
  <si>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</si>
  <si>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</si>
  <si>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</si>
  <si>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</si>
  <si>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</si>
  <si>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</si>
  <si>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</si>
  <si>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</si>
  <si>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</si>
  <si>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</si>
  <si>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</si>
  <si>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</si>
  <si>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</si>
  <si>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</si>
  <si>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</si>
  <si>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</si>
  <si>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</si>
  <si>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</si>
  <si>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</si>
  <si>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</si>
  <si>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</si>
  <si>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</si>
  <si>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</si>
  <si>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</si>
  <si>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</si>
  <si>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</si>
  <si>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</si>
  <si>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</si>
  <si>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</si>
  <si>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</si>
  <si>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</si>
  <si>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</si>
  <si>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</si>
  <si>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</si>
  <si>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</si>
  <si>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</si>
  <si>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</si>
  <si>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</si>
  <si>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</si>
  <si>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</si>
  <si>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</si>
  <si>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</si>
  <si>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</si>
  <si>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</si>
  <si>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</si>
  <si>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</si>
  <si>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</si>
  <si>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</si>
  <si>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</si>
  <si>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</si>
  <si>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</si>
  <si>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</si>
  <si>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</si>
  <si>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</si>
  <si>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</si>
  <si>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</si>
  <si>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</si>
  <si>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</si>
  <si>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</si>
  <si>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</si>
  <si>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</si>
  <si>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</si>
  <si>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</si>
  <si>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</si>
  <si>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</si>
  <si>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</si>
  <si>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</si>
  <si>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</si>
  <si>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</si>
  <si>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</si>
  <si>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</si>
  <si>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</si>
  <si>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</si>
  <si>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</si>
  <si>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</si>
  <si>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</si>
  <si>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</si>
  <si>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</si>
  <si>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</si>
  <si>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</si>
  <si>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</si>
  <si>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</si>
  <si>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</si>
  <si>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</si>
  <si>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</si>
  <si>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</si>
  <si>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</si>
  <si>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</si>
  <si>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</si>
  <si>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</si>
  <si>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</si>
  <si>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</si>
  <si>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</si>
  <si>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</si>
  <si>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</si>
  <si>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</si>
  <si>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</si>
  <si>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</si>
  <si>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</si>
  <si>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</si>
  <si>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</si>
  <si>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</si>
  <si>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</si>
  <si>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</si>
  <si>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</si>
  <si>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</si>
  <si>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</si>
  <si>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</si>
  <si>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</si>
  <si>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</si>
  <si>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</si>
  <si>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</si>
  <si>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</si>
  <si>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</si>
  <si>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</si>
  <si>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</si>
  <si>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</si>
  <si>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</si>
  <si>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</si>
  <si>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</si>
  <si>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</si>
  <si>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</si>
  <si>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</si>
  <si>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</si>
  <si>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</si>
  <si>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</si>
  <si>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</si>
  <si>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</si>
  <si>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</si>
  <si>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</si>
  <si>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</si>
  <si>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</si>
  <si>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</si>
  <si>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</si>
  <si>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</si>
  <si>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</si>
  <si>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</si>
  <si>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</si>
  <si>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</si>
  <si>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</si>
  <si>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</si>
  <si>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</si>
  <si>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</si>
  <si>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</si>
  <si>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</si>
  <si>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</si>
  <si>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</si>
  <si>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</si>
  <si>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</si>
  <si>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</si>
  <si>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</si>
  <si>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</si>
  <si>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</si>
  <si>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</si>
  <si>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</si>
  <si>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</si>
  <si>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</si>
  <si>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</si>
  <si>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</si>
  <si>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</si>
  <si>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</si>
  <si>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</si>
  <si>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</si>
  <si>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</si>
  <si>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</si>
  <si>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</si>
  <si>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</si>
  <si>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</si>
  <si>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</si>
  <si>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</si>
  <si>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</si>
  <si>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</si>
  <si>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</si>
  <si>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</si>
  <si>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</si>
  <si>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</si>
  <si>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</si>
  <si>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</si>
  <si>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</si>
  <si>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</si>
  <si>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</si>
  <si>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</si>
  <si>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</si>
  <si>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</si>
  <si>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</si>
  <si>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</si>
  <si>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</si>
  <si>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</si>
  <si>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</si>
  <si>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</si>
  <si>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</si>
  <si>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</si>
  <si>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</si>
  <si>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</si>
  <si>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</si>
  <si>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</si>
  <si>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</si>
  <si>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</si>
  <si>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</si>
  <si>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</si>
  <si>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</si>
  <si>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</si>
  <si>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</si>
  <si>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</si>
  <si>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</si>
  <si>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</si>
  <si>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</si>
  <si>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</si>
  <si>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</si>
  <si>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</si>
  <si>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</si>
  <si>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</si>
  <si>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</si>
  <si>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</si>
  <si>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</si>
  <si>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</si>
  <si>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</si>
  <si>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</si>
  <si>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</si>
  <si>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</si>
  <si>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</si>
  <si>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</si>
  <si>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</si>
  <si>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</si>
  <si>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</si>
  <si>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</si>
  <si>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</si>
  <si>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</si>
  <si>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</si>
  <si>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</si>
  <si>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</si>
  <si>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</si>
  <si>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</si>
  <si>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</si>
  <si>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</si>
  <si>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</si>
  <si>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</si>
  <si>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</si>
  <si>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</si>
  <si>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</si>
  <si>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</si>
  <si>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</si>
  <si>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</si>
  <si>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</si>
  <si>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</si>
  <si>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</si>
  <si>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</si>
  <si>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</si>
  <si>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</si>
  <si>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</si>
  <si>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</si>
  <si>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</si>
  <si>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</si>
  <si>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</si>
  <si>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</si>
  <si>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</si>
  <si>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</si>
  <si>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</si>
  <si>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</si>
  <si>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</si>
  <si>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</si>
  <si>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</si>
  <si>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</si>
  <si>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</si>
  <si>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</si>
  <si>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</si>
  <si>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</si>
  <si>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</si>
  <si>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</si>
  <si>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</si>
  <si>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</si>
  <si>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</si>
  <si>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</si>
  <si>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</si>
  <si>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</si>
  <si>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</si>
  <si>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</si>
  <si>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</si>
  <si>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</si>
  <si>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</si>
  <si>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</si>
  <si>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</si>
  <si>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</si>
  <si>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</si>
  <si>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</si>
  <si>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</si>
  <si>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</si>
  <si>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</si>
  <si>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</si>
  <si>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</si>
  <si>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</si>
  <si>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</si>
  <si>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</si>
  <si>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</si>
  <si>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</si>
  <si>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</si>
  <si>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</si>
  <si>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</si>
  <si>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</si>
  <si>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</si>
  <si>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</si>
  <si>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</si>
  <si>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</si>
  <si>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</si>
  <si>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</si>
  <si>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</si>
  <si>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</si>
  <si>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</si>
  <si>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</si>
  <si>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</si>
  <si>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</si>
  <si>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</si>
  <si>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</si>
  <si>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</si>
  <si>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</si>
  <si>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</si>
  <si>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</si>
  <si>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</si>
  <si>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</si>
  <si>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</si>
  <si>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</si>
  <si>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</si>
  <si>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</si>
  <si>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</si>
  <si>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</si>
  <si>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</si>
  <si>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</si>
  <si>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</si>
  <si>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</si>
  <si>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</si>
  <si>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</si>
  <si>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</si>
  <si>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</si>
  <si>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</si>
  <si>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</si>
  <si>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</si>
  <si>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</si>
  <si>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</si>
  <si>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</si>
  <si>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</si>
  <si>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</si>
  <si>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</si>
  <si>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</si>
  <si>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</si>
  <si>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</si>
  <si>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</si>
  <si>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</si>
  <si>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</si>
  <si>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</si>
  <si>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</si>
  <si>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</si>
  <si>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</si>
  <si>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</si>
  <si>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</si>
  <si>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</si>
  <si>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</si>
  <si>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</si>
  <si>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</si>
  <si>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</si>
  <si>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</si>
  <si>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</si>
  <si>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</si>
  <si>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</si>
  <si>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</si>
  <si>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</si>
  <si>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</si>
  <si>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</si>
  <si>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</si>
  <si>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</si>
  <si>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</si>
  <si>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</si>
  <si>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</si>
  <si>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</si>
  <si>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</si>
  <si>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</si>
  <si>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</si>
  <si>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</si>
  <si>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</si>
  <si>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</si>
  <si>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</si>
  <si>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</si>
  <si>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</si>
  <si>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</si>
  <si>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</si>
  <si>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</si>
  <si>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</si>
  <si>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</si>
  <si>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</si>
  <si>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</si>
  <si>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</si>
  <si>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</si>
  <si>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</si>
  <si>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</si>
  <si>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</si>
  <si>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</si>
  <si>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</si>
  <si>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</si>
  <si>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</si>
  <si>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</si>
  <si>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</si>
  <si>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</si>
  <si>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</si>
  <si>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</si>
  <si>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</si>
  <si>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</si>
  <si>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</si>
  <si>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</si>
  <si>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</si>
  <si>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</si>
  <si>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</si>
  <si>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</si>
  <si>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</si>
  <si>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</si>
  <si>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</si>
  <si>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</si>
  <si>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</si>
  <si>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</si>
  <si>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</si>
  <si>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</si>
  <si>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</si>
  <si>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</si>
  <si>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</si>
  <si>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</si>
  <si>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</si>
  <si>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</si>
  <si>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</si>
  <si>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</si>
  <si>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</si>
  <si>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</si>
  <si>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</si>
  <si>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</si>
  <si>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</si>
  <si>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</si>
  <si>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</si>
  <si>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</si>
  <si>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</si>
  <si>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</si>
  <si>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</si>
  <si>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</si>
  <si>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</si>
  <si>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</si>
  <si>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</si>
  <si>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</si>
  <si>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</si>
  <si>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</si>
  <si>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</si>
  <si>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</si>
  <si>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</si>
  <si>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</si>
  <si>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</si>
  <si>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</si>
  <si>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</si>
  <si>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</si>
  <si>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</si>
  <si>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</si>
  <si>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</si>
  <si>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</si>
  <si>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</si>
  <si>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</si>
  <si>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</si>
  <si>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</si>
  <si>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</si>
  <si>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</si>
  <si>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</si>
  <si>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</si>
  <si>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</si>
  <si>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</si>
  <si>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</si>
  <si>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</si>
  <si>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</si>
  <si>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</si>
  <si>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</si>
  <si>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</si>
  <si>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</si>
  <si>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</si>
  <si>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</si>
  <si>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</si>
  <si>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</si>
  <si>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</si>
  <si>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</si>
  <si>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</si>
  <si>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</si>
  <si>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</si>
  <si>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</si>
  <si>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</si>
  <si>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</si>
  <si>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</si>
  <si>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</si>
  <si>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</si>
  <si>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</si>
  <si>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</si>
  <si>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</si>
  <si>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</si>
  <si>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</si>
  <si>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</si>
  <si>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</si>
  <si>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</si>
  <si>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</si>
  <si>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</si>
  <si>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</si>
  <si>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</si>
  <si>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</si>
  <si>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</si>
  <si>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</si>
  <si>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</si>
  <si>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</si>
  <si>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</si>
  <si>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</si>
  <si>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</si>
  <si>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</si>
  <si>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</si>
  <si>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</si>
  <si>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</si>
  <si>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</si>
  <si>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</si>
  <si>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</si>
  <si>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</si>
  <si>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</si>
  <si>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</si>
  <si>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</si>
  <si>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</si>
  <si>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</si>
  <si>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</si>
  <si>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</si>
  <si>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</si>
  <si>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</si>
  <si>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</si>
  <si>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</si>
  <si>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</si>
  <si>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</si>
  <si>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</si>
  <si>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</si>
  <si>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</si>
  <si>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</si>
  <si>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</si>
  <si>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</si>
  <si>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</si>
  <si>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</si>
  <si>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</si>
  <si>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</si>
  <si>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</si>
  <si>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</si>
  <si>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</si>
  <si>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</si>
  <si>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</si>
  <si>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</si>
  <si>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</si>
  <si>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</si>
  <si>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</si>
  <si>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</si>
  <si>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</si>
  <si>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</si>
  <si>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</si>
  <si>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</si>
  <si>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</si>
  <si>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</si>
  <si>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</si>
  <si>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</si>
  <si>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</si>
  <si>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</si>
  <si>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</si>
  <si>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</si>
  <si>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</si>
  <si>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</si>
  <si>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</si>
  <si>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</si>
  <si>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</si>
  <si>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</si>
  <si>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</si>
  <si>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</si>
  <si>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</si>
  <si>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</si>
  <si>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</si>
  <si>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</si>
  <si>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</si>
  <si>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</si>
  <si>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</si>
  <si>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</si>
  <si>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</si>
  <si>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</si>
  <si>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</si>
  <si>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</si>
  <si>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</si>
  <si>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</si>
  <si>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</si>
  <si>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</si>
  <si>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</si>
  <si>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</si>
  <si>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</si>
  <si>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</si>
  <si>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</si>
  <si>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</si>
  <si>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</si>
  <si>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</si>
  <si>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</si>
  <si>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</si>
  <si>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</si>
  <si>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</si>
  <si>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</si>
  <si>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</si>
  <si>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</si>
  <si>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</si>
  <si>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</si>
  <si>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</si>
  <si>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</si>
  <si>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</si>
  <si>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</si>
  <si>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</si>
  <si>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</si>
  <si>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</si>
  <si>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</si>
  <si>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</si>
  <si>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</si>
  <si>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</si>
  <si>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</si>
  <si>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</si>
  <si>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</si>
  <si>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</si>
  <si>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</si>
  <si>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</si>
  <si>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</si>
  <si>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</si>
  <si>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</si>
  <si>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</si>
  <si>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</si>
  <si>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</si>
  <si>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</si>
  <si>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</si>
  <si>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</si>
  <si>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</si>
  <si>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</si>
  <si>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</si>
  <si>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</si>
  <si>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</si>
  <si>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</si>
  <si>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</si>
  <si>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</si>
  <si>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</si>
  <si>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</si>
  <si>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</si>
  <si>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</si>
  <si>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</si>
  <si>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</si>
  <si>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</si>
  <si>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</si>
  <si>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</si>
  <si>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</si>
  <si>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</si>
  <si>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</si>
  <si>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</si>
  <si>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</si>
  <si>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</si>
  <si>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</si>
  <si>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</si>
  <si>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</si>
  <si>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</si>
  <si>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</si>
  <si>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</si>
  <si>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</si>
  <si>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</si>
  <si>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</si>
  <si>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</si>
  <si>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</si>
  <si>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</si>
  <si>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</si>
  <si>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</si>
  <si>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</si>
  <si>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</si>
  <si>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</si>
  <si>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</si>
  <si>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</si>
  <si>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</si>
  <si>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</si>
  <si>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</si>
  <si>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</si>
  <si>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</si>
  <si>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</si>
  <si>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</si>
  <si>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</si>
  <si>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</si>
  <si>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</si>
  <si>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</si>
  <si>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</si>
  <si>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</si>
  <si>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</si>
  <si>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</si>
  <si>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</si>
  <si>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</si>
  <si>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</si>
  <si>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</si>
  <si>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</si>
  <si>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</si>
  <si>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</si>
  <si>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</si>
  <si>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</si>
  <si>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</si>
  <si>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</si>
  <si>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</si>
  <si>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</si>
  <si>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</si>
  <si>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</si>
  <si>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</si>
  <si>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</si>
  <si>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</si>
  <si>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</si>
  <si>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</si>
  <si>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</si>
  <si>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</si>
  <si>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</si>
  <si>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</si>
  <si>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</si>
  <si>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</si>
  <si>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</si>
  <si>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</si>
  <si>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</si>
  <si>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</si>
  <si>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</si>
  <si>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</si>
  <si>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</si>
  <si>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</si>
  <si>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</si>
  <si>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</si>
  <si>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</si>
  <si>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</si>
  <si>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</si>
  <si>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</si>
  <si>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</si>
  <si>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</si>
  <si>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</si>
  <si>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</si>
  <si>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</si>
  <si>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</si>
  <si>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</si>
  <si>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</si>
  <si>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</si>
  <si>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</si>
  <si>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</si>
  <si>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</si>
  <si>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</si>
  <si>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</si>
  <si>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</si>
  <si>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</si>
  <si>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</si>
  <si>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</si>
  <si>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</si>
  <si>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</si>
  <si>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</si>
  <si>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</si>
  <si>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</si>
  <si>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</si>
  <si>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</si>
  <si>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</si>
  <si>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</si>
  <si>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</si>
  <si>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</si>
  <si>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</si>
  <si>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</si>
  <si>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</si>
  <si>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</si>
  <si>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</si>
  <si>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</si>
  <si>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</si>
  <si>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</si>
  <si>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</si>
  <si>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</si>
  <si>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</si>
  <si>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</si>
  <si>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</si>
  <si>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</si>
  <si>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</si>
  <si>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</si>
  <si>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</si>
  <si>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</si>
  <si>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</si>
  <si>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</si>
  <si>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</si>
  <si>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</si>
  <si>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</si>
  <si>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</si>
  <si>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</si>
  <si>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</si>
  <si>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</si>
  <si>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</si>
  <si>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</si>
  <si>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</si>
  <si>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</si>
  <si>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</si>
  <si>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</si>
  <si>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</si>
  <si>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</si>
  <si>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</si>
  <si>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</si>
  <si>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</si>
  <si>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</si>
  <si>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</si>
  <si>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</si>
  <si>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</si>
  <si>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</si>
  <si>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</si>
  <si>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</si>
  <si>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</si>
  <si>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</si>
  <si>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</si>
  <si>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</si>
  <si>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</si>
  <si>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</si>
  <si>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</si>
  <si>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</si>
  <si>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</si>
  <si>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</si>
  <si>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</si>
  <si>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</si>
  <si>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</si>
  <si>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</si>
  <si>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</si>
  <si>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</si>
  <si>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</si>
  <si>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</si>
  <si>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</si>
  <si>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</si>
  <si>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</si>
  <si>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</si>
  <si>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</si>
  <si>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</si>
  <si>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</si>
  <si>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</si>
  <si>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</si>
  <si>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</si>
  <si>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</si>
  <si>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</si>
  <si>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</si>
  <si>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</si>
  <si>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</si>
  <si>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</si>
  <si>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</si>
  <si>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</si>
  <si>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</si>
  <si>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</si>
  <si>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</si>
  <si>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</si>
  <si>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</si>
  <si>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</si>
  <si>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</si>
  <si>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</si>
  <si>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</si>
  <si>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</si>
  <si>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</si>
  <si>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</si>
  <si>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</si>
  <si>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</si>
  <si>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</si>
  <si>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</si>
  <si>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</si>
  <si>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</si>
  <si>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</si>
  <si>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</si>
  <si>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</si>
  <si>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</si>
  <si>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</si>
  <si>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</si>
  <si>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</si>
  <si>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</si>
  <si>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</si>
  <si>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</si>
  <si>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</si>
  <si>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</si>
  <si>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</si>
  <si>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</si>
  <si>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</si>
  <si>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</si>
  <si>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</si>
  <si>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</si>
  <si>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</si>
  <si>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</si>
  <si>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</si>
  <si>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</si>
  <si>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</si>
  <si>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</si>
  <si>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</si>
  <si>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</si>
  <si>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</si>
  <si>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</si>
  <si>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</si>
  <si>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</si>
  <si>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</si>
  <si>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</si>
  <si>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</si>
  <si>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</si>
  <si>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</si>
  <si>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</si>
  <si>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</si>
  <si>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</si>
  <si>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</si>
  <si>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</si>
  <si>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</si>
  <si>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</si>
  <si>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</si>
  <si>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</si>
  <si>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</si>
  <si>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</si>
  <si>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</si>
  <si>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</si>
  <si>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</si>
  <si>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</si>
  <si>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</si>
  <si>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</si>
  <si>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</si>
  <si>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</si>
  <si>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</si>
  <si>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</si>
  <si>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</si>
  <si>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</si>
  <si>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</si>
  <si>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</si>
  <si>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</si>
  <si>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</si>
  <si>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</si>
  <si>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</si>
  <si>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</si>
  <si>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</si>
  <si>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</si>
  <si>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</si>
  <si>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</si>
  <si>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</si>
  <si>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</si>
  <si>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</si>
  <si>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</si>
  <si>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</si>
  <si>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</si>
  <si>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</si>
  <si>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</si>
  <si>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</si>
  <si>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</si>
  <si>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</si>
  <si>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</si>
  <si>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</si>
  <si>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</si>
  <si>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</si>
  <si>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</si>
  <si>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</si>
  <si>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</si>
  <si>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</si>
  <si>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</si>
  <si>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</si>
  <si>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</si>
  <si>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</si>
  <si>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</si>
  <si>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</si>
  <si>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</si>
  <si>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</si>
  <si>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</si>
  <si>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</si>
  <si>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</si>
  <si>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</si>
  <si>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</si>
  <si>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</si>
  <si>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</si>
  <si>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</si>
  <si>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</si>
  <si>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</si>
  <si>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</si>
  <si>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</si>
  <si>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</si>
  <si>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</si>
  <si>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</si>
  <si>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</si>
  <si>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</si>
  <si>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</si>
  <si>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</si>
  <si>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</si>
  <si>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</si>
  <si>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</si>
  <si>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</si>
  <si>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</si>
  <si>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</si>
  <si>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</si>
  <si>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</si>
  <si>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</si>
  <si>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</si>
  <si>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</si>
  <si>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</si>
  <si>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</si>
  <si>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</si>
  <si>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</si>
  <si>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</si>
  <si>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</si>
  <si>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</si>
  <si>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</si>
  <si>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</si>
  <si>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</si>
  <si>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</si>
  <si>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</si>
  <si>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</si>
  <si>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</si>
  <si>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</si>
  <si>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</si>
  <si>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</si>
  <si>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</si>
  <si>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</si>
  <si>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</si>
  <si>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</si>
  <si>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</si>
  <si>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</si>
  <si>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</si>
  <si>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</si>
  <si>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</si>
  <si>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</si>
  <si>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</si>
  <si>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</si>
  <si>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</si>
  <si>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</si>
  <si>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</si>
  <si>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</si>
  <si>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</si>
  <si>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</si>
  <si>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</si>
  <si>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</si>
  <si>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</si>
  <si>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</si>
  <si>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</si>
  <si>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</si>
  <si>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</si>
  <si>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</si>
  <si>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</si>
  <si>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</si>
  <si>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</si>
  <si>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</si>
  <si>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</si>
  <si>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</si>
  <si>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</si>
  <si>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</si>
  <si>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</si>
  <si>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</si>
  <si>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</si>
  <si>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</si>
  <si>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</si>
  <si>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</si>
  <si>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</si>
  <si>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</si>
  <si>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</si>
  <si>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</si>
  <si>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</si>
  <si>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</si>
  <si>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</si>
  <si>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</si>
  <si>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</si>
  <si>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</si>
  <si>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</si>
  <si>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</si>
  <si>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</si>
  <si>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</si>
  <si>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</si>
  <si>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</si>
  <si>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</si>
  <si>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</si>
  <si>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</si>
  <si>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</si>
  <si>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</si>
  <si>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</si>
  <si>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</si>
  <si>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</si>
  <si>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</si>
  <si>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</si>
  <si>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</si>
  <si>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</si>
  <si>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</si>
  <si>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</si>
  <si>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</si>
  <si>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</si>
  <si>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</si>
  <si>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</si>
  <si>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</si>
  <si>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</si>
  <si>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</si>
  <si>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</si>
  <si>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</si>
  <si>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</si>
  <si>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</si>
  <si>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</si>
  <si>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</si>
  <si>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</si>
  <si>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</si>
  <si>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</si>
  <si>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</si>
  <si>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</si>
  <si>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</si>
  <si>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</si>
  <si>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</si>
  <si>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</si>
  <si>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</si>
  <si>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</si>
  <si>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</si>
  <si>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</si>
  <si>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</si>
  <si>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</si>
  <si>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</si>
  <si>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</si>
  <si>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</si>
  <si>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</si>
  <si>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</si>
  <si>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</si>
  <si>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</si>
  <si>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</si>
  <si>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</si>
  <si>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</si>
  <si>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</si>
  <si>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</si>
  <si>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</si>
  <si>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</si>
  <si>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</si>
  <si>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</si>
  <si>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</si>
  <si>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</si>
  <si>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</si>
  <si>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</si>
  <si>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</si>
  <si>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</si>
  <si>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</si>
  <si>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</si>
  <si>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</si>
  <si>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</si>
  <si>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</si>
  <si>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</si>
  <si>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</si>
  <si>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</si>
  <si>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</si>
  <si>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</si>
  <si>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</si>
  <si>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</si>
  <si>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</si>
  <si>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</si>
  <si>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</si>
  <si>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</si>
  <si>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</si>
  <si>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</si>
  <si>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</si>
  <si>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</si>
  <si>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</si>
  <si>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</si>
  <si>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</si>
  <si>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</si>
  <si>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</si>
  <si>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</si>
  <si>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</si>
  <si>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</si>
  <si>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</si>
  <si>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</si>
  <si>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</si>
  <si>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</si>
  <si>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</si>
  <si>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</si>
  <si>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</si>
  <si>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</si>
  <si>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</si>
  <si>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</si>
  <si>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</si>
  <si>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</si>
  <si>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</si>
  <si>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</si>
  <si>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</si>
  <si>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</si>
  <si>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</si>
  <si>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</si>
  <si>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</si>
  <si>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</si>
  <si>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</si>
  <si>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</si>
  <si>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</si>
  <si>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</si>
  <si>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</si>
  <si>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</si>
  <si>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</si>
  <si>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</si>
  <si>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</si>
  <si>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</si>
  <si>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</si>
  <si>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</si>
  <si>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</si>
  <si>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</si>
  <si>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</si>
  <si>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</si>
  <si>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</si>
  <si>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</si>
  <si>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</si>
  <si>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</si>
  <si>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</si>
  <si>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</si>
  <si>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</si>
  <si>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</si>
  <si>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</si>
  <si>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</si>
  <si>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</si>
  <si>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</si>
  <si>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</si>
  <si>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</si>
  <si>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</si>
  <si>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</si>
  <si>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</si>
  <si>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</si>
  <si>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</si>
  <si>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</si>
  <si>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</si>
  <si>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</si>
  <si>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</si>
  <si>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</si>
  <si>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</si>
  <si>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</si>
  <si>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</si>
  <si>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</si>
  <si>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</si>
  <si>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</si>
  <si>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</si>
  <si>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</si>
  <si>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</si>
  <si>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</si>
  <si>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</si>
  <si>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</si>
  <si>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</si>
  <si>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</si>
  <si>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</si>
  <si>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</si>
  <si>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</si>
  <si>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</si>
  <si>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</si>
  <si>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</si>
  <si>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</si>
  <si>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</si>
  <si>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</si>
  <si>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</si>
  <si>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</si>
  <si>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</si>
  <si>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</si>
  <si>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</si>
  <si>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</si>
  <si>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</si>
  <si>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</si>
  <si>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</si>
  <si>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</si>
  <si>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</si>
  <si>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</si>
  <si>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</si>
  <si>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</si>
  <si>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</si>
  <si>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</si>
  <si>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</si>
  <si>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</si>
  <si>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</si>
  <si>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</si>
  <si>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</si>
  <si>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</si>
  <si>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</si>
  <si>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</si>
  <si>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</si>
  <si>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</si>
  <si>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</si>
  <si>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</si>
  <si>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</si>
  <si>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</si>
  <si>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</si>
  <si>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</si>
  <si>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</si>
  <si>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</si>
  <si>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</si>
  <si>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</si>
  <si>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</si>
  <si>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</si>
  <si>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</si>
  <si>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</si>
  <si>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</si>
  <si>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</si>
  <si>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</si>
  <si>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</si>
  <si>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</si>
  <si>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</si>
  <si>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</si>
  <si>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</si>
  <si>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</si>
  <si>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</si>
  <si>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</si>
  <si>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</si>
  <si>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</si>
  <si>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</si>
  <si>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</si>
  <si>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</si>
  <si>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</si>
  <si>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</si>
  <si>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</si>
  <si>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</si>
  <si>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</si>
  <si>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</si>
  <si>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</si>
  <si>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</si>
  <si>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</si>
  <si>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</si>
  <si>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</si>
  <si>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</si>
  <si>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</si>
  <si>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</si>
  <si>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</si>
  <si>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</si>
  <si>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</si>
  <si>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</si>
  <si>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</si>
  <si>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</si>
  <si>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</si>
  <si>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</si>
  <si>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</si>
  <si>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</si>
  <si>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</si>
  <si>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</si>
  <si>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</si>
  <si>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</si>
  <si>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</si>
  <si>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</si>
  <si>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</si>
  <si>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</si>
  <si>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</si>
  <si>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</si>
  <si>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</si>
  <si>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</si>
  <si>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</si>
  <si>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</si>
  <si>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</si>
  <si>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</si>
  <si>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</si>
  <si>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</si>
  <si>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</si>
  <si>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</si>
  <si>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</si>
  <si>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</si>
  <si>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</si>
  <si>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</si>
  <si>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</si>
  <si>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</si>
  <si>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</si>
  <si>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</si>
  <si>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</si>
  <si>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</si>
  <si>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</si>
  <si>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</si>
  <si>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</si>
  <si>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</si>
  <si>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</si>
  <si>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</si>
  <si>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</si>
  <si>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</si>
  <si>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</si>
  <si>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</si>
  <si>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</si>
  <si>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</si>
  <si>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</si>
  <si>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</si>
  <si>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</si>
  <si>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</si>
  <si>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</si>
  <si>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</si>
  <si>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</si>
  <si>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</si>
  <si>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</si>
  <si>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</si>
  <si>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</si>
  <si>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</si>
  <si>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</si>
  <si>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</si>
  <si>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</si>
  <si>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</si>
  <si>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</si>
  <si>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</si>
  <si>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</si>
  <si>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</si>
  <si>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</si>
  <si>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</si>
  <si>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</si>
  <si>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</si>
  <si>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</si>
  <si>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</si>
  <si>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</si>
  <si>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</si>
  <si>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</si>
  <si>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</si>
  <si>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</si>
  <si>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</si>
  <si>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</si>
  <si>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</si>
  <si>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</si>
  <si>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</si>
  <si>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</si>
  <si>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</si>
  <si>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</si>
  <si>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</si>
  <si>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</si>
  <si>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</si>
  <si>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</si>
  <si>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</si>
  <si>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</si>
  <si>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</si>
  <si>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</si>
  <si>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</si>
  <si>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</si>
  <si>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</si>
  <si>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</si>
  <si>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</si>
  <si>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</si>
  <si>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</si>
  <si>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</si>
  <si>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</si>
  <si>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</si>
  <si>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</si>
  <si>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</si>
  <si>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</si>
  <si>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</si>
  <si>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</si>
  <si>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</si>
  <si>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</si>
  <si>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</si>
  <si>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</si>
  <si>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</si>
  <si>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</si>
  <si>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</si>
  <si>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</si>
  <si>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</si>
  <si>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</si>
  <si>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</si>
  <si>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</si>
  <si>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</si>
  <si>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</si>
  <si>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</si>
  <si>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</si>
  <si>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</si>
  <si>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</si>
  <si>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</si>
  <si>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</si>
  <si>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</si>
  <si>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</si>
  <si>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</si>
  <si>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</si>
  <si>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</si>
  <si>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</si>
  <si>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</si>
  <si>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</si>
  <si>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</si>
  <si>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</si>
  <si>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</si>
  <si>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</si>
  <si>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</si>
  <si>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</si>
  <si>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</si>
  <si>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</si>
  <si>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</si>
  <si>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</si>
  <si>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</si>
  <si>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</si>
  <si>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</si>
  <si>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</si>
  <si>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</si>
  <si>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</si>
  <si>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</si>
  <si>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</si>
  <si>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</si>
  <si>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</si>
  <si>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</si>
  <si>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</si>
  <si>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</si>
  <si>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</si>
  <si>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</si>
  <si>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</si>
  <si>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</si>
  <si>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</si>
  <si>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</si>
  <si>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</si>
  <si>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</si>
  <si>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</si>
  <si>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</si>
  <si>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</si>
  <si>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</si>
  <si>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</si>
  <si>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</si>
  <si>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</si>
  <si>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</si>
  <si>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</si>
  <si>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</si>
  <si>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</si>
  <si>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</si>
  <si>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</si>
  <si>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</si>
  <si>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</si>
  <si>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</si>
  <si>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</si>
  <si>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</si>
  <si>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</si>
  <si>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</si>
  <si>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</si>
  <si>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</si>
  <si>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</si>
  <si>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</si>
  <si>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</si>
  <si>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</si>
  <si>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</si>
  <si>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</si>
  <si>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</si>
  <si>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</si>
  <si>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</si>
  <si>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</si>
  <si>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</si>
  <si>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</si>
  <si>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</si>
  <si>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</si>
  <si>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</si>
  <si>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</si>
  <si>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</si>
  <si>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</si>
  <si>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</si>
  <si>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</si>
  <si>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</si>
  <si>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</si>
  <si>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</si>
  <si>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</si>
  <si>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</si>
  <si>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</si>
  <si>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</si>
  <si>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</si>
  <si>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</si>
  <si>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</si>
  <si>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</si>
  <si>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</si>
  <si>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</si>
  <si>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</si>
  <si>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</si>
  <si>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</si>
  <si>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</si>
  <si>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</si>
  <si>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</si>
  <si>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</si>
  <si>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</si>
  <si>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</si>
  <si>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</si>
  <si>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</si>
  <si>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</si>
  <si>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</si>
  <si>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</si>
  <si>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</si>
  <si>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</si>
  <si>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</si>
  <si>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</si>
  <si>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</si>
  <si>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</si>
  <si>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</si>
  <si>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</si>
  <si>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</si>
  <si>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</si>
  <si>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</si>
  <si>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</si>
  <si>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</si>
  <si>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</si>
  <si>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</si>
  <si>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</si>
  <si>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</si>
  <si>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</si>
  <si>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</si>
  <si>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</si>
  <si>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</si>
  <si>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</si>
  <si>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</si>
  <si>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</si>
  <si>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</si>
  <si>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</si>
  <si>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</si>
  <si>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</si>
  <si>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</si>
  <si>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</si>
  <si>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</si>
  <si>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</si>
  <si>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</si>
  <si>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</si>
  <si>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</si>
  <si>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</si>
  <si>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</si>
  <si>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</si>
  <si>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</si>
  <si>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</si>
  <si>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</si>
  <si>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</si>
  <si>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</si>
  <si>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</si>
  <si>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</si>
  <si>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</si>
  <si>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</si>
  <si>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</si>
  <si>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</si>
  <si>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</si>
  <si>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</si>
  <si>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</si>
  <si>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</si>
  <si>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</si>
  <si>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</si>
  <si>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</si>
  <si>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</si>
  <si>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</si>
  <si>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</si>
  <si>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</si>
  <si>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</si>
  <si>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</si>
  <si>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</si>
  <si>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</si>
  <si>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</si>
  <si>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</si>
  <si>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</si>
  <si>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</si>
  <si>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</si>
  <si>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</si>
  <si>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</si>
  <si>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</si>
  <si>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</si>
  <si>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</si>
  <si>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</si>
  <si>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</si>
  <si>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</si>
  <si>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</si>
  <si>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</si>
  <si>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</si>
  <si>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</si>
  <si>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</si>
  <si>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</si>
  <si>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</si>
  <si>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</si>
  <si>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</si>
  <si>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</si>
  <si>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</si>
  <si>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</si>
  <si>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</si>
  <si>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</si>
  <si>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</si>
  <si>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</si>
  <si>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</si>
  <si>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</si>
  <si>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</si>
  <si>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</si>
  <si>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</si>
  <si>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</si>
  <si>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</si>
  <si>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</si>
  <si>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</si>
  <si>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</si>
  <si>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</si>
  <si>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</si>
  <si>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</si>
  <si>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</si>
  <si>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</si>
  <si>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</si>
  <si>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</si>
  <si>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</si>
  <si>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</si>
  <si>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</si>
  <si>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</si>
  <si>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</si>
  <si>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</si>
  <si>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</si>
  <si>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</si>
  <si>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</si>
  <si>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</si>
  <si>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</si>
  <si>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</si>
  <si>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</si>
  <si>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</si>
  <si>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</si>
  <si>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</si>
  <si>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</si>
  <si>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</si>
  <si>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</si>
  <si>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</si>
  <si>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</si>
  <si>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</si>
  <si>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</si>
  <si>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</si>
  <si>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</si>
  <si>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</si>
  <si>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</si>
  <si>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</si>
  <si>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</si>
  <si>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</si>
  <si>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</si>
  <si>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</si>
  <si>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</si>
  <si>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</si>
  <si>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</si>
  <si>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</si>
  <si>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</si>
  <si>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</si>
  <si>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</si>
  <si>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</si>
  <si>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</si>
  <si>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</si>
  <si>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</si>
  <si>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</si>
  <si>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</si>
  <si>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</si>
  <si>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</si>
  <si>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</si>
  <si>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</si>
  <si>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</si>
  <si>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</si>
  <si>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</si>
  <si>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</si>
  <si>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</si>
  <si>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</si>
  <si>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</si>
  <si>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</si>
  <si>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</si>
  <si>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</si>
  <si>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</si>
  <si>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</si>
  <si>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</si>
  <si>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</si>
  <si>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</si>
  <si>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</si>
  <si>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</si>
  <si>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</si>
  <si>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</si>
  <si>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</si>
  <si>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</si>
  <si>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</si>
  <si>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</si>
  <si>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</si>
  <si>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</si>
  <si>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</si>
  <si>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</si>
  <si>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</si>
  <si>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</si>
  <si>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</si>
  <si>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</si>
  <si>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</si>
  <si>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</si>
  <si>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</si>
  <si>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</si>
  <si>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</si>
  <si>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</si>
  <si>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</si>
  <si>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</si>
  <si>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</si>
  <si>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</si>
  <si>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</si>
  <si>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</si>
  <si>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</si>
  <si>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</si>
  <si>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</si>
  <si>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</si>
  <si>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</si>
  <si>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</si>
  <si>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</si>
  <si>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</si>
  <si>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</si>
  <si>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</si>
  <si>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</si>
  <si>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</si>
  <si>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</si>
  <si>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</si>
  <si>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</si>
  <si>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</si>
  <si>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</si>
  <si>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</si>
  <si>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</si>
  <si>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</si>
  <si>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</si>
  <si>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</si>
  <si>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</si>
  <si>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</si>
  <si>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</si>
  <si>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</si>
  <si>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</si>
  <si>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</si>
  <si>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</si>
  <si>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</si>
  <si>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</si>
  <si>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</si>
  <si>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</si>
  <si>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</si>
  <si>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</si>
  <si>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</si>
  <si>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</si>
  <si>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</si>
  <si>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</si>
  <si>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</si>
  <si>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</si>
  <si>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</si>
  <si>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</si>
  <si>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</si>
  <si>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</si>
  <si>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</si>
  <si>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</si>
  <si>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</si>
  <si>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</si>
  <si>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</si>
  <si>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</si>
  <si>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</si>
  <si>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</si>
  <si>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</si>
  <si>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</si>
  <si>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</si>
  <si>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</si>
  <si>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</si>
  <si>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</si>
  <si>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</si>
  <si>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</si>
  <si>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</si>
  <si>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</si>
  <si>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</si>
  <si>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</si>
  <si>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</si>
  <si>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</si>
  <si>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</si>
  <si>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</si>
  <si>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</si>
  <si>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</si>
  <si>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</si>
  <si>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</si>
  <si>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</si>
  <si>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</si>
  <si>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</si>
  <si>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</si>
  <si>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</si>
  <si>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</si>
  <si>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</si>
  <si>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</si>
  <si>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</si>
  <si>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</si>
  <si>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</si>
  <si>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</si>
  <si>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</si>
  <si>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</si>
  <si>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</si>
  <si>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</si>
  <si>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</si>
  <si>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</si>
  <si>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</si>
  <si>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</si>
  <si>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</si>
  <si>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</si>
  <si>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</si>
  <si>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</si>
  <si>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</si>
  <si>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</si>
  <si>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</si>
  <si>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</si>
  <si>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</si>
  <si>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</si>
  <si>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</si>
  <si>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</si>
  <si>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</si>
  <si>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</si>
  <si>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</si>
  <si>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</si>
  <si>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</si>
  <si>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</si>
  <si>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</si>
  <si>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</si>
  <si>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</si>
  <si>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</si>
  <si>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</si>
  <si>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</si>
  <si>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</si>
  <si>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</si>
  <si>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</si>
  <si>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</si>
  <si>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</si>
  <si>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</si>
  <si>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</si>
  <si>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</si>
  <si>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</si>
  <si>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</si>
  <si>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</si>
  <si>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</si>
  <si>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</si>
  <si>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</si>
  <si>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</si>
  <si>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</si>
  <si>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</si>
  <si>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</si>
  <si>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</si>
  <si>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</si>
  <si>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</si>
  <si>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</si>
  <si>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</si>
  <si>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</si>
  <si>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</si>
  <si>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</si>
  <si>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</si>
  <si>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</si>
  <si>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</si>
  <si>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</si>
  <si>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</si>
  <si>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</si>
  <si>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</si>
  <si>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</si>
  <si>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</si>
  <si>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</si>
  <si>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</si>
  <si>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</si>
  <si>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</si>
  <si>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</si>
  <si>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</si>
  <si>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</si>
  <si>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</si>
  <si>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</si>
  <si>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</si>
  <si>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</si>
  <si>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</si>
  <si>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</si>
  <si>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</si>
  <si>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</si>
  <si>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</si>
  <si>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</si>
  <si>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</si>
  <si>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</si>
  <si>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</si>
  <si>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</si>
  <si>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</si>
  <si>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</si>
  <si>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</si>
  <si>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</si>
  <si>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</si>
  <si>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</si>
  <si>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</si>
  <si>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</si>
  <si>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</si>
  <si>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</si>
  <si>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</si>
  <si>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</si>
  <si>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</si>
  <si>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</si>
  <si>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</si>
  <si>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</si>
  <si>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</si>
  <si>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</si>
  <si>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</si>
  <si>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</si>
  <si>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</si>
  <si>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</si>
  <si>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</si>
  <si>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</si>
  <si>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</si>
  <si>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</si>
  <si>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</si>
  <si>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</si>
  <si>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</si>
  <si>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</si>
  <si>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</si>
  <si>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</si>
  <si>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</si>
  <si>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</si>
  <si>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</si>
  <si>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</si>
  <si>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</si>
  <si>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</si>
  <si>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</si>
  <si>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</si>
  <si>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</si>
  <si>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</si>
  <si>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</si>
  <si>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</si>
  <si>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</si>
  <si>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</si>
  <si>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</si>
  <si>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</si>
  <si>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</si>
  <si>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</si>
  <si>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</si>
  <si>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</si>
  <si>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</si>
  <si>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</si>
  <si>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</si>
  <si>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</si>
  <si>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</si>
  <si>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</si>
  <si>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</si>
  <si>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</si>
  <si>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</si>
  <si>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</si>
  <si>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</si>
  <si>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</si>
  <si>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</si>
  <si>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</si>
  <si>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</si>
  <si>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</si>
  <si>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</si>
  <si>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</si>
  <si>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</si>
  <si>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</si>
  <si>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</si>
  <si>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</si>
  <si>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</si>
  <si>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</si>
  <si>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</si>
  <si>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</si>
  <si>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</si>
  <si>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</si>
  <si>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</si>
  <si>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</si>
  <si>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</si>
  <si>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</si>
  <si>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</si>
  <si>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</si>
  <si>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</si>
  <si>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</si>
  <si>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</si>
  <si>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</si>
  <si>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</si>
  <si>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</si>
  <si>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</si>
  <si>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</si>
  <si>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</si>
  <si>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</si>
  <si>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</si>
  <si>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</si>
  <si>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</si>
  <si>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</si>
  <si>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</si>
  <si>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</si>
  <si>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</si>
  <si>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</si>
  <si>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</si>
  <si>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</si>
  <si>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</si>
  <si>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</si>
  <si>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</si>
  <si>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</si>
  <si>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</si>
  <si>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</si>
  <si>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</si>
  <si>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</si>
  <si>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</si>
  <si>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</si>
  <si>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</si>
  <si>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</si>
  <si>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</si>
  <si>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</si>
  <si>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</si>
  <si>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</si>
  <si>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</si>
  <si>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</si>
  <si>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</si>
  <si>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</si>
  <si>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</si>
  <si>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</si>
  <si>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</si>
  <si>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</si>
  <si>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</si>
  <si>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</si>
  <si>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</si>
  <si>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</si>
  <si>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</si>
  <si>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</si>
  <si>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</si>
  <si>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</si>
  <si>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</si>
  <si>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</si>
  <si>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</si>
  <si>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</si>
  <si>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</si>
  <si>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</si>
  <si>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</si>
  <si>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</si>
  <si>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</si>
  <si>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</si>
  <si>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</si>
  <si>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</si>
  <si>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</si>
  <si>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</si>
  <si>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</si>
  <si>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</si>
  <si>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</si>
  <si>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</si>
  <si>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</si>
  <si>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</si>
  <si>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</si>
  <si>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</si>
  <si>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</si>
  <si>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</si>
  <si>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</si>
  <si>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</si>
  <si>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</si>
  <si>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</si>
  <si>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</si>
  <si>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</si>
  <si>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</si>
  <si>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</si>
  <si>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</si>
  <si>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</si>
  <si>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</si>
  <si>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</si>
  <si>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</si>
  <si>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</si>
  <si>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</si>
  <si>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</si>
  <si>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</si>
  <si>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</si>
  <si>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</si>
  <si>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</si>
  <si>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</si>
  <si>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</si>
  <si>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</si>
  <si>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</si>
  <si>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</si>
  <si>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</si>
  <si>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</si>
  <si>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</si>
  <si>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</si>
  <si>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</si>
  <si>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</si>
  <si>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</si>
  <si>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</si>
  <si>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</si>
  <si>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</si>
  <si>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</si>
  <si>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</si>
  <si>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</si>
  <si>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</si>
  <si>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</si>
  <si>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</si>
  <si>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</si>
  <si>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</si>
  <si>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</si>
  <si>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</si>
  <si>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</si>
  <si>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</si>
  <si>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</si>
  <si>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</si>
  <si>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</si>
  <si>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</si>
  <si>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</si>
  <si>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</si>
  <si>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</si>
  <si>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</si>
  <si>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</si>
  <si>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</si>
  <si>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</si>
  <si>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</si>
  <si>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</si>
  <si>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</si>
  <si>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</si>
  <si>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</si>
  <si>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</si>
  <si>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</si>
  <si>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</si>
  <si>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</si>
  <si>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</si>
  <si>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</si>
  <si>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</si>
  <si>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</si>
  <si>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</si>
  <si>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</si>
  <si>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</si>
  <si>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</si>
  <si>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</si>
  <si>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</si>
  <si>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</si>
  <si>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</si>
  <si>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</si>
  <si>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</si>
  <si>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</si>
  <si>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</si>
  <si>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</si>
  <si>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</si>
  <si>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</si>
  <si>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</si>
  <si>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</si>
  <si>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</si>
  <si>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</si>
  <si>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</si>
  <si>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</si>
  <si>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</si>
  <si>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</si>
  <si>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</si>
  <si>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</si>
  <si>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</si>
  <si>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</si>
  <si>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</si>
  <si>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</si>
  <si>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</si>
  <si>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</si>
  <si>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</si>
  <si>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</si>
  <si>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</si>
  <si>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</si>
  <si>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</si>
  <si>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</si>
  <si>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</si>
  <si>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</si>
  <si>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</si>
  <si>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</si>
  <si>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</si>
  <si>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</si>
  <si>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</si>
  <si>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</si>
  <si>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</si>
  <si>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</si>
  <si>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</si>
  <si>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</si>
  <si>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</si>
  <si>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</si>
  <si>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</si>
  <si>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</si>
  <si>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</si>
  <si>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</si>
  <si>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</si>
  <si>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</si>
  <si>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</si>
  <si>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</si>
  <si>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</si>
  <si>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</si>
  <si>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</si>
  <si>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</si>
  <si>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</si>
  <si>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</si>
  <si>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</si>
  <si>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</si>
  <si>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</si>
  <si>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</si>
  <si>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</si>
  <si>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</si>
  <si>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</si>
  <si>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</si>
  <si>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</si>
  <si>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</si>
  <si>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</si>
  <si>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</si>
  <si>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</si>
  <si>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</si>
  <si>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</si>
  <si>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</si>
  <si>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</si>
  <si>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</si>
  <si>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</si>
  <si>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</si>
  <si>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</si>
  <si>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</si>
  <si>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</si>
  <si>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</si>
  <si>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</si>
  <si>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</si>
  <si>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</si>
  <si>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</si>
  <si>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</si>
  <si>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</si>
  <si>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</si>
  <si>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</si>
  <si>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</si>
  <si>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</si>
  <si>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</si>
  <si>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</si>
  <si>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</si>
  <si>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</si>
  <si>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</si>
  <si>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</si>
  <si>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</si>
  <si>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</si>
  <si>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</si>
  <si>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</si>
  <si>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</si>
  <si>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</si>
  <si>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</si>
  <si>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</si>
  <si>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</si>
  <si>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</si>
  <si>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</si>
  <si>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</si>
  <si>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</si>
  <si>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</si>
  <si>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</si>
  <si>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</si>
  <si>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</si>
  <si>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</si>
  <si>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</si>
  <si>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</si>
  <si>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</si>
  <si>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</si>
  <si>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</si>
  <si>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</si>
  <si>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</si>
  <si>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</si>
  <si>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</si>
  <si>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</si>
  <si>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</si>
  <si>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</si>
  <si>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</si>
  <si>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</si>
  <si>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</si>
  <si>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</si>
  <si>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</si>
  <si>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</si>
  <si>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</si>
  <si>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</si>
  <si>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</si>
  <si>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</si>
  <si>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</si>
  <si>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</si>
  <si>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</si>
  <si>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</si>
  <si>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</si>
  <si>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</si>
  <si>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</si>
  <si>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</si>
  <si>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</si>
  <si>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</si>
  <si>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</si>
  <si>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</si>
  <si>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</si>
  <si>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</si>
  <si>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</si>
  <si>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</si>
  <si>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</si>
  <si>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</si>
  <si>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</si>
  <si>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</si>
  <si>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</si>
  <si>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</si>
  <si>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</si>
  <si>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</si>
  <si>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</si>
  <si>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</si>
  <si>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</si>
  <si>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</si>
  <si>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</si>
  <si>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</si>
  <si>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</si>
  <si>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</si>
  <si>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</si>
  <si>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</si>
  <si>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</si>
  <si>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</si>
  <si>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</si>
  <si>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</si>
  <si>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</si>
  <si>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</si>
  <si>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</si>
  <si>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</si>
  <si>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</si>
  <si>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</si>
  <si>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</si>
  <si>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</si>
  <si>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</si>
  <si>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</si>
  <si>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</si>
  <si>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</si>
  <si>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</si>
  <si>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</si>
  <si>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</si>
  <si>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</si>
  <si>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</si>
  <si>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</si>
  <si>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</si>
  <si>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</si>
  <si>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</si>
  <si>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</si>
  <si>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</si>
  <si>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</si>
  <si>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</si>
  <si>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</si>
  <si>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</si>
  <si>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</si>
  <si>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</si>
  <si>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</si>
  <si>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</si>
  <si>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</si>
  <si>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</si>
  <si>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</si>
  <si>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</si>
  <si>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</si>
  <si>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</si>
  <si>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</si>
  <si>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</si>
  <si>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</si>
  <si>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</si>
  <si>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</si>
  <si>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</si>
  <si>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</si>
  <si>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</si>
  <si>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</si>
  <si>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</si>
  <si>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</si>
  <si>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</si>
  <si>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</si>
  <si>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</si>
  <si>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</si>
  <si>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</si>
  <si>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</si>
  <si>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</si>
  <si>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</si>
  <si>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</si>
  <si>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</si>
  <si>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</si>
  <si>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</si>
  <si>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</si>
  <si>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</si>
  <si>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</si>
  <si>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</si>
  <si>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</si>
  <si>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</si>
  <si>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</si>
  <si>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</si>
  <si>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</si>
  <si>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</si>
  <si>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</si>
  <si>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</si>
  <si>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</si>
  <si>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</si>
  <si>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</si>
  <si>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</si>
  <si>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</si>
  <si>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</si>
  <si>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</si>
  <si>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</si>
  <si>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</si>
  <si>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</si>
  <si>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</si>
  <si>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</si>
  <si>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</si>
  <si>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</si>
  <si>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</si>
  <si>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</si>
  <si>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</si>
  <si>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</si>
  <si>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</si>
  <si>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</si>
  <si>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</si>
  <si>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</si>
  <si>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</si>
  <si>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</si>
  <si>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</si>
  <si>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</si>
  <si>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</si>
  <si>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</si>
  <si>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</si>
  <si>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</si>
  <si>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</si>
  <si>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</si>
  <si>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</si>
  <si>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</si>
  <si>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</si>
  <si>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</si>
  <si>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</si>
  <si>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</si>
  <si>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</si>
  <si>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</si>
  <si>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</si>
  <si>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</si>
  <si>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</si>
  <si>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</si>
  <si>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</si>
  <si>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</si>
  <si>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</si>
  <si>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</si>
  <si>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</si>
  <si>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</si>
  <si>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</si>
  <si>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</si>
  <si>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</si>
  <si>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</si>
  <si>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</si>
  <si>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</si>
  <si>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</si>
  <si>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</si>
  <si>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</si>
  <si>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</si>
  <si>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</si>
  <si>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</si>
  <si>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</si>
  <si>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</si>
  <si>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</si>
  <si>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</si>
  <si>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</si>
  <si>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</si>
  <si>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</si>
  <si>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</si>
  <si>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</si>
  <si>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</si>
  <si>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</si>
  <si>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</si>
  <si>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</si>
  <si>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</si>
  <si>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</si>
  <si>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</si>
  <si>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</si>
  <si>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</si>
  <si>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</si>
  <si>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</si>
  <si>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</si>
  <si>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</si>
  <si>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</si>
  <si>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</si>
  <si>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</si>
  <si>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</si>
  <si>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</si>
  <si>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</si>
  <si>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</si>
  <si>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</si>
  <si>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</si>
  <si>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</si>
  <si>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</si>
  <si>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</si>
  <si>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</si>
  <si>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</si>
  <si>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</si>
  <si>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</si>
  <si>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</si>
  <si>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</si>
  <si>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</si>
  <si>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</si>
  <si>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</si>
  <si>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</si>
  <si>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</si>
  <si>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</si>
  <si>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</si>
  <si>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</si>
  <si>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</si>
  <si>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</si>
  <si>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</si>
  <si>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</si>
  <si>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</si>
  <si>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</si>
  <si>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</si>
  <si>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</si>
  <si>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</si>
  <si>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</si>
  <si>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</si>
  <si>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</si>
  <si>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</si>
  <si>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</si>
  <si>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</si>
  <si>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</si>
  <si>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</si>
  <si>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</si>
  <si>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</si>
  <si>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</si>
  <si>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</si>
  <si>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</si>
  <si>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</si>
  <si>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</si>
  <si>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</si>
  <si>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</si>
  <si>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</si>
  <si>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</si>
  <si>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</si>
  <si>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</si>
  <si>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</si>
  <si>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</si>
  <si>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</si>
  <si>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</si>
  <si>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</si>
  <si>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</si>
  <si>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</si>
  <si>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</si>
  <si>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</si>
  <si>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</si>
  <si>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</si>
  <si>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</si>
  <si>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</si>
  <si>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</si>
  <si>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</si>
  <si>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</si>
  <si>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</si>
  <si>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</si>
  <si>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</si>
  <si>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</si>
  <si>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</si>
  <si>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</si>
  <si>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</si>
  <si>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</si>
  <si>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</si>
  <si>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</si>
  <si>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</si>
  <si>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</si>
  <si>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</si>
  <si>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</si>
  <si>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</si>
  <si>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</si>
  <si>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</si>
  <si>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</si>
  <si>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</si>
  <si>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</si>
  <si>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</si>
  <si>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</si>
  <si>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</si>
  <si>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</si>
  <si>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</si>
  <si>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</si>
  <si>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</si>
  <si>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</si>
  <si>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</si>
  <si>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</si>
  <si>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</si>
  <si>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</si>
  <si>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</si>
  <si>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</si>
  <si>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</si>
  <si>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</si>
  <si>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</si>
  <si>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</si>
  <si>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</si>
  <si>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</si>
  <si>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</si>
  <si>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</si>
  <si>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</si>
  <si>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</si>
  <si>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</si>
  <si>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</si>
  <si>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</si>
  <si>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</si>
  <si>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</si>
  <si>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</si>
  <si>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</si>
  <si>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</si>
  <si>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</si>
  <si>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</si>
  <si>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</si>
  <si>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</si>
  <si>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</si>
  <si>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</si>
  <si>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</si>
  <si>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</si>
  <si>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</si>
  <si>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</si>
  <si>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</si>
  <si>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</si>
  <si>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</si>
  <si>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</si>
  <si>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</si>
  <si>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</si>
  <si>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</si>
  <si>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</si>
  <si>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</si>
  <si>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</si>
  <si>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</si>
  <si>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</si>
  <si>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</si>
  <si>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</si>
  <si>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</si>
  <si>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</si>
  <si>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</si>
  <si>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</si>
  <si>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</si>
  <si>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</si>
  <si>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</si>
  <si>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</si>
  <si>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</si>
  <si>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</si>
  <si>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</si>
  <si>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</si>
  <si>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</si>
  <si>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</si>
  <si>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</si>
  <si>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</si>
  <si>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</si>
  <si>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</si>
  <si>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</si>
  <si>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</si>
  <si>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</si>
  <si>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</si>
  <si>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</si>
  <si>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</si>
  <si>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</si>
  <si>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</si>
  <si>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</si>
  <si>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</si>
  <si>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</si>
  <si>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</si>
  <si>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</si>
  <si>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</si>
  <si>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</si>
  <si>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</si>
  <si>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</si>
  <si>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</si>
  <si>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</si>
  <si>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</si>
  <si>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</si>
  <si>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</si>
  <si>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</si>
  <si>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</si>
  <si>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</si>
  <si>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</si>
  <si>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</si>
  <si>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</si>
  <si>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</si>
  <si>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</si>
  <si>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</si>
  <si>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</si>
  <si>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</si>
  <si>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</si>
  <si>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</si>
  <si>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</si>
  <si>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</si>
  <si>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</si>
  <si>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</si>
  <si>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</si>
  <si>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</si>
  <si>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</si>
  <si>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</si>
  <si>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</si>
  <si>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</si>
  <si>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</si>
  <si>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</si>
  <si>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</si>
  <si>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</si>
  <si>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</si>
  <si>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</si>
  <si>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</si>
  <si>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</si>
  <si>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</si>
  <si>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</si>
  <si>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</si>
  <si>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</si>
  <si>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</si>
  <si>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</si>
  <si>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</si>
  <si>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</si>
  <si>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</si>
  <si>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</si>
  <si>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</si>
  <si>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</si>
  <si>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</si>
  <si>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</si>
  <si>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</si>
  <si>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</si>
  <si>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</si>
  <si>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</si>
  <si>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</si>
  <si>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</si>
  <si>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</si>
  <si>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</si>
  <si>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</si>
  <si>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</si>
  <si>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</si>
  <si>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</si>
  <si>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</si>
  <si>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</si>
  <si>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</si>
  <si>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</si>
  <si>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</si>
  <si>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</si>
  <si>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</si>
  <si>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</si>
  <si>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</si>
  <si>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</si>
  <si>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</si>
  <si>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</si>
  <si>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</si>
  <si>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</si>
  <si>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</si>
  <si>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</si>
  <si>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</si>
  <si>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</si>
  <si>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</si>
  <si>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</si>
  <si>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</si>
  <si>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</si>
  <si>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</si>
  <si>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</si>
  <si>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</si>
  <si>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</si>
  <si>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</si>
  <si>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</si>
  <si>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</si>
  <si>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</si>
  <si>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</si>
  <si>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</si>
  <si>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</si>
  <si>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</si>
  <si>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</si>
  <si>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</si>
  <si>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</si>
  <si>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</si>
  <si>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</si>
  <si>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</si>
  <si>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</si>
  <si>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</si>
  <si>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</si>
  <si>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</si>
  <si>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</si>
  <si>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</si>
  <si>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</si>
  <si>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</si>
  <si>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</si>
  <si>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</si>
  <si>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</si>
  <si>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</si>
  <si>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</si>
  <si>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</si>
  <si>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</si>
  <si>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</si>
  <si>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</si>
  <si>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</si>
  <si>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</si>
  <si>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</si>
  <si>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</si>
  <si>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</si>
  <si>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</si>
  <si>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</si>
  <si>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</si>
  <si>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</si>
  <si>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</si>
  <si>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</si>
  <si>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</si>
  <si>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</si>
  <si>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</si>
  <si>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</si>
  <si>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</si>
  <si>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</si>
  <si>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</si>
  <si>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</si>
  <si>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</si>
  <si>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</si>
  <si>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</si>
  <si>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</si>
  <si>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</si>
  <si>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</si>
  <si>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</si>
  <si>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</si>
  <si>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</si>
  <si>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</si>
  <si>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</si>
  <si>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</si>
  <si>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</si>
  <si>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</si>
  <si>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</si>
  <si>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</si>
  <si>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</si>
  <si>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</si>
  <si>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</si>
  <si>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</si>
  <si>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</si>
  <si>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</si>
  <si>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</si>
  <si>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</si>
  <si>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</si>
  <si>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</si>
  <si>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</si>
  <si>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</si>
  <si>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</si>
  <si>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</si>
  <si>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</si>
  <si>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</si>
  <si>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</si>
  <si>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</si>
  <si>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</si>
  <si>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</si>
  <si>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</si>
  <si>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</si>
  <si>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</si>
  <si>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</si>
  <si>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</si>
  <si>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</si>
  <si>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</si>
  <si>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</si>
  <si>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</si>
  <si>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</si>
  <si>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</si>
  <si>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</si>
  <si>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</si>
  <si>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</si>
  <si>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</si>
  <si>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</si>
  <si>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</si>
  <si>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</si>
  <si>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</si>
  <si>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</si>
  <si>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</si>
  <si>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</si>
  <si>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</si>
  <si>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</si>
  <si>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</si>
  <si>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</si>
  <si>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</si>
  <si>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</si>
  <si>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</si>
  <si>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</si>
  <si>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</si>
  <si>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</si>
  <si>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</si>
  <si>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</si>
  <si>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</si>
  <si>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</si>
  <si>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</si>
  <si>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</si>
  <si>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</si>
  <si>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</si>
  <si>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</si>
  <si>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</si>
  <si>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</si>
  <si>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</si>
  <si>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</si>
  <si>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</si>
  <si>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</si>
  <si>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</si>
  <si>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</si>
  <si>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</si>
  <si>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</si>
  <si>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</si>
  <si>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</si>
  <si>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</si>
  <si>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</si>
  <si>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</si>
  <si>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</si>
  <si>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</si>
  <si>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</si>
  <si>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</si>
  <si>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</si>
  <si>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</si>
  <si>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</si>
  <si>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</si>
  <si>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</si>
  <si>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</si>
  <si>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</si>
  <si>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</si>
  <si>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</si>
  <si>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</si>
  <si>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</si>
  <si>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</si>
  <si>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</si>
  <si>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</si>
  <si>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</si>
  <si>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</si>
  <si>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</si>
  <si>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</si>
  <si>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</si>
  <si>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</si>
  <si>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</si>
  <si>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</si>
  <si>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</si>
  <si>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</si>
  <si>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</si>
  <si>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</si>
  <si>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</si>
  <si>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</si>
  <si>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</si>
  <si>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</si>
  <si>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</si>
  <si>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</si>
  <si>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</si>
  <si>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</si>
  <si>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</si>
  <si>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</si>
  <si>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</si>
  <si>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</si>
  <si>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</si>
  <si>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</si>
  <si>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</si>
  <si>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</si>
  <si>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</si>
  <si>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</si>
  <si>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</si>
  <si>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</si>
  <si>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</si>
  <si>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</si>
  <si>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</si>
  <si>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</si>
  <si>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</si>
  <si>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</si>
  <si>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</si>
  <si>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</si>
  <si>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</si>
  <si>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</si>
  <si>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</si>
  <si>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</si>
  <si>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</si>
  <si>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</si>
  <si>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</si>
  <si>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</si>
  <si>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</si>
  <si>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</si>
  <si>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</si>
  <si>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</si>
  <si>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</si>
  <si>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</si>
  <si>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</si>
  <si>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</si>
  <si>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</si>
  <si>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</si>
  <si>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</si>
  <si>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</si>
  <si>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</si>
  <si>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</si>
  <si>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</si>
  <si>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</si>
  <si>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</si>
  <si>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</si>
  <si>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</si>
  <si>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</si>
  <si>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</si>
  <si>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</si>
  <si>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</si>
  <si>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</si>
  <si>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</si>
  <si>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</si>
  <si>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</si>
  <si>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</si>
  <si>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</si>
  <si>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</si>
  <si>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</si>
  <si>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</si>
  <si>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</si>
  <si>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</si>
  <si>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</si>
  <si>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</si>
  <si>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</si>
  <si>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</si>
  <si>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</si>
  <si>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</si>
  <si>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</si>
  <si>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</si>
  <si>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</si>
  <si>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</si>
  <si>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</si>
  <si>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</si>
  <si>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</si>
  <si>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</si>
  <si>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</si>
  <si>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</si>
  <si>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</si>
  <si>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</si>
  <si>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</si>
  <si>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</si>
  <si>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</si>
  <si>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</si>
  <si>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</si>
  <si>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</si>
  <si>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</si>
  <si>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</si>
  <si>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</si>
  <si>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</si>
  <si>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</si>
  <si>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</si>
  <si>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</si>
  <si>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</si>
  <si>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</si>
  <si>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</si>
  <si>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</si>
  <si>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</si>
  <si>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</si>
  <si>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</si>
  <si>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</si>
  <si>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</si>
  <si>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</si>
  <si>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</si>
  <si>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</si>
  <si>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</si>
  <si>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</si>
  <si>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</si>
  <si>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</si>
  <si>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</si>
  <si>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</si>
  <si>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</si>
  <si>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</si>
  <si>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</si>
  <si>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</si>
  <si>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</si>
  <si>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</si>
  <si>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</si>
  <si>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</si>
  <si>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</si>
  <si>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</si>
  <si>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</si>
  <si>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</si>
  <si>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</si>
  <si>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</si>
  <si>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</si>
  <si>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</si>
  <si>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</si>
  <si>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</si>
  <si>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</si>
  <si>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</si>
  <si>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</si>
  <si>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</si>
  <si>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</si>
  <si>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</si>
  <si>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</si>
  <si>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</si>
  <si>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</si>
  <si>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</si>
  <si>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</si>
  <si>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</si>
  <si>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</si>
  <si>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</si>
  <si>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</si>
  <si>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</si>
  <si>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</si>
  <si>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</si>
  <si>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</si>
  <si>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</si>
  <si>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</si>
  <si>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</si>
  <si>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</si>
  <si>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</si>
  <si>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</si>
  <si>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</si>
  <si>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</si>
  <si>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</si>
  <si>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</si>
  <si>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</si>
  <si>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</si>
  <si>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</si>
  <si>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</si>
  <si>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</si>
  <si>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</si>
  <si>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</si>
  <si>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</si>
  <si>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</si>
  <si>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</si>
  <si>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</si>
  <si>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</si>
  <si>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</si>
  <si>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</si>
  <si>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</si>
  <si>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</si>
  <si>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</si>
  <si>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</si>
  <si>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</si>
  <si>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</si>
  <si>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</si>
  <si>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</si>
  <si>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</si>
  <si>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</si>
  <si>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</si>
  <si>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</si>
  <si>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</si>
  <si>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</si>
  <si>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</si>
  <si>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</si>
  <si>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</si>
  <si>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</si>
  <si>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</si>
  <si>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</si>
  <si>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</si>
  <si>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</si>
  <si>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</si>
  <si>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</si>
  <si>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</si>
  <si>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</si>
  <si>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</si>
  <si>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</si>
  <si>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</si>
  <si>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</si>
  <si>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</si>
  <si>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</si>
  <si>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</si>
  <si>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</si>
  <si>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</si>
  <si>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</si>
  <si>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</si>
  <si>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</si>
  <si>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</si>
  <si>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</si>
  <si>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</si>
  <si>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</si>
  <si>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</si>
  <si>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</si>
  <si>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</si>
  <si>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</si>
  <si>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</si>
  <si>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</si>
  <si>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</si>
  <si>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</si>
  <si>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</si>
  <si>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</si>
  <si>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</si>
  <si>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</si>
  <si>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</si>
  <si>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</si>
  <si>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</si>
  <si>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</si>
  <si>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</si>
  <si>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</si>
  <si>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</si>
  <si>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</si>
  <si>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</si>
  <si>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</si>
  <si>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</si>
  <si>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</si>
  <si>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</si>
  <si>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</si>
  <si>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</si>
  <si>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</si>
  <si>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</si>
  <si>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</si>
  <si>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</si>
  <si>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</si>
  <si>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</si>
  <si>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</si>
  <si>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</si>
  <si>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</si>
  <si>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</si>
  <si>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</si>
  <si>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</si>
  <si>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</si>
  <si>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</si>
  <si>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</si>
  <si>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</si>
  <si>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</si>
  <si>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</si>
  <si>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</si>
  <si>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</si>
  <si>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</si>
  <si>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</si>
  <si>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</si>
  <si>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</si>
  <si>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</si>
  <si>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</si>
  <si>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</si>
  <si>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</si>
  <si>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</si>
  <si>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</si>
  <si>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</si>
  <si>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</si>
  <si>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</si>
  <si>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</si>
  <si>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</si>
  <si>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</si>
  <si>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</si>
  <si>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</si>
  <si>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</si>
  <si>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</si>
  <si>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</si>
  <si>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</si>
  <si>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</si>
  <si>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</si>
  <si>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</si>
  <si>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</si>
  <si>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</si>
  <si>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</si>
  <si>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</si>
  <si>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</si>
  <si>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</si>
  <si>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</si>
  <si>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</si>
  <si>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</si>
  <si>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</si>
  <si>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</si>
  <si>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</si>
  <si>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</si>
  <si>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</si>
  <si>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</si>
  <si>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</si>
  <si>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</si>
  <si>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</si>
  <si>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</si>
  <si>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</si>
  <si>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</si>
  <si>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</si>
  <si>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</si>
  <si>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</si>
  <si>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</si>
  <si>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</si>
  <si>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</si>
  <si>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</si>
  <si>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</si>
  <si>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</si>
  <si>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</si>
  <si>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</si>
  <si>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</si>
  <si>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</si>
  <si>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</si>
  <si>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</si>
  <si>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</si>
  <si>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</si>
  <si>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</si>
  <si>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</si>
  <si>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</si>
  <si>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</si>
  <si>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</si>
  <si>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</si>
  <si>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</si>
  <si>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</si>
  <si>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</si>
  <si>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</si>
  <si>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</si>
  <si>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</si>
  <si>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</si>
  <si>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</si>
  <si>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</si>
  <si>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</si>
  <si>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</si>
  <si>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</si>
  <si>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</si>
  <si>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</si>
  <si>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</si>
  <si>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</si>
  <si>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</si>
  <si>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</si>
  <si>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</si>
  <si>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</si>
  <si>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</si>
  <si>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</si>
  <si>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</si>
  <si>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</si>
  <si>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</si>
  <si>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</si>
  <si>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</si>
  <si>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</si>
  <si>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</si>
  <si>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</si>
  <si>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</si>
  <si>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</si>
  <si>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</si>
  <si>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</si>
  <si>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</si>
  <si>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</si>
  <si>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</si>
  <si>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</si>
  <si>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</si>
  <si>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</si>
  <si>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</si>
  <si>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</si>
  <si>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</si>
  <si>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</si>
  <si>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</si>
  <si>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</si>
  <si>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</si>
  <si>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</si>
  <si>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</si>
  <si>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</si>
  <si>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</si>
  <si>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</si>
  <si>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</si>
  <si>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</si>
  <si>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</si>
  <si>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</si>
  <si>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</si>
  <si>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</si>
  <si>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</si>
  <si>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</si>
  <si>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</si>
  <si>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</si>
  <si>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</si>
  <si>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</si>
  <si>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</si>
  <si>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</si>
  <si>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</si>
  <si>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</si>
  <si>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</si>
  <si>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</si>
  <si>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</si>
  <si>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</si>
  <si>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</si>
  <si>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</si>
  <si>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</si>
  <si>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</si>
  <si>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</si>
  <si>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</si>
  <si>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</si>
  <si>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</si>
  <si>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</si>
  <si>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</si>
  <si>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</si>
  <si>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</si>
  <si>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</si>
  <si>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</si>
  <si>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</si>
  <si>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</si>
  <si>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</si>
  <si>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</si>
  <si>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</si>
  <si>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</si>
  <si>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</si>
  <si>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</si>
  <si>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</si>
  <si>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</si>
  <si>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</si>
  <si>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</si>
  <si>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</si>
  <si>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</si>
  <si>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</si>
  <si>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</si>
  <si>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</si>
  <si>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</si>
  <si>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</si>
  <si>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</si>
  <si>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</si>
  <si>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</si>
  <si>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</si>
  <si>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</si>
  <si>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</si>
  <si>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</si>
  <si>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</si>
  <si>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</si>
  <si>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</si>
  <si>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</si>
  <si>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</si>
  <si>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</si>
  <si>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</si>
  <si>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</si>
  <si>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</si>
  <si>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</si>
  <si>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</si>
  <si>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</si>
  <si>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</si>
  <si>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</si>
  <si>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</si>
  <si>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</si>
  <si>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</si>
  <si>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</si>
  <si>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</si>
  <si>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</si>
  <si>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</si>
  <si>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</si>
  <si>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</si>
  <si>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</si>
  <si>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</si>
  <si>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</si>
  <si>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</si>
  <si>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</si>
  <si>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</si>
  <si>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</si>
  <si>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</si>
  <si>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</si>
  <si>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</si>
  <si>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</si>
  <si>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</si>
  <si>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</si>
  <si>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</si>
  <si>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</si>
  <si>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</si>
  <si>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</si>
  <si>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</si>
  <si>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</si>
  <si>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</si>
  <si>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</si>
  <si>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</si>
  <si>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</si>
  <si>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</si>
  <si>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</si>
  <si>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</si>
  <si>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</si>
  <si>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</si>
  <si>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</si>
  <si>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</si>
  <si>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</si>
  <si>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</si>
  <si>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</si>
  <si>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</si>
  <si>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</si>
  <si>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</si>
  <si>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</si>
  <si>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</si>
  <si>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</si>
  <si>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</si>
  <si>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</si>
  <si>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</si>
  <si>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</si>
  <si>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</si>
  <si>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</si>
  <si>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</si>
  <si>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</si>
  <si>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</si>
  <si>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</si>
  <si>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</si>
  <si>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</si>
  <si>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</si>
  <si>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</si>
  <si>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</si>
  <si>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</si>
  <si>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</si>
  <si>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</si>
  <si>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</si>
  <si>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</si>
  <si>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</si>
  <si>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</si>
  <si>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</si>
  <si>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</si>
  <si>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</si>
  <si>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</si>
  <si>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</si>
  <si>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</si>
  <si>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</si>
  <si>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</si>
  <si>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</si>
  <si>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</si>
  <si>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</si>
  <si>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</si>
  <si>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</si>
  <si>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</si>
  <si>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</si>
  <si>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</si>
  <si>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</si>
  <si>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</si>
  <si>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</si>
  <si>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</si>
  <si>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</si>
  <si>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</si>
  <si>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</si>
  <si>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</si>
  <si>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</si>
  <si>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</si>
  <si>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</si>
  <si>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</si>
  <si>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</si>
  <si>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</si>
  <si>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</si>
  <si>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</si>
  <si>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</si>
  <si>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</si>
  <si>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</si>
  <si>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</si>
  <si>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</si>
  <si>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</si>
  <si>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</si>
  <si>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</si>
  <si>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</si>
  <si>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</si>
  <si>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</si>
  <si>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</si>
  <si>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</si>
  <si>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</si>
  <si>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</si>
  <si>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</si>
  <si>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</si>
  <si>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</si>
  <si>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</si>
  <si>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</si>
  <si>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</si>
  <si>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</si>
  <si>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</si>
  <si>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</si>
  <si>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</si>
  <si>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</si>
  <si>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</si>
  <si>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</si>
  <si>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</si>
  <si>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</si>
  <si>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</si>
  <si>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</si>
  <si>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</si>
  <si>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</si>
  <si>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</si>
  <si>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</si>
  <si>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</si>
  <si>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</si>
  <si>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</si>
  <si>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</si>
  <si>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</si>
  <si>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</si>
  <si>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</si>
  <si>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</si>
  <si>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</si>
  <si>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</si>
  <si>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</si>
  <si>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</si>
  <si>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</si>
  <si>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</si>
  <si>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</si>
  <si>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</si>
  <si>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</si>
  <si>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</si>
  <si>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</si>
  <si>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</si>
  <si>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</si>
  <si>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</si>
  <si>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</si>
  <si>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</si>
  <si>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</si>
  <si>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</si>
  <si>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</si>
  <si>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</si>
  <si>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</si>
  <si>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</si>
  <si>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</si>
  <si>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</si>
  <si>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</si>
  <si>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</si>
  <si>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</si>
  <si>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</si>
  <si>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</si>
  <si>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</si>
  <si>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</si>
  <si>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</si>
  <si>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</si>
  <si>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</si>
  <si>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</si>
  <si>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</si>
  <si>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</si>
  <si>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</si>
  <si>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</si>
  <si>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</si>
  <si>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</si>
  <si>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</si>
  <si>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</si>
  <si>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</si>
  <si>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</si>
  <si>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</si>
  <si>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</si>
  <si>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</si>
  <si>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</si>
  <si>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</si>
  <si>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</si>
  <si>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</si>
  <si>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</si>
  <si>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</si>
  <si>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</si>
  <si>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</si>
  <si>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</si>
  <si>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</si>
  <si>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</si>
  <si>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</si>
  <si>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</si>
  <si>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</si>
  <si>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</si>
  <si>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</si>
  <si>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</si>
  <si>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</si>
  <si>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</si>
  <si>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</si>
  <si>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</si>
  <si>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</si>
  <si>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</si>
  <si>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</si>
  <si>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</si>
  <si>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</si>
  <si>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</si>
  <si>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</si>
  <si>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</si>
  <si>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</si>
  <si>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</si>
  <si>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</si>
  <si>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</si>
  <si>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</si>
  <si>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</si>
  <si>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</si>
  <si>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</si>
  <si>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</si>
  <si>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</si>
  <si>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</si>
  <si>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</si>
  <si>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</si>
  <si>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</si>
  <si>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</si>
  <si>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</si>
  <si>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</si>
  <si>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</si>
  <si>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</si>
  <si>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</si>
  <si>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</si>
  <si>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</si>
  <si>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</si>
  <si>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</si>
  <si>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</si>
  <si>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</si>
  <si>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</si>
  <si>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</si>
  <si>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</si>
  <si>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</si>
  <si>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</si>
  <si>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</si>
  <si>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</si>
  <si>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</si>
  <si>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</si>
  <si>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</si>
  <si>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</si>
  <si>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</si>
  <si>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</si>
  <si>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</si>
  <si>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</si>
  <si>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</si>
  <si>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</si>
  <si>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</si>
  <si>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</si>
  <si>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</si>
  <si>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</si>
  <si>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</si>
  <si>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</si>
  <si>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</si>
  <si>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</si>
  <si>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</si>
  <si>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</si>
  <si>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</si>
  <si>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</si>
  <si>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</si>
  <si>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</si>
  <si>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</si>
  <si>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</si>
  <si>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</si>
  <si>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</si>
  <si>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</si>
  <si>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</si>
  <si>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</si>
  <si>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</si>
  <si>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</si>
  <si>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</si>
  <si>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</si>
  <si>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</si>
  <si>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</si>
  <si>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</si>
  <si>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</si>
  <si>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</si>
  <si>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</si>
  <si>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</si>
  <si>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</si>
  <si>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</si>
  <si>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</si>
  <si>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</si>
  <si>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</si>
  <si>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</si>
  <si>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</si>
  <si>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</si>
  <si>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</si>
  <si>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</si>
  <si>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</si>
  <si>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</si>
  <si>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</si>
  <si>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</si>
  <si>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</si>
  <si>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</si>
  <si>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</si>
  <si>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</si>
  <si>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</si>
  <si>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</si>
  <si>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</si>
  <si>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</si>
  <si>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</si>
  <si>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</si>
  <si>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</si>
  <si>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</si>
  <si>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</si>
  <si>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</si>
  <si>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</si>
  <si>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</si>
  <si>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</si>
  <si>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</si>
  <si>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</si>
  <si>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</si>
  <si>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</si>
  <si>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</si>
  <si>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</si>
  <si>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</si>
  <si>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</si>
  <si>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</si>
  <si>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</si>
  <si>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</si>
  <si>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</si>
  <si>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</si>
  <si>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</si>
  <si>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</si>
  <si>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</si>
  <si>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</si>
  <si>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</si>
  <si>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</si>
  <si>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</si>
  <si>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</si>
  <si>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</si>
  <si>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</si>
  <si>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</si>
  <si>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</si>
  <si>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</si>
  <si>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</si>
  <si>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</si>
  <si>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</si>
  <si>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</si>
  <si>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</si>
  <si>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</si>
  <si>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</si>
  <si>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</si>
  <si>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</si>
  <si>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</si>
  <si>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</si>
  <si>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</si>
  <si>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</si>
  <si>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</si>
  <si>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</si>
  <si>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</si>
  <si>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</si>
  <si>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</si>
  <si>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</si>
  <si>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</si>
  <si>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</si>
  <si>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</si>
  <si>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</si>
  <si>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</si>
  <si>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</si>
  <si>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</si>
  <si>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</si>
  <si>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</si>
  <si>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</si>
  <si>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</si>
  <si>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</si>
  <si>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</si>
  <si>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</si>
  <si>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</si>
  <si>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</si>
  <si>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</si>
  <si>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</si>
  <si>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</si>
  <si>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</si>
  <si>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</si>
  <si>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</si>
  <si>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</si>
  <si>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</si>
  <si>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</si>
  <si>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</si>
  <si>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</si>
  <si>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</si>
  <si>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</si>
  <si>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</si>
  <si>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</si>
  <si>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</si>
  <si>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</si>
  <si>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</si>
  <si>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</si>
  <si>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</si>
  <si>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</si>
  <si>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</si>
  <si>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</si>
  <si>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</si>
  <si>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</si>
  <si>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</si>
  <si>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</si>
  <si>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</si>
  <si>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</si>
  <si>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</si>
  <si>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</si>
  <si>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</si>
  <si>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</si>
  <si>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</si>
  <si>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</si>
  <si>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</si>
  <si>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</si>
  <si>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</si>
  <si>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</si>
  <si>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</si>
  <si>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</si>
  <si>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</si>
  <si>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</si>
  <si>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</si>
  <si>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</si>
  <si>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</si>
  <si>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</si>
  <si>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</si>
  <si>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</si>
  <si>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</si>
  <si>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</si>
  <si>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</si>
  <si>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</si>
  <si>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</si>
  <si>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</si>
  <si>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</si>
  <si>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</si>
  <si>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</si>
  <si>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</si>
  <si>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</si>
  <si>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</si>
  <si>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</si>
  <si>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</si>
  <si>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</si>
  <si>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</si>
  <si>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</si>
  <si>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</si>
  <si>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</si>
  <si>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</si>
  <si>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</si>
  <si>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</si>
  <si>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</si>
  <si>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</si>
  <si>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</si>
  <si>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</si>
  <si>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</si>
  <si>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</si>
  <si>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</si>
  <si>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</si>
  <si>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</si>
  <si>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</si>
  <si>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</si>
  <si>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</si>
  <si>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</si>
  <si>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</si>
  <si>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</si>
  <si>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</si>
  <si>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</si>
  <si>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</si>
  <si>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</si>
  <si>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</si>
  <si>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</si>
  <si>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</si>
  <si>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</si>
  <si>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</si>
  <si>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</si>
  <si>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</si>
  <si>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</si>
  <si>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</si>
  <si>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</si>
  <si>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</si>
  <si>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</si>
  <si>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</si>
  <si>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</si>
  <si>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</si>
  <si>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</si>
  <si>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</si>
  <si>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</si>
  <si>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</si>
  <si>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</si>
  <si>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</si>
  <si>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</si>
  <si>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</si>
  <si>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</si>
  <si>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</si>
  <si>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</si>
  <si>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</si>
  <si>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</si>
  <si>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</si>
  <si>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</si>
  <si>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</si>
  <si>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</si>
  <si>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</si>
  <si>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</si>
  <si>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</si>
  <si>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</si>
  <si>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</si>
  <si>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</si>
  <si>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</si>
  <si>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</si>
  <si>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</si>
  <si>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</si>
  <si>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</si>
  <si>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</si>
  <si>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</si>
  <si>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</si>
  <si>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</si>
  <si>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</si>
  <si>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</si>
  <si>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</si>
  <si>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</si>
  <si>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</si>
  <si>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</si>
  <si>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</si>
  <si>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</si>
  <si>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</si>
  <si>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</si>
  <si>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</si>
  <si>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</si>
  <si>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</si>
  <si>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</si>
  <si>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</si>
  <si>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</si>
  <si>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</si>
  <si>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</si>
  <si>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</si>
  <si>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</si>
  <si>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</si>
  <si>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</si>
  <si>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</si>
  <si>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</si>
  <si>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</si>
  <si>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</si>
  <si>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</si>
  <si>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</si>
  <si>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</si>
  <si>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</si>
  <si>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</si>
  <si>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</si>
  <si>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</si>
  <si>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</si>
  <si>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</si>
  <si>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</si>
  <si>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</si>
  <si>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</si>
  <si>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</si>
  <si>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</si>
  <si>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</si>
  <si>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</si>
  <si>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</si>
  <si>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</si>
  <si>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</si>
  <si>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</si>
  <si>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</si>
  <si>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</si>
  <si>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</si>
  <si>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</si>
  <si>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</si>
  <si>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</si>
  <si>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</si>
  <si>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</si>
  <si>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</si>
  <si>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</si>
  <si>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</si>
  <si>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</si>
  <si>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</si>
  <si>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</si>
  <si>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</si>
  <si>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</si>
  <si>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</si>
  <si>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</si>
  <si>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</si>
  <si>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</si>
  <si>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</si>
  <si>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</si>
  <si>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</si>
  <si>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</si>
  <si>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</si>
  <si>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</si>
  <si>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</si>
  <si>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</si>
  <si>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</si>
  <si>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</si>
  <si>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</si>
  <si>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</si>
  <si>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</si>
  <si>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</si>
  <si>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</si>
  <si>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</si>
  <si>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</si>
  <si>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</si>
  <si>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</si>
  <si>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</si>
  <si>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</si>
  <si>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</si>
  <si>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</si>
  <si>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</si>
  <si>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</si>
  <si>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</si>
  <si>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</si>
  <si>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</si>
  <si>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</si>
  <si>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</si>
  <si>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</si>
  <si>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</si>
  <si>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</si>
  <si>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</si>
  <si>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</si>
  <si>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</si>
  <si>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</si>
  <si>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</si>
  <si>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</si>
  <si>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</si>
  <si>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</si>
  <si>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</si>
  <si>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</si>
  <si>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</si>
  <si>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</si>
  <si>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</si>
  <si>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</si>
  <si>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</si>
  <si>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</si>
  <si>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</si>
  <si>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</si>
  <si>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</si>
  <si>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</si>
  <si>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</si>
  <si>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</si>
  <si>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</si>
  <si>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</si>
  <si>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</si>
  <si>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</si>
  <si>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</si>
  <si>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</si>
  <si>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</si>
  <si>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</si>
  <si>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</si>
  <si>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</si>
  <si>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</si>
  <si>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</si>
  <si>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</si>
  <si>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</si>
  <si>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</si>
  <si>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</si>
  <si>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</si>
  <si>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</si>
  <si>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</si>
  <si>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</si>
  <si>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</si>
  <si>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</si>
  <si>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</si>
  <si>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</si>
  <si>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</si>
  <si>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</si>
  <si>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</si>
  <si>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</si>
  <si>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</si>
  <si>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</si>
  <si>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</si>
  <si>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</si>
  <si>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</si>
  <si>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</si>
  <si>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</si>
  <si>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</si>
  <si>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</si>
  <si>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</si>
  <si>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</si>
  <si>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</si>
  <si>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</si>
  <si>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</si>
  <si>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</si>
  <si>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</si>
  <si>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</si>
  <si>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</si>
  <si>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</si>
  <si>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</si>
  <si>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</si>
  <si>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</si>
  <si>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</si>
  <si>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</si>
  <si>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</si>
  <si>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</si>
  <si>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</si>
  <si>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</si>
  <si>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</si>
  <si>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</si>
  <si>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</si>
  <si>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</si>
  <si>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</si>
  <si>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</si>
  <si>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</si>
  <si>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</si>
  <si>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</si>
  <si>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</si>
  <si>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</si>
  <si>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</si>
  <si>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</si>
  <si>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</si>
  <si>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</si>
  <si>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</si>
  <si>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</si>
  <si>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</si>
  <si>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</si>
  <si>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</si>
  <si>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</si>
  <si>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</si>
  <si>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</si>
  <si>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</si>
  <si>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</si>
  <si>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</si>
  <si>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</si>
  <si>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</si>
  <si>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</si>
  <si>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</si>
  <si>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</si>
  <si>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</si>
  <si>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</si>
  <si>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</si>
  <si>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</si>
  <si>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</si>
  <si>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</si>
  <si>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</si>
  <si>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</si>
  <si>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</si>
  <si>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</si>
  <si>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</si>
  <si>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</si>
  <si>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</si>
  <si>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</si>
  <si>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</si>
  <si>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</si>
  <si>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</si>
  <si>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</si>
  <si>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</si>
  <si>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</si>
  <si>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</si>
  <si>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</si>
  <si>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</si>
  <si>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</si>
  <si>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</si>
  <si>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</si>
  <si>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</si>
  <si>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</si>
  <si>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</si>
  <si>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</si>
  <si>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</si>
  <si>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</si>
  <si>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</si>
  <si>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</si>
  <si>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</si>
  <si>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</si>
  <si>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</si>
  <si>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</si>
  <si>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</si>
  <si>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</si>
  <si>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</si>
  <si>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</si>
  <si>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</si>
  <si>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</si>
  <si>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</si>
  <si>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</si>
  <si>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</si>
  <si>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</si>
  <si>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</si>
  <si>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</si>
  <si>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</si>
  <si>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</si>
  <si>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</si>
  <si>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</si>
  <si>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</si>
  <si>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</si>
  <si>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</si>
  <si>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</si>
  <si>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</si>
  <si>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</si>
  <si>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</si>
  <si>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</si>
  <si>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</si>
  <si>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</si>
  <si>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</si>
  <si>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</si>
  <si>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</si>
  <si>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</si>
  <si>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</si>
  <si>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</si>
  <si>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</si>
  <si>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</si>
  <si>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</si>
  <si>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</si>
  <si>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</si>
  <si>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</si>
  <si>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</si>
  <si>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</si>
  <si>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</si>
  <si>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</si>
  <si>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</si>
  <si>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</si>
  <si>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</si>
  <si>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</si>
  <si>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</si>
  <si>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</si>
  <si>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</si>
  <si>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</si>
  <si>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</si>
  <si>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</si>
  <si>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</si>
  <si>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</si>
  <si>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</si>
  <si>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</si>
  <si>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</si>
  <si>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</si>
  <si>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</si>
  <si>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</si>
  <si>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</si>
  <si>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</si>
  <si>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</si>
  <si>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</si>
  <si>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</si>
  <si>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</si>
  <si>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</si>
  <si>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</si>
  <si>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</si>
  <si>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</si>
  <si>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</si>
  <si>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</si>
  <si>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</si>
  <si>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</si>
  <si>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</si>
  <si>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</si>
  <si>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</si>
  <si>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</si>
  <si>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</si>
  <si>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</si>
  <si>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</si>
  <si>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</si>
  <si>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</si>
  <si>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</si>
  <si>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</si>
  <si>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</si>
  <si>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</si>
  <si>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</si>
  <si>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</si>
  <si>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</si>
  <si>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</si>
  <si>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</si>
  <si>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</si>
  <si>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</si>
  <si>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</si>
  <si>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</si>
  <si>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</si>
  <si>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</si>
  <si>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</si>
  <si>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</si>
  <si>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</si>
  <si>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</si>
  <si>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</si>
  <si>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</si>
  <si>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</si>
  <si>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</si>
  <si>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</si>
  <si>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</si>
  <si>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</si>
  <si>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</si>
  <si>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</si>
  <si>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</si>
  <si>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</si>
  <si>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</si>
  <si>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</si>
  <si>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</si>
  <si>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</si>
  <si>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</si>
  <si>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</si>
  <si>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</si>
  <si>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</si>
  <si>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</si>
  <si>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</si>
  <si>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</si>
  <si>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</si>
  <si>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</si>
  <si>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</si>
  <si>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</si>
  <si>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</si>
  <si>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</si>
  <si>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</si>
  <si>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</si>
  <si>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</si>
  <si>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</si>
  <si>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</si>
  <si>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</si>
  <si>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</si>
  <si>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</si>
  <si>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</si>
  <si>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</si>
  <si>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</si>
  <si>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</si>
  <si>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</si>
  <si>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</si>
  <si>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</si>
  <si>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</si>
  <si>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</si>
  <si>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</si>
  <si>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</si>
  <si>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</si>
  <si>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</si>
  <si>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</si>
  <si>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</si>
  <si>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</si>
  <si>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</si>
  <si>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</si>
  <si>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</si>
  <si>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</si>
  <si>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</si>
  <si>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</si>
  <si>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</si>
  <si>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</si>
  <si>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</si>
  <si>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</si>
  <si>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</si>
  <si>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</si>
  <si>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</si>
  <si>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</si>
  <si>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</si>
  <si>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</si>
  <si>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</si>
  <si>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</si>
  <si>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</si>
  <si>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</si>
  <si>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</si>
  <si>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</si>
  <si>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</si>
  <si>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</si>
  <si>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</si>
  <si>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</si>
  <si>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</si>
  <si>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</si>
  <si>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</si>
  <si>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</si>
  <si>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</si>
  <si>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</si>
  <si>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</si>
  <si>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</si>
  <si>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</si>
  <si>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</si>
  <si>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</si>
  <si>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</si>
  <si>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</si>
  <si>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</si>
  <si>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</si>
  <si>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</si>
  <si>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</si>
  <si>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</si>
  <si>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</si>
  <si>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</si>
  <si>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</si>
  <si>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</si>
  <si>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</si>
  <si>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</si>
  <si>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</si>
  <si>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</si>
  <si>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</si>
  <si>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</si>
  <si>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</si>
  <si>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</si>
  <si>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</si>
  <si>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</si>
  <si>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</si>
  <si>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</si>
  <si>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</si>
  <si>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</si>
  <si>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</si>
  <si>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</si>
  <si>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</si>
  <si>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</si>
  <si>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</si>
  <si>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</si>
  <si>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</si>
  <si>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</si>
  <si>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</si>
  <si>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</si>
  <si>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</si>
  <si>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</si>
  <si>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</si>
  <si>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</si>
  <si>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</si>
  <si>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</si>
  <si>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</si>
  <si>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</si>
  <si>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</si>
  <si>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</si>
  <si>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</si>
  <si>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</si>
  <si>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</si>
  <si>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</si>
  <si>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</si>
  <si>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</si>
  <si>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</si>
  <si>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</si>
  <si>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</si>
  <si>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</si>
  <si>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</si>
  <si>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</si>
  <si>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</si>
  <si>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</si>
  <si>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</si>
  <si>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</si>
  <si>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</si>
  <si>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</si>
  <si>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</si>
  <si>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</si>
  <si>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</si>
  <si>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</si>
  <si>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</si>
  <si>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</si>
  <si>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</si>
  <si>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</si>
  <si>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</si>
  <si>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</si>
  <si>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</si>
  <si>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</si>
  <si>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</si>
  <si>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</si>
  <si>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</si>
  <si>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</si>
  <si>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</si>
  <si>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</si>
  <si>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</si>
  <si>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</si>
  <si>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</si>
  <si>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</si>
  <si>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</si>
  <si>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</si>
  <si>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</si>
  <si>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</si>
  <si>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</si>
  <si>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</si>
  <si>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</si>
  <si>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</si>
  <si>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</si>
  <si>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</si>
  <si>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</si>
  <si>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</si>
  <si>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</si>
  <si>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</si>
  <si>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</si>
  <si>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</si>
  <si>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</si>
  <si>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</si>
  <si>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</si>
  <si>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</si>
  <si>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</si>
  <si>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</si>
  <si>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</si>
  <si>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</si>
  <si>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</si>
  <si>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</si>
  <si>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</si>
  <si>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</si>
  <si>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</si>
  <si>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</si>
  <si>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</si>
  <si>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</si>
  <si>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</si>
  <si>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</si>
  <si>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</si>
  <si>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</si>
  <si>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</si>
  <si>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</si>
  <si>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</si>
  <si>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</si>
  <si>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</si>
  <si>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</si>
  <si>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</si>
  <si>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</si>
  <si>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</si>
  <si>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</si>
  <si>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</si>
  <si>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</si>
  <si>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</si>
  <si>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</si>
  <si>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</si>
  <si>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</si>
  <si>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</si>
  <si>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</si>
  <si>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</si>
  <si>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</si>
  <si>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</si>
  <si>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</si>
  <si>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</si>
  <si>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</si>
  <si>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</si>
  <si>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</si>
  <si>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</si>
  <si>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</si>
  <si>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</si>
  <si>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</si>
  <si>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</si>
  <si>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</si>
  <si>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</si>
  <si>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</si>
  <si>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</si>
  <si>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</si>
  <si>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</si>
  <si>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</si>
  <si>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</si>
  <si>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</si>
  <si>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</si>
  <si>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</si>
  <si>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</si>
  <si>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</si>
  <si>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</si>
  <si>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</si>
  <si>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</si>
  <si>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</si>
  <si>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</si>
  <si>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</si>
  <si>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</si>
  <si>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</si>
  <si>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</si>
  <si>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</si>
  <si>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</si>
  <si>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</si>
  <si>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</si>
  <si>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</si>
  <si>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</si>
  <si>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</si>
  <si>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</si>
  <si>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</si>
  <si>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</si>
  <si>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</si>
  <si>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</si>
  <si>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</si>
  <si>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</si>
  <si>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</si>
  <si>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</si>
  <si>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</si>
  <si>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</si>
  <si>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</si>
  <si>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</si>
  <si>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</si>
  <si>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</si>
  <si>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</si>
  <si>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</si>
  <si>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</si>
  <si>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</si>
  <si>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</si>
  <si>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</si>
  <si>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</si>
  <si>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</si>
  <si>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</si>
  <si>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</si>
  <si>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</si>
  <si>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</si>
  <si>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</si>
  <si>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</si>
  <si>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</si>
  <si>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</si>
  <si>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</si>
  <si>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</si>
  <si>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</si>
  <si>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</si>
  <si>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</si>
  <si>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</si>
  <si>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</si>
  <si>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</si>
  <si>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</si>
  <si>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</si>
  <si>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</si>
  <si>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</si>
  <si>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</si>
  <si>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</si>
  <si>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</si>
  <si>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</si>
  <si>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</si>
  <si>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</si>
  <si>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</si>
  <si>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</si>
  <si>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</si>
  <si>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</si>
  <si>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</si>
  <si>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</si>
  <si>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</si>
  <si>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</si>
  <si>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</si>
  <si>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</si>
  <si>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</si>
  <si>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</si>
  <si>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</si>
  <si>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</si>
  <si>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</si>
  <si>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</si>
  <si>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</si>
  <si>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</si>
  <si>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</si>
  <si>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</si>
  <si>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</si>
  <si>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</si>
  <si>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</si>
  <si>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</si>
  <si>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</si>
  <si>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</si>
  <si>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</si>
  <si>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</si>
  <si>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</si>
  <si>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</si>
  <si>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</si>
  <si>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</si>
  <si>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</si>
  <si>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</si>
  <si>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</si>
  <si>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</si>
  <si>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</si>
  <si>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</si>
  <si>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</si>
  <si>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</si>
  <si>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</si>
  <si>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</si>
  <si>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</si>
  <si>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</si>
  <si>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</si>
  <si>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</si>
  <si>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Description</t>
  </si>
  <si>
    <t>Context</t>
  </si>
  <si>
    <t>Array constants</t>
  </si>
  <si>
    <t>Make a function TYPENAME mapping the number of TYPE to the name of the type.</t>
  </si>
  <si>
    <t>Return the largest, third largest, and sixth largest sale using LARGE and array constants.</t>
  </si>
  <si>
    <t>TAKE and DROP</t>
  </si>
  <si>
    <t>Make a short example table from platform N64.</t>
  </si>
  <si>
    <t>Make a short and random example table.</t>
  </si>
  <si>
    <t>General</t>
  </si>
  <si>
    <t>Make an IN function using XLOOKUP</t>
  </si>
  <si>
    <t>Make an IN function using summing.</t>
  </si>
  <si>
    <t>Make an IN function using FILTER.</t>
  </si>
  <si>
    <t>Sampling</t>
  </si>
  <si>
    <t>Make a function SAMPLE_N that samples N random rows from an array.</t>
  </si>
  <si>
    <t>Make a function SAMPLE(start;end;replace) that samples with or without replacement.</t>
  </si>
  <si>
    <r>
      <t xml:space="preserve">Use </t>
    </r>
    <r>
      <rPr>
        <sz val="11"/>
        <color theme="1"/>
        <rFont val="Courier New"/>
        <family val="3"/>
      </rPr>
      <t>NEWSUM</t>
    </r>
    <r>
      <rPr>
        <sz val="11"/>
        <color theme="1"/>
        <rFont val="Calibri"/>
        <family val="2"/>
        <scheme val="minor"/>
      </rPr>
      <t xml:space="preserve"> to sum only the green numbers.</t>
    </r>
  </si>
  <si>
    <r>
      <t xml:space="preserve">Construct arrays with </t>
    </r>
    <r>
      <rPr>
        <b/>
        <sz val="15"/>
        <color theme="3"/>
        <rFont val="Courier New"/>
        <family val="3"/>
      </rPr>
      <t>HSTACK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VSTACK</t>
    </r>
  </si>
  <si>
    <t>Why does it work?</t>
  </si>
  <si>
    <r>
      <t xml:space="preserve">Can also be done using </t>
    </r>
    <r>
      <rPr>
        <sz val="11"/>
        <color theme="1"/>
        <rFont val="Courier New"/>
        <family val="3"/>
      </rPr>
      <t>CHOOSECOLS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</si>
  <si>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This makes </t>
    </r>
    <r>
      <rPr>
        <sz val="11"/>
        <color theme="1"/>
        <rFont val="Courier New"/>
        <family val="3"/>
      </rPr>
      <t>CHOOSECOLS</t>
    </r>
    <r>
      <rPr>
        <sz val="11"/>
        <color theme="1"/>
        <rFont val="Calibri"/>
        <family val="2"/>
        <scheme val="minor"/>
      </rPr>
      <t xml:space="preserve"> harder to use and more errorprone.</t>
    </r>
  </si>
  <si>
    <t>But then you need to know the order of the columns.</t>
  </si>
  <si>
    <t>Exercises</t>
  </si>
  <si>
    <t>Do the following tasks</t>
  </si>
  <si>
    <r>
      <rPr>
        <sz val="11"/>
        <color theme="1"/>
        <rFont val="Courier New"/>
        <family val="3"/>
      </rPr>
      <t>HSTACK</t>
    </r>
    <r>
      <rPr>
        <sz val="11"/>
        <color theme="1"/>
        <rFont val="Calibri"/>
        <family val="2"/>
        <scheme val="minor"/>
      </rPr>
      <t xml:space="preserve"> stacks columns horizontally.</t>
    </r>
  </si>
  <si>
    <r>
      <rPr>
        <sz val="11"/>
        <color theme="1"/>
        <rFont val="Courier New"/>
        <family val="3"/>
      </rPr>
      <t>VSTACK</t>
    </r>
    <r>
      <rPr>
        <sz val="11"/>
        <color theme="1"/>
        <rFont val="Calibri"/>
        <family val="2"/>
        <scheme val="minor"/>
      </rPr>
      <t xml:space="preserve"> stacks columns vertically.</t>
    </r>
  </si>
  <si>
    <t>Task 1: Make a row containg all unique platforms and unique genres from VGSales.</t>
  </si>
  <si>
    <t>Solution</t>
  </si>
  <si>
    <t>Task 2: Make a two-dimensional array using the columns below.</t>
  </si>
  <si>
    <t>Task 3: Report the five best-selling Saturn games, but only the Name and Genre columns.</t>
  </si>
  <si>
    <t>You can use the fact that VGSales is already sorted by sales.</t>
  </si>
  <si>
    <t>Anna's games</t>
  </si>
  <si>
    <t>Bob's games</t>
  </si>
  <si>
    <t>Sales</t>
  </si>
  <si>
    <t>Kendrick's games</t>
  </si>
  <si>
    <t>Task 4:  Combine the three tables below, telling us which person the game belongs to.</t>
  </si>
  <si>
    <t>(Hint: You can write e.g. MAP(SEQUENCE(7);LAMBDA(x;"Anna")) to repeat "Anna" 7 times.)</t>
  </si>
  <si>
    <t>I have used the custom function REP</t>
  </si>
  <si>
    <t>in this solution. Decomment it in the AFE.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</si>
</sst>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3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5" applyNumberFormat="0" applyFont="0" applyAlignment="0" applyProtection="0"/>
    <xf numFmtId="0" fontId="7" fillId="8" borderId="0" applyNumberFormat="0" applyBorder="0" applyAlignment="0" applyProtection="0"/>
    <xf numFmtId="0" fontId="8" fillId="9" borderId="6" applyNumberFormat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3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3" fillId="4" borderId="3" xfId="0" applyFont="1" applyFill="1" applyBorder="1"/>
    <xf numFmtId="0" fontId="0" fillId="0" borderId="4" xfId="0" applyBorder="1"/>
    <xf numFmtId="0" fontId="0" fillId="7" borderId="5" xfId="5" applyFont="1"/>
    <xf numFmtId="0" fontId="6" fillId="6" borderId="0" xfId="4"/>
    <xf numFmtId="0" fontId="7" fillId="8" borderId="0" xfId="6"/>
    <xf numFmtId="0" fontId="5" fillId="5" borderId="0" xfId="3"/>
    <xf numFmtId="0" fontId="8" fillId="9" borderId="6" xfId="7"/>
    <xf numFmtId="0" fontId="8" fillId="9" borderId="6" xfId="7" quotePrefix="1"/>
    <xf numFmtId="0" fontId="9" fillId="0" borderId="7" xfId="8"/>
    <xf numFmtId="0" fontId="11" fillId="7" borderId="5" xfId="5" applyFont="1"/>
    <xf numFmtId="0" fontId="9" fillId="0" borderId="0" xfId="9"/>
    <xf numFmtId="0" fontId="10" fillId="7" borderId="5" xfId="10" applyFill="1" applyBorder="1"/>
    <xf numFmtId="0" fontId="10" fillId="0" borderId="0" xfId="10"/>
    <xf numFmtId="0" fontId="1" fillId="0" borderId="1" xfId="1" applyAlignment="1">
      <alignment horizontal="center"/>
    </xf>
    <xf numFmtId="0" fontId="9" fillId="0" borderId="7" xfId="8" applyAlignment="1">
      <alignment horizontal="center"/>
    </xf>
  </cellXfs>
  <cellStyles count="11">
    <cellStyle name="20% - Accent1" xfId="6" builtinId="30"/>
    <cellStyle name="Accent1" xfId="2" builtinId="29"/>
    <cellStyle name="Bad" xfId="4" builtinId="27"/>
    <cellStyle name="Calculation" xfId="7" builtinId="22" customBuiltin="1"/>
    <cellStyle name="Explanatory Text" xfId="10" builtinId="53"/>
    <cellStyle name="Good" xfId="3" builtinId="26"/>
    <cellStyle name="Heading 1" xfId="1" builtinId="16"/>
    <cellStyle name="Heading 3" xfId="8" builtinId="18"/>
    <cellStyle name="Heading 4" xfId="9" builtinId="19"/>
    <cellStyle name="Normal" xfId="0" builtinId="0"/>
    <cellStyle name="Note" xfId="5" builtinId="10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92385</xdr:colOff>
      <xdr:row>0</xdr:row>
      <xdr:rowOff>168438</xdr:rowOff>
    </xdr:from>
    <xdr:to>
      <xdr:col>9</xdr:col>
      <xdr:colOff>582242</xdr:colOff>
      <xdr:row>19</xdr:row>
      <xdr:rowOff>65313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2884F2-E65F-461D-B8BD-57FB3059E3A4}"/>
            </a:ext>
          </a:extLst>
        </xdr:cNvPr>
        <xdr:cNvSpPr txBox="1"/>
      </xdr:nvSpPr>
      <xdr:spPr>
        <a:xfrm>
          <a:off x="92385" y="168438"/>
          <a:ext cx="6787243" cy="3516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Consider the function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SUMNEW = LAMBDA(x;SUM(x)) 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SUM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function takes an arbitrary number of arguments.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But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SUMNEW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only takes one.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To get around this, use either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VSTACK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together with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TOCOL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or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HSTACK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together with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TOROW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ED33E1-B193-4AB8-A48D-738E24D91AF0}" name="AnnaTable6" displayName="AnnaTable6" ref="A41:E51" totalsRowShown="0">
  <autoFilter ref="A41:E51" xr:uid="{5AED33E1-B193-4AB8-A48D-738E24D91AF0}"/>
  <tableColumns count="5">
    <tableColumn id="1" xr3:uid="{0FB24EA3-4DEA-4195-BC64-41899D410AB5}" name="Name"/>
    <tableColumn id="2" xr3:uid="{07DB58B5-637C-4BAF-9E99-DF69D41C278D}" name="Platform"/>
    <tableColumn id="3" xr3:uid="{F811F243-31A6-4CED-A5B0-CC8988691CF5}" name="Year"/>
    <tableColumn id="4" xr3:uid="{43A78DF3-D244-4AFC-A419-AE315B0EACD0}" name="Genre"/>
    <tableColumn id="5" xr3:uid="{EA4588CC-73A1-4043-833C-B31DA4807855}" name="Sal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7AB0AF-B893-46D8-AB35-5808A2F62856}" name="BobTable7" displayName="BobTable7" ref="G41:K46" totalsRowShown="0">
  <autoFilter ref="G41:K46" xr:uid="{CD7AB0AF-B893-46D8-AB35-5808A2F62856}"/>
  <tableColumns count="5">
    <tableColumn id="1" xr3:uid="{5D43BF12-E14F-49B3-83EB-E2A4A342C789}" name="Name"/>
    <tableColumn id="2" xr3:uid="{B8D16D97-51D5-4E6F-812E-6E49E0F072B7}" name="Platform"/>
    <tableColumn id="3" xr3:uid="{582FF6DD-503E-4095-AF0A-EF820DA10B7F}" name="Year"/>
    <tableColumn id="4" xr3:uid="{004CDE17-9C2D-4AE2-845A-9F5CF23009BC}" name="Genre"/>
    <tableColumn id="5" xr3:uid="{ADE5A419-7051-4EEA-BCFD-79CB3A92B1CA}" name="Sale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A224F1-2E41-49B6-9294-321F99E6C644}" name="KendrickTable8" displayName="KendrickTable8" ref="G49:K56" totalsRowShown="0">
  <autoFilter ref="G49:K56" xr:uid="{BDA224F1-2E41-49B6-9294-321F99E6C644}"/>
  <tableColumns count="5">
    <tableColumn id="1" xr3:uid="{4DB6B140-A3E8-4826-B367-E00CAAAC78EB}" name="Name"/>
    <tableColumn id="2" xr3:uid="{C6B5F20B-6B70-4981-BF5C-CDD1133D37A2}" name="Platform"/>
    <tableColumn id="3" xr3:uid="{6817EB48-6B26-4AD1-9E61-5709AFAF8A27}" name="Year"/>
    <tableColumn id="4" xr3:uid="{6E31DCB9-E278-4DF9-90B9-27D1779A486F}" name="Genre"/>
    <tableColumn id="5" xr3:uid="{F2636620-B04C-4986-BACD-95716BF80DD4}" name="Sal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C2D80-18DB-47E6-A4EC-E2A5B946D0CD}" name="AnnaTable" displayName="AnnaTable" ref="A41:E51" totalsRowShown="0">
  <autoFilter ref="A41:E51" xr:uid="{383C2D80-18DB-47E6-A4EC-E2A5B946D0CD}"/>
  <tableColumns count="5">
    <tableColumn id="1" xr3:uid="{01E3BD80-C44C-42D1-B66A-959280FA4587}" name="Name"/>
    <tableColumn id="2" xr3:uid="{F583A55E-A18E-4C19-91C9-5300ACC6C243}" name="Platform"/>
    <tableColumn id="3" xr3:uid="{C3DFB3A0-35EB-48ED-A743-A8C6BB12E2F2}" name="Year"/>
    <tableColumn id="4" xr3:uid="{47895439-A1D8-4113-8D2B-3062A7A22C5F}" name="Genre"/>
    <tableColumn id="5" xr3:uid="{489FED04-241F-4AAF-8CC7-8372E826B048}" name="Sal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367E01-11B7-47A5-B2B8-5E4399D6AC53}" name="BobTable" displayName="BobTable" ref="G41:K46" totalsRowShown="0">
  <autoFilter ref="G41:K46" xr:uid="{4D367E01-11B7-47A5-B2B8-5E4399D6AC53}"/>
  <tableColumns count="5">
    <tableColumn id="1" xr3:uid="{F97A7D44-92A4-46F5-8B6C-C72DA3343613}" name="Name"/>
    <tableColumn id="2" xr3:uid="{9399856E-99A3-43DC-A807-7B10E072EC34}" name="Platform"/>
    <tableColumn id="3" xr3:uid="{E6B3D6F7-5ECA-4800-B17A-C11EEB5C296D}" name="Year"/>
    <tableColumn id="4" xr3:uid="{81377E2B-9914-4EA9-BC11-601D79189C5B}" name="Genre"/>
    <tableColumn id="5" xr3:uid="{C1FE7B8C-CA28-4998-A319-97D22CC0DF0C}" name="Sale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57BD3D-6A2A-4CC0-8863-C8347AF39D90}" name="KendrickTable" displayName="KendrickTable" ref="G49:K56" totalsRowShown="0">
  <autoFilter ref="G49:K56" xr:uid="{0A57BD3D-6A2A-4CC0-8863-C8347AF39D90}"/>
  <tableColumns count="5">
    <tableColumn id="1" xr3:uid="{FF7CA172-C1D2-4A24-8485-B7D2E8888D36}" name="Name"/>
    <tableColumn id="2" xr3:uid="{9C76BD71-1177-4CAC-ADA9-D4EF884AD553}" name="Platform"/>
    <tableColumn id="3" xr3:uid="{033A9358-F8B8-4B77-9EAB-ADB6E42811E7}" name="Year"/>
    <tableColumn id="4" xr3:uid="{FC13982F-4151-4FFF-B3D8-19807BF9D078}" name="Genre"/>
    <tableColumn id="5" xr3:uid="{AFB9AF1A-4440-4216-8D9E-6FA6FF671C79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5F1F-3608-4F67-89F0-5DD591C2CBD3}">
  <dimension ref="A1:B10"/>
  <sheetViews>
    <sheetView zoomScale="190" zoomScaleNormal="190" workbookViewId="0">
      <selection activeCell="A11" sqref="A11"/>
    </sheetView>
  </sheetViews>
  <sheetFormatPr defaultRowHeight="15" x14ac:dyDescent="0.25"/>
  <cols>
    <col min="1" max="1" width="14.85546875" customWidth="1"/>
    <col min="2" max="2" width="11.7109375" customWidth="1"/>
  </cols>
  <sheetData>
    <row r="1" spans="1:2" x14ac:dyDescent="0.25">
      <c r="A1" s="2" t="s">
        <v>10287</v>
      </c>
      <c r="B1" s="2" t="s">
        <v>10286</v>
      </c>
    </row>
    <row r="2" spans="1:2" x14ac:dyDescent="0.25">
      <c r="A2" t="s">
        <v>10288</v>
      </c>
      <c r="B2" t="s">
        <v>10289</v>
      </c>
    </row>
    <row r="3" spans="1:2" x14ac:dyDescent="0.25">
      <c r="A3" t="s">
        <v>10288</v>
      </c>
      <c r="B3" t="s">
        <v>10290</v>
      </c>
    </row>
    <row r="4" spans="1:2" x14ac:dyDescent="0.25">
      <c r="A4" t="s">
        <v>10291</v>
      </c>
      <c r="B4" t="s">
        <v>10292</v>
      </c>
    </row>
    <row r="5" spans="1:2" x14ac:dyDescent="0.25">
      <c r="A5" t="s">
        <v>10291</v>
      </c>
      <c r="B5" t="s">
        <v>10293</v>
      </c>
    </row>
    <row r="6" spans="1:2" x14ac:dyDescent="0.25">
      <c r="A6" t="s">
        <v>10294</v>
      </c>
      <c r="B6" t="s">
        <v>10295</v>
      </c>
    </row>
    <row r="7" spans="1:2" x14ac:dyDescent="0.25">
      <c r="A7" t="s">
        <v>10294</v>
      </c>
      <c r="B7" t="s">
        <v>10296</v>
      </c>
    </row>
    <row r="8" spans="1:2" x14ac:dyDescent="0.25">
      <c r="A8" t="s">
        <v>10294</v>
      </c>
      <c r="B8" t="s">
        <v>10297</v>
      </c>
    </row>
    <row r="9" spans="1:2" x14ac:dyDescent="0.25">
      <c r="A9" t="s">
        <v>10298</v>
      </c>
      <c r="B9" t="s">
        <v>10299</v>
      </c>
    </row>
    <row r="10" spans="1:2" x14ac:dyDescent="0.25">
      <c r="A10" t="s">
        <v>10298</v>
      </c>
      <c r="B10" t="s">
        <v>10300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6899-55A1-4A2C-87CB-75824C302E77}">
  <dimension ref="A1:J42"/>
  <sheetViews>
    <sheetView tabSelected="1" zoomScale="85" zoomScaleNormal="85" workbookViewId="0">
      <selection activeCell="I33" sqref="I33"/>
    </sheetView>
  </sheetViews>
  <sheetFormatPr defaultRowHeight="15" x14ac:dyDescent="0.25"/>
  <sheetData>
    <row r="1" spans="1:10" ht="21" thickBot="1" x14ac:dyDescent="0.4">
      <c r="A1" s="20" t="s">
        <v>10302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.75" thickTop="1" x14ac:dyDescent="0.25"/>
    <row r="3" spans="1:10" x14ac:dyDescent="0.25">
      <c r="A3" s="16" t="s">
        <v>10309</v>
      </c>
      <c r="B3" s="9"/>
      <c r="C3" s="9"/>
      <c r="D3" s="9"/>
      <c r="E3" s="9"/>
      <c r="F3" s="9"/>
      <c r="G3" s="9"/>
      <c r="H3" s="9"/>
      <c r="I3" s="9"/>
      <c r="J3" s="9"/>
    </row>
    <row r="5" spans="1:10" x14ac:dyDescent="0.25">
      <c r="A5" s="14" t="str">
        <f ca="1">_xlfn.FORMULATEXT(A6)</f>
        <v>=HSTACK(TAKE(VGSales[Name],5),TAKE(VGSales[Global_Sales],5))</v>
      </c>
      <c r="B5" s="13"/>
      <c r="C5" s="13"/>
      <c r="D5" s="13"/>
      <c r="E5" s="13"/>
      <c r="F5" s="13"/>
      <c r="G5" s="13"/>
      <c r="H5" s="13"/>
      <c r="I5" s="13"/>
    </row>
    <row r="6" spans="1:10" x14ac:dyDescent="0.25">
      <c r="A6" t="str" cm="1">
        <f t="array" ref="A6:B10">_xlfn.HSTACK(_xlfn.TAKE(VGSales[Name],5),_xlfn.TAKE(VGSales[Global_Sales],5))</f>
        <v>Wii Sports</v>
      </c>
      <c r="B6">
        <v>82.74</v>
      </c>
    </row>
    <row r="7" spans="1:10" x14ac:dyDescent="0.25">
      <c r="A7" t="str">
        <v>Super Mario Bros.</v>
      </c>
      <c r="B7">
        <v>40.24</v>
      </c>
    </row>
    <row r="8" spans="1:10" x14ac:dyDescent="0.25">
      <c r="A8" t="str">
        <v>Mario Kart Wii</v>
      </c>
      <c r="B8">
        <v>35.82</v>
      </c>
    </row>
    <row r="9" spans="1:10" x14ac:dyDescent="0.25">
      <c r="A9" t="str">
        <v>Wii Sports Resort</v>
      </c>
      <c r="B9">
        <v>33</v>
      </c>
    </row>
    <row r="10" spans="1:10" x14ac:dyDescent="0.25">
      <c r="A10" t="str">
        <v>Pokemon Red/Pokemon Blue</v>
      </c>
      <c r="B10">
        <v>31.37</v>
      </c>
    </row>
    <row r="12" spans="1:10" x14ac:dyDescent="0.25">
      <c r="A12" s="9" t="s">
        <v>10304</v>
      </c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25">
      <c r="A13" s="9" t="s">
        <v>10306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25">
      <c r="A14" s="9" t="s">
        <v>10305</v>
      </c>
      <c r="B14" s="9"/>
      <c r="C14" s="9"/>
      <c r="D14" s="9"/>
      <c r="E14" s="9"/>
      <c r="F14" s="9"/>
      <c r="G14" s="9"/>
      <c r="H14" s="9"/>
      <c r="I14" s="9"/>
      <c r="J14" s="9"/>
    </row>
    <row r="16" spans="1:10" x14ac:dyDescent="0.25">
      <c r="A16" s="14" t="str">
        <f ca="1">_xlfn.FORMULATEXT(A17)</f>
        <v>=TAKE(CHOOSECOLS(VGSales,2,11),5)</v>
      </c>
      <c r="B16" s="13"/>
      <c r="C16" s="13"/>
      <c r="D16" s="13"/>
      <c r="E16" s="13"/>
    </row>
    <row r="17" spans="1:10" x14ac:dyDescent="0.25">
      <c r="A17" t="str" cm="1">
        <f t="array" ref="A17:B21">_xlfn.TAKE(_xlfn.CHOOSECOLS(VGSales[],2,11),5)</f>
        <v>Wii Sports</v>
      </c>
      <c r="B17">
        <v>82.74</v>
      </c>
    </row>
    <row r="18" spans="1:10" x14ac:dyDescent="0.25">
      <c r="A18" t="str">
        <v>Super Mario Bros.</v>
      </c>
      <c r="B18">
        <v>40.24</v>
      </c>
    </row>
    <row r="19" spans="1:10" x14ac:dyDescent="0.25">
      <c r="A19" t="str">
        <v>Mario Kart Wii</v>
      </c>
      <c r="B19">
        <v>35.82</v>
      </c>
    </row>
    <row r="20" spans="1:10" x14ac:dyDescent="0.25">
      <c r="A20" t="str">
        <v>Wii Sports Resort</v>
      </c>
      <c r="B20">
        <v>33</v>
      </c>
    </row>
    <row r="21" spans="1:10" x14ac:dyDescent="0.25">
      <c r="A21" t="str">
        <v>Pokemon Red/Pokemon Blue</v>
      </c>
      <c r="B21">
        <v>31.37</v>
      </c>
    </row>
    <row r="23" spans="1:10" x14ac:dyDescent="0.25">
      <c r="A23" s="16" t="s">
        <v>10310</v>
      </c>
      <c r="B23" s="9"/>
      <c r="C23" s="9"/>
      <c r="D23" s="9"/>
      <c r="E23" s="9"/>
      <c r="F23" s="9"/>
      <c r="G23" s="9"/>
      <c r="H23" s="9"/>
      <c r="I23" s="9"/>
      <c r="J23" s="9"/>
    </row>
    <row r="25" spans="1:10" x14ac:dyDescent="0.25">
      <c r="A25" s="13" t="str">
        <f ca="1">_xlfn.FORMULATEXT(A26)</f>
        <v>=TAKE(VGSales[Name],5)</v>
      </c>
      <c r="B25" s="13"/>
      <c r="C25" s="13"/>
      <c r="D25" s="13"/>
      <c r="F25" s="13" t="str">
        <f ca="1">_xlfn.FORMULATEXT(F26)</f>
        <v>=TAKE(VGSales[Name],-5)</v>
      </c>
      <c r="G25" s="13"/>
      <c r="H25" s="13"/>
      <c r="I25" s="13"/>
    </row>
    <row r="26" spans="1:10" x14ac:dyDescent="0.25">
      <c r="A26" t="str" cm="1">
        <f t="array" ref="A26:A30">_xlfn.TAKE(VGSales[Name],5)</f>
        <v>Wii Sports</v>
      </c>
      <c r="F26" t="str" cm="1">
        <f t="array" ref="F26:F30">_xlfn.TAKE(VGSales[Name],-5)</f>
        <v>Woody Woodpecker in Crazy Castle 5</v>
      </c>
    </row>
    <row r="27" spans="1:10" x14ac:dyDescent="0.25">
      <c r="A27" t="str">
        <v>Super Mario Bros.</v>
      </c>
      <c r="F27" t="str">
        <v>Men in Black II: Alien Escape</v>
      </c>
    </row>
    <row r="28" spans="1:10" x14ac:dyDescent="0.25">
      <c r="A28" t="str">
        <v>Mario Kart Wii</v>
      </c>
      <c r="F28" t="str">
        <v>SCORE International Baja 1000: The Official Game</v>
      </c>
    </row>
    <row r="29" spans="1:10" x14ac:dyDescent="0.25">
      <c r="A29" t="str">
        <v>Wii Sports Resort</v>
      </c>
      <c r="F29" t="str">
        <v>Know How 2</v>
      </c>
    </row>
    <row r="30" spans="1:10" x14ac:dyDescent="0.25">
      <c r="A30" t="str">
        <v>Pokemon Red/Pokemon Blue</v>
      </c>
      <c r="F30" t="str">
        <v>Spirits &amp; Spells</v>
      </c>
    </row>
    <row r="32" spans="1:10" x14ac:dyDescent="0.25">
      <c r="A32" s="13" t="str">
        <f ca="1">_xlfn.FORMULATEXT(A33)</f>
        <v>=VSTACK(A26#,F26#)</v>
      </c>
      <c r="B32" s="13"/>
      <c r="C32" s="13"/>
    </row>
    <row r="33" spans="1:1" x14ac:dyDescent="0.25">
      <c r="A33" t="str" cm="1">
        <f t="array" ref="A33:A42">_xlfn.VSTACK(_xlfn.ANCHORARRAY(A26),_xlfn.ANCHORARRAY(F26))</f>
        <v>Wii Sports</v>
      </c>
    </row>
    <row r="34" spans="1:1" x14ac:dyDescent="0.25">
      <c r="A34" t="str">
        <v>Super Mario Bros.</v>
      </c>
    </row>
    <row r="35" spans="1:1" x14ac:dyDescent="0.25">
      <c r="A35" t="str">
        <v>Mario Kart Wii</v>
      </c>
    </row>
    <row r="36" spans="1:1" x14ac:dyDescent="0.25">
      <c r="A36" t="str">
        <v>Wii Sports Resort</v>
      </c>
    </row>
    <row r="37" spans="1:1" x14ac:dyDescent="0.25">
      <c r="A37" t="str">
        <v>Pokemon Red/Pokemon Blue</v>
      </c>
    </row>
    <row r="38" spans="1:1" x14ac:dyDescent="0.25">
      <c r="A38" t="str">
        <v>Woody Woodpecker in Crazy Castle 5</v>
      </c>
    </row>
    <row r="39" spans="1:1" x14ac:dyDescent="0.25">
      <c r="A39" t="str">
        <v>Men in Black II: Alien Escape</v>
      </c>
    </row>
    <row r="40" spans="1:1" x14ac:dyDescent="0.25">
      <c r="A40" t="str">
        <v>SCORE International Baja 1000: The Official Game</v>
      </c>
    </row>
    <row r="41" spans="1:1" x14ac:dyDescent="0.25">
      <c r="A41" t="str">
        <v>Know How 2</v>
      </c>
    </row>
    <row r="42" spans="1:1" x14ac:dyDescent="0.25">
      <c r="A42" t="str">
        <v>Spirits &amp; Spells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FCFB-53E6-4EDA-904D-AC0C9E74E379}">
  <dimension ref="A22:K41"/>
  <sheetViews>
    <sheetView topLeftCell="A12" zoomScale="115" zoomScaleNormal="115" workbookViewId="0">
      <selection activeCell="C33" sqref="C33"/>
    </sheetView>
  </sheetViews>
  <sheetFormatPr defaultRowHeight="15" x14ac:dyDescent="0.25"/>
  <cols>
    <col min="1" max="1" width="21.28515625" customWidth="1"/>
  </cols>
  <sheetData>
    <row r="22" spans="1:11" x14ac:dyDescent="0.25">
      <c r="A22" s="9" t="s">
        <v>10301</v>
      </c>
      <c r="B22" s="9"/>
      <c r="C22" s="9"/>
      <c r="D22" s="9"/>
      <c r="E22" s="9"/>
      <c r="F22" s="9"/>
      <c r="G22" s="9"/>
      <c r="H22" s="9"/>
      <c r="I22" s="9"/>
      <c r="J22" s="9"/>
    </row>
    <row r="24" spans="1:11" x14ac:dyDescent="0.25">
      <c r="A24" s="12">
        <v>1</v>
      </c>
      <c r="B24" s="10">
        <v>1</v>
      </c>
      <c r="C24" s="10">
        <v>1</v>
      </c>
      <c r="D24" s="10">
        <v>5</v>
      </c>
      <c r="F24" s="13" t="str">
        <f ca="1">_xlfn.FORMULATEXT(F25)</f>
        <v>=SUM(A24,B25,C26,C27,D27,D26)</v>
      </c>
      <c r="G24" s="13"/>
      <c r="H24" s="13"/>
      <c r="I24" s="13"/>
      <c r="J24" s="13"/>
    </row>
    <row r="25" spans="1:11" x14ac:dyDescent="0.25">
      <c r="A25" s="10">
        <v>7</v>
      </c>
      <c r="B25" s="12">
        <v>5</v>
      </c>
      <c r="C25" s="10">
        <v>5</v>
      </c>
      <c r="D25" s="10">
        <v>6</v>
      </c>
      <c r="F25">
        <f>SUM(A24,B25,C26,C27,D27,D26)</f>
        <v>27</v>
      </c>
    </row>
    <row r="26" spans="1:11" x14ac:dyDescent="0.25">
      <c r="A26" s="10">
        <v>8</v>
      </c>
      <c r="B26" s="10">
        <v>9</v>
      </c>
      <c r="C26" s="12">
        <v>5</v>
      </c>
      <c r="D26" s="12">
        <v>5</v>
      </c>
    </row>
    <row r="27" spans="1:11" x14ac:dyDescent="0.25">
      <c r="A27" s="10">
        <v>11</v>
      </c>
      <c r="B27" s="10">
        <v>13</v>
      </c>
      <c r="C27" s="12">
        <v>6</v>
      </c>
      <c r="D27" s="12">
        <v>5</v>
      </c>
      <c r="F27" s="13" t="str">
        <f ca="1">_xlfn.FORMULATEXT(F28)</f>
        <v>=SUMNEW(A24,B25,C26,C27,D27,D26)</v>
      </c>
      <c r="G27" s="13"/>
      <c r="H27" s="13"/>
      <c r="I27" s="13"/>
      <c r="J27" s="13"/>
    </row>
    <row r="28" spans="1:11" x14ac:dyDescent="0.25">
      <c r="F28" t="e" cm="1">
        <f t="array" aca="1" ref="F28" ca="1">SUMNEW(A24,B25,C26,C27,D27,D26)</f>
        <v>#NAME?</v>
      </c>
    </row>
    <row r="30" spans="1:11" x14ac:dyDescent="0.25">
      <c r="F30" s="14" t="str">
        <f ca="1">_xlfn.FORMULATEXT(F31)</f>
        <v>=SUMNEW(VSTACK(A24,B25,TOCOL(C26:D27)))</v>
      </c>
      <c r="G30" s="13"/>
      <c r="H30" s="13"/>
      <c r="I30" s="13"/>
      <c r="J30" s="13"/>
      <c r="K30" s="13"/>
    </row>
    <row r="31" spans="1:11" x14ac:dyDescent="0.25">
      <c r="F31" t="e" cm="1">
        <f t="array" aca="1" ref="F31" ca="1">SUMNEW(_xlfn.VSTACK(A24,B25,_xlfn.TOCOL(C26:D27)))</f>
        <v>#NAME?</v>
      </c>
    </row>
    <row r="33" spans="1:10" x14ac:dyDescent="0.25">
      <c r="A33" s="9" t="s">
        <v>10303</v>
      </c>
      <c r="B33" s="9"/>
      <c r="C33" s="9"/>
      <c r="D33" s="9"/>
      <c r="E33" s="9"/>
      <c r="F33" s="9"/>
      <c r="G33" s="9"/>
      <c r="H33" s="9"/>
      <c r="I33" s="9"/>
      <c r="J33" s="9"/>
    </row>
    <row r="35" spans="1:10" x14ac:dyDescent="0.25">
      <c r="A35" s="13" t="str">
        <f ca="1">_xlfn.FORMULATEXT(A36)</f>
        <v>=VSTACK(A24,B25,TOCOL(C26:D27))</v>
      </c>
      <c r="B35" s="13"/>
      <c r="C35" s="13"/>
      <c r="D35" s="13"/>
    </row>
    <row r="36" spans="1:10" x14ac:dyDescent="0.25">
      <c r="A36" cm="1">
        <f t="array" ref="A36:A41">_xlfn.VSTACK(A24,B25,_xlfn.TOCOL(C26:D27))</f>
        <v>1</v>
      </c>
    </row>
    <row r="37" spans="1:10" x14ac:dyDescent="0.25">
      <c r="A37">
        <v>5</v>
      </c>
    </row>
    <row r="38" spans="1:10" x14ac:dyDescent="0.25">
      <c r="A38">
        <v>5</v>
      </c>
    </row>
    <row r="39" spans="1:10" x14ac:dyDescent="0.25">
      <c r="A39">
        <v>5</v>
      </c>
    </row>
    <row r="40" spans="1:10" x14ac:dyDescent="0.25">
      <c r="A40">
        <v>6</v>
      </c>
    </row>
    <row r="41" spans="1:10" x14ac:dyDescent="0.25">
      <c r="A41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topLeftCell="A40"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2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2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2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2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2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2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2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2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2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2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2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2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2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2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2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2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2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2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2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2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2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2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2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2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2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2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2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2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2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2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2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2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2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2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2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2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2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2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2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2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2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2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2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2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2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2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2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2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2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2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2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2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2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2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2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2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2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2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2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2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2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2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2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2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2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2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2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2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2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2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2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2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2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2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2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2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2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2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2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2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2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2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2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2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2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2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2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2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2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2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2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2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2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2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2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2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2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2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2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2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2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2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2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2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2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2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2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2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2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2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2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2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2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2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2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2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2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2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2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2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2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2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2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2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2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2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2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2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2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2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2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2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2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2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2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2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2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2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2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2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2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2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2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2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2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2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2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2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2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2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2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2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2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2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2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2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2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2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2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2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2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2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2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2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2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2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2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2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2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2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2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2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2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2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2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2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2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2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2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2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2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2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2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2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2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2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2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2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2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2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2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2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2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2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2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2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2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2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2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2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2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2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2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2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2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2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2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2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2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2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2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2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2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2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2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2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2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2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2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2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2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2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2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2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2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2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2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2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2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2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2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2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2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2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2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2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2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2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2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2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2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2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2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2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2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2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2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2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2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2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2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2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2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2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2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2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2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2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2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2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2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2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2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2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2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2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2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2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2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2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2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2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2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2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2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2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2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2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2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2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2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2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2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2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2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2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2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2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2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2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2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2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2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2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2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2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2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2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2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2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2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2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2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2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2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2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2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2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2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2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2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2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2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2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2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2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2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2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2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2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2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2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2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2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2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2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2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2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2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2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2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2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2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2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2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2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2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2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2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2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2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2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2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2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2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2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2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2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2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2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2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2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2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2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2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2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2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2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2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2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2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2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2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2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2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2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2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2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2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2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2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2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2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2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2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2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2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2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2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2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2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2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2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2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2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2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2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2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2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2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2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2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2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2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2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2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2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2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2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2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2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2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2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2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2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2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2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2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2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2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2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2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2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2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2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2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2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2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2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2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2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2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2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2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2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2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2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2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2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2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2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2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2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2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2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2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2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2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2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2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2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2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2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2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2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2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2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2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2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2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2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2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2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2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2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2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2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2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2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2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2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2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2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2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2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2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2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2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2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2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2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2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2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2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2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2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2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2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2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2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2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2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2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2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2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2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2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2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2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2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2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2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2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2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2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2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2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2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2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2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2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2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2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2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2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2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2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2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2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2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2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2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2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2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2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2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2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2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2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2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2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2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2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2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2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2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2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2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2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2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2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2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2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2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2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2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2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2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2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2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2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2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2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2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2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2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2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2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2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2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2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2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2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2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2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2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2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2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2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2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2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2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2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2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2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2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2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2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2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2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2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2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2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2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2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2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2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2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2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2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2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2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2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2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2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2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2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2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2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2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2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2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2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2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2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2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2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2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2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2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2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2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2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2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2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2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2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2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2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2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2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2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2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2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2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2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2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2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2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2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2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2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2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2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2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2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2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2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2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2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2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2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2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2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2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2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2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2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2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2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2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2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2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2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2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2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2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2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2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2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2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2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2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2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2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2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2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2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2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2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2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2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2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2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2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2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2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2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2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2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2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2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2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2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2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2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2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2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2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2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2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2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2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2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2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2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2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2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2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2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2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2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2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2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2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2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2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2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2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2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2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2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2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2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2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2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2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2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2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2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2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2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2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2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2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2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2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2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2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2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2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2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2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2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2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2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2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2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2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2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2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2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2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2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2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2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2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2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2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2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2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2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2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2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2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2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2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2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2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2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2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2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2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2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2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2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2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2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2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2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2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2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2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2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2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2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2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2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2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2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2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2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2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2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2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2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2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2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2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2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2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2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2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2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2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2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2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2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2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2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2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2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2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2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2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2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2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2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2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2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2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2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2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2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2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2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2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2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2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2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2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2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2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2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2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2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2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2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2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2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2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2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2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2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2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2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2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2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2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2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2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2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2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2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2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2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2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2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2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2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2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2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2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2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2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2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2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2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2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2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2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2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2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2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2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2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2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2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2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2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2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2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2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2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2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2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2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2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2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2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2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2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2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2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2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2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2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2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2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2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2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2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2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2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2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2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2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2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2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2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2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2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2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2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2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2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2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2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2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2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2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2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2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2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2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2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2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2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2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2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2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2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2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2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2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2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2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2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2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2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2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2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2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2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2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2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2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2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2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2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2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2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2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2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2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2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2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2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2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2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2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2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2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2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2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2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2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2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2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2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2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2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2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2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2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2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2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2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2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2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2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2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2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2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2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2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2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2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2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2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2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2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2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2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2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2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2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2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2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2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2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2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2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2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2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2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2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2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2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2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2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2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2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2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2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2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2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2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2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2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2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2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2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2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2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2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2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2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2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2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2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2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2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2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2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2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2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2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2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2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2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2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2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2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2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2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2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2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2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2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2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2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2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2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2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2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2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2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2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2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2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2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2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2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2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2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2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2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2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2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2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2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2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2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2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2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2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2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2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2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2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2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2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2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2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2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2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2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2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2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2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2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2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2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2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2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2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2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2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2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2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2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2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2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2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2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2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2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2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2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2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2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2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2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2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2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2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2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2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2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2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2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2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2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2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2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2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2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2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2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2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2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2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2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2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2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2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2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2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2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2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2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2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2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2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2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2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2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2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2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2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2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2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2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2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2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2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2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2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2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2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2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2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2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2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2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2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2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2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2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2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2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2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2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2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2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2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2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2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2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2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2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2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2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2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2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2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2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2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2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2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2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2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2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2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2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2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2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2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2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2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2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2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2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2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2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2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2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2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2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2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2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2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2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2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2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2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2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2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2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2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2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2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2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2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2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2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2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2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2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2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2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2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2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2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2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2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2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2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2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2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2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2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2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2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2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2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2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2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2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2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2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2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2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2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2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2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2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2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2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2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2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2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2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2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2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2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2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2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2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2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2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2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2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2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2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2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2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2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2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2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2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2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2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2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2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2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2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2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2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2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2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2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2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2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2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2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2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2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2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2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2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2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2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2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2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2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2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2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2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2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2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2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2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2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2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2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2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2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2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2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2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2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2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2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2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2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2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2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2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2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2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2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2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2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2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2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2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2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2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2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2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2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2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2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2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2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2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2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2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2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2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2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2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2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2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2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2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2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2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2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2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2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2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2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2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2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2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2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2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2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2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2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2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2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2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2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2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2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2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2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2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2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2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2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2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2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2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2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2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2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2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2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2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2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2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2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2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2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2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2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2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2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2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2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2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2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2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2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2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2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2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2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2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2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2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2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2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2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2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2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2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2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2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2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2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2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2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2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2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2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2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2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2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2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2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2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2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2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2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2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2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2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2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2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2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2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2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2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2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2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2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2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2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2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2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2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2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2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2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2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2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2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2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2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2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2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2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2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2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2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2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2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2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2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2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2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2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2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2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2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2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2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2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2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2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2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2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2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2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2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2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2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2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2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2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2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2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2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2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2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2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2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2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2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2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2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2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2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2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2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2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2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2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2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2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2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2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2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2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2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2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2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2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2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2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2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2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2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2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2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2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2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2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2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2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2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2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2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2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2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2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2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2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2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2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2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2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2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2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2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2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2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2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2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2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2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2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2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2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2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2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2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2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2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2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2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2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2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2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2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2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2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2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2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2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2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2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2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2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2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2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2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2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2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2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2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2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2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2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2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2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2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2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2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2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2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2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2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2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2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2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2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2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2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2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2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2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2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2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2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2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2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2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2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2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2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2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2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2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2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2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2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2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2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2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2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2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2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2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2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2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2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2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2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2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2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2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2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2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2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2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2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2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2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2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2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2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2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2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2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2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2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2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2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2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2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2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2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2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2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2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2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2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2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2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2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2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2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2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2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2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2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2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2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2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2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2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2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2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2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2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2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2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2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2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2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2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2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2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2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2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2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2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2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2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2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2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2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2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2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2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2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2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2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2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2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2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2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2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2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2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2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2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2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2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2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2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2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2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2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2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2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2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2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2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2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2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2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2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2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2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2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2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2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2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2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2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2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2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2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2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2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2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2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2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2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2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2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2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2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2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2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2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2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2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2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2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2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2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2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2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2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2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2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2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2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2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2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2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2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2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2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2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2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2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2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2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2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2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2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2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2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2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2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2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2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2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2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2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2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2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2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2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2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2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2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2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2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2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2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2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2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2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2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2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2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2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2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2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2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2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2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2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2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2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2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2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2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2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2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2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2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2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2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2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2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2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2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2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2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2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2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2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2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2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2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2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2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2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2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2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2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2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2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2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2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2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2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2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2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2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2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2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2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2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2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2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2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2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2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2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2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2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2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2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2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2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2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2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2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2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2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2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2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2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2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2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2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2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2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2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2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2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2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2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2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2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2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2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2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2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2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2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2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2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2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2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2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2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2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2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2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2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2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2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2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2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2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2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2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2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2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2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2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2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2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2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2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2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2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2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2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2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2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2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2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2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2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2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2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2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2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2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2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2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2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2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2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2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2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2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2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2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2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2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2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2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2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2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2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2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2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2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2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2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2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2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2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2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2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2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2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2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2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2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2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2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2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2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2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2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2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2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2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2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2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2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2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2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2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2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2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2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2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2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2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2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2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2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2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2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2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2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2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2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2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2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2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2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2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2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2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2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2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2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2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2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2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2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2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2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2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2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2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2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2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2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2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2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2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2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2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2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2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2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2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2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2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2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2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2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2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2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2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2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2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2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2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2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2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2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2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2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2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2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2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2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2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2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2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2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2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2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2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2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2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2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2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2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2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2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2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2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2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2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2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2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2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2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2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2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2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2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2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2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2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2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2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2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2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2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2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2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2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2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2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2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2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2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2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2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2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2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2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2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2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2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2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2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2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2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2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2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2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2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2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2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2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2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2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2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2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2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2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2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2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2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2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2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2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2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2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2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2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2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2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2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2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2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2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2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2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2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2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2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2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2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2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2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2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2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2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2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2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2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2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2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2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2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2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2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2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2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2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2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2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2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2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2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2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2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2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2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2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2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2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2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2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2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2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2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2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2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2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2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2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2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2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2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2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2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2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2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2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2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2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2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2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2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2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2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2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2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2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2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2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2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2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2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2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2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2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2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2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2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2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2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2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2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2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2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2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2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2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2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2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2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2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2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2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2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2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2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2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2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2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2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2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2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2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2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2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2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2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2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2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2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2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2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2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2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2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2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2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2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2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2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2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2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2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2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2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2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2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2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2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2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2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2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2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2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2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2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2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2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2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2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2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2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2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2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2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2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2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2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2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2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2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2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2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2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2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2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2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2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2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2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2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2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2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2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2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2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2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2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2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2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2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2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2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2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2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2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2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2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2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2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2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2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2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2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2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2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2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2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2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2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2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2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2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2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2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2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2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2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2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2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2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2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2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2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2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2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2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2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2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2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2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2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2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2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2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2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2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2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2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2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2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2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2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2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2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2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2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2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2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2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2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2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2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2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2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2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2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2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2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2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2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2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2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2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2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2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2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2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2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2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2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2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2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2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2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2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2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2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2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2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2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2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2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2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2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2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2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2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2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2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2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2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2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2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2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2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2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2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2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2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2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2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2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2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2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2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2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2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2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2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2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2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2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2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2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2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2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2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2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2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2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2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2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2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2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2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2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2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2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2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2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2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2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2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2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2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2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2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2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2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2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2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2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2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2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2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2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2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2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2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2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2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2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2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2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2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2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2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2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2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2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2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2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2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2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2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2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2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2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2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2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2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2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2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2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2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2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2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2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2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2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2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2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2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2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2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2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2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2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2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2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2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2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2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2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2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2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2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2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2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2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2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2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2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2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2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2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2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2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2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2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2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2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2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2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2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2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2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2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2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2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2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2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2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2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2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2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2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2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2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2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2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2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2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2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2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2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2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2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2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2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2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2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2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2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2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2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2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2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2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2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2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2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2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2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2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2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2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2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2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2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2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2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2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2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2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2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2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2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2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2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2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2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2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2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2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2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2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2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2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2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2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2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2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2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2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2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2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2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2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2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2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2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2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2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2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2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2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2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2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2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2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2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2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2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2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2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2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2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2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2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2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2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2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2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2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2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2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2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2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2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2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2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2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2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2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2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2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2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2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2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2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2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2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2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2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2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2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2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2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2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2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2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2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2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2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2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2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2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2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2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2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2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2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2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2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2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2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2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2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2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2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2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2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2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2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2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2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2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2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2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2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2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2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2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2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2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2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2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2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2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2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2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2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2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2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2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2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2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2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2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2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2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2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2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2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2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2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2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2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2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2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2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2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2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2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2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2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2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2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2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2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2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2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2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2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2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2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2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2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2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2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2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2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2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2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2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2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2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2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2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2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2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2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2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2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2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2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2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2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2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2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2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2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2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2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2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2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2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2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2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2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2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2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2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2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2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2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2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2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2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2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2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2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2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2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2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2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2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2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2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2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2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2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2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2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2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2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2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2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2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2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2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2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2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2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2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2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2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2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2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2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2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2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2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2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2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2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2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2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2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2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2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2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2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2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2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2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2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2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2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2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2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2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2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2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2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2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2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2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2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2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2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2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2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2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2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2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2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2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2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2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2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2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2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2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2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2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2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2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2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2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2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2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2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2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2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2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2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2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2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2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2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2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2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2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2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2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2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2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2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2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2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2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2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2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2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2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2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2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2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2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2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2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2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2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2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2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2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2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2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2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2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2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2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2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2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2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2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2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2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2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2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2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2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2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2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2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2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2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2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2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2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2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2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2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2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2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2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2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2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2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2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2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2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2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2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2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2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2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2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2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2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2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2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2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2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2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2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2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2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2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2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2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2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2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2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2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2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2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2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2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2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2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2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2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2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2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2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2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2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2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2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2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2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2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2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2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2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2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2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2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2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2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2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2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2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2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2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2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2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2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2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2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2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2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2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2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2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2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2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2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2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2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2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2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2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2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2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2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2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2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2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2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2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2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2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2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2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2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2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2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2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2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2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2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2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2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2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2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2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2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2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2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2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2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2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2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2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2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2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2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2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2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2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2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2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2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2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2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2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2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2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2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2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2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2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2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2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2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2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2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2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2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2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2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2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2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2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2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2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2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2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2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2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2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2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2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2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2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2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2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2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2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2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2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2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2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2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2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2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2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2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2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2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2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2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2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2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2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2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2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2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2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2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2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2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2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2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2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2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2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2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2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2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2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2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2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2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2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2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2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2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2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2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2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2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2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2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2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2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2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2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2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2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2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2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2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2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2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2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2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2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2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2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2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2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2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2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2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2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2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2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2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2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2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2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2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2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2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2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2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2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2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2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2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2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2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2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2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2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2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2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2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2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2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2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2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2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2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2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2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2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2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2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2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2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2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2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2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2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2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2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2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2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2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2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2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2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2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2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2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2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2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2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2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2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2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2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2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2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2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2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2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2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2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2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2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2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2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2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2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2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2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2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2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2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2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2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2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2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2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2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2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2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2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2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2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2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2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2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2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2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2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2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2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2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2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2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2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2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2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2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2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2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2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2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2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2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2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2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2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2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2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2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2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2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2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2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2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2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2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2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2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2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2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2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2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2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2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2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2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2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2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2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2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2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2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2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2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2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2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2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2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2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2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2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2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2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2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2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2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2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2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2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2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2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2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2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2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2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2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2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2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2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2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2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2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2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2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2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2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2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2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2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2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2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2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2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2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2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2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2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2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2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2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2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2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2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2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2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2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2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2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2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2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2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2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2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2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2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2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2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2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2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2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2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2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2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2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2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2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2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2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2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2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2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2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2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2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2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2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2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2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2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2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2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2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2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2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2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2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2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2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2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2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2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2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2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2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2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2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2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2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2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2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2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2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2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2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2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2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2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2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2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2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2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2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2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2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2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2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2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2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2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2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2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2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2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2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2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2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2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2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2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2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2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2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2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2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2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2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2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2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2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2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2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2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2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2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2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2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2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2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2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2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2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2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2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2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2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2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2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2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2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2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2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2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2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2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2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2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2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2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2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2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2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2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2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2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2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2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2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2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2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2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2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2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2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2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2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2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2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2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2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2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2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2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2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2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2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2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2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2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2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2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2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2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2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2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2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2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2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2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2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2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2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2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2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2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2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2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2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2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2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2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2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2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2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2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2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2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2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2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2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2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2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2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2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2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2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2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2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2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2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2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2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2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2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2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2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2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2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2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2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2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2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2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2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2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2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2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2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2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2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2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2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2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2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2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2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2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2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2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2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2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2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2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2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2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2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2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2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2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2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2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2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2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2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2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2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2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2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2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2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2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2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2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2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2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2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2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2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2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2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2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2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2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2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2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2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2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2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2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2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2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2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2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2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2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2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2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2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2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2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2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2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2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2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2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2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2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2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2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2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2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2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2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2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2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2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2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2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2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2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2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2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2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2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2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2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2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2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2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2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2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2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2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2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2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2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2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2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2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2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2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2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2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2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2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2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2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2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2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2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2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2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2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2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2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2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2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2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2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2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2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2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2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2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2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2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2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2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2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2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2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2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2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2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2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2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2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2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2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2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2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2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2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2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2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2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2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2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2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2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2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2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2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2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2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2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2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2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2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2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2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2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2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2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2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2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2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2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2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2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2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2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2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2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2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2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2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2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2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2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2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2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2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2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2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2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2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2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2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2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2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2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2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2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2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2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2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2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2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2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2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2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2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2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2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2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2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2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2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2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2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2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2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2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2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2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2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2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2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2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2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2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2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2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2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2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2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2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2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2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2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2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2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2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2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2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2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2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2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2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2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2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2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2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2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2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2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2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2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2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2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2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2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2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2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2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2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2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2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2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2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2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2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2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2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2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2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2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2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2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2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2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2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2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2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2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2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2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2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2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2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2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2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2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2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2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2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2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2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2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2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2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2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2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2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2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2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2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2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2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2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2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2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2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2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2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2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2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2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2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2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2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2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2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2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2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2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2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2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2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2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2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2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2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2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2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2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2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2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2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2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2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2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2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2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2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2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2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2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2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2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2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2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2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2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2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2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2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2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2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2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2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2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2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2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2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2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2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2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2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2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2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2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2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2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2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2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2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2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2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2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2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2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2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2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2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2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2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2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2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2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2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2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2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2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2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2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2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2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2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2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2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2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2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2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2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2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2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2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2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2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2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2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2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2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2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2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2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2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2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2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2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2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2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2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2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2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2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2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2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2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2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2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2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2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2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2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2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2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2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2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2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2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2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2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2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2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2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2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2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2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2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2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2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2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2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2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2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2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2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2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2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2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2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2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2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2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2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2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2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2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2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2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2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2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2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2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2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2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2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2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2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2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2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2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2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2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2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2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2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2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2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2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2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2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2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2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2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2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2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2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2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2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2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2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2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2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2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2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2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2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2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2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2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2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2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2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2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2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2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2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2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2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2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2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2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2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2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2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2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2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2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2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2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2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2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2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2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2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2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2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2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2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2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2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2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2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2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2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2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2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2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2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2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2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2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2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2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2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2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2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2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2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2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2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2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2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2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2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2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2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2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2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2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2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2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2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2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2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2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2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2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2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2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2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2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2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2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2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2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2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2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2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2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2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2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2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2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2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2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2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2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2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2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2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2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2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2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2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2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2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2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2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2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2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2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2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2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2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2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2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2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2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2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2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2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2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2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2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2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2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2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2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2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2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2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2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2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2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2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2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2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2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2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2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2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2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2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2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2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2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2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2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2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2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2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2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2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2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2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2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2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2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2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2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2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2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2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2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2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2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2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2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2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2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2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2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2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2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2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2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2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2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2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2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2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2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2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2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2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2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2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2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2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2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2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2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2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2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2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2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2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2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2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2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2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2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2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2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2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2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2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2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2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2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2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2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2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2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2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2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2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2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2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2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2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2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2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2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2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2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2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2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2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2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2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2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2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2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2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2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2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2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2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2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2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2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2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2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2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2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2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2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2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2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2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2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2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2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2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2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2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2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2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2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2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2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2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2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2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2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2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2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2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2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2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2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2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2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2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2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2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2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2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2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2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2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2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2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2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2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2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2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2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2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2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2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2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2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2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2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2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2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2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2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2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2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2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2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2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2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2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2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2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2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2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2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2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2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2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2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2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2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2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2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2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2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2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2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2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2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2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2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2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2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2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2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2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2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2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2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2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2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2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2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2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2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2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2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2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2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2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2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2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2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2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2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2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2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2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2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2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2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2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2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2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2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2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2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2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2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2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2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2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2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2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2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2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2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2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2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2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2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2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2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2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2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2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2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2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2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2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2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2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2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2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2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2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2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2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2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2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2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2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2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2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2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2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2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2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2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2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2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2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2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2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2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2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2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2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2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2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2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2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2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2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2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2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2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2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2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2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2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2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2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2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2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2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2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2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2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2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2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2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2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2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2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2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2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2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2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2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2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2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2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2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2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2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2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2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2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2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2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2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2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2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2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2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2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2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2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2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2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2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2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2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2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2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2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2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2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2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2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2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2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2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2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2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2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2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2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2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2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2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2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2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2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2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2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2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2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2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2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2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2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2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2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2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2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2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2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2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2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2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2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2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2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2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2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2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2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2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2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2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2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2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2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2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2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2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2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2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2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2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2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2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2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2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2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2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2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2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2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2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2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2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2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2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2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2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2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2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2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2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2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2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2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2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2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2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2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2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2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2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2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2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2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2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2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2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2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2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2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2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2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2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2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2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2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2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2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2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2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2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2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2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2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2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2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2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2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2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2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2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2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2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2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2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2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2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2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2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2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2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2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2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2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2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2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2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2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2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2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2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2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2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2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2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2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2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2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2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2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2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2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2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2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2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2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2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2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2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2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2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2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2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2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2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2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2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2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2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2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2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2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2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2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2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2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2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2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2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2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2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2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2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2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2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2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2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2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2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2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2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2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2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2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2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2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2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2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2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2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2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2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2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2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2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2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2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2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2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2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2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2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2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2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2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2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2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2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2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2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2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2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2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2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2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2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2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2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2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2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2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2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2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2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2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2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2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2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2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2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2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2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2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2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2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2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2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2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2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2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2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2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2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2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2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2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2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2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2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2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2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2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2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2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2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2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2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2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2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2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2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2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2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2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2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2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2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2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2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2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2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2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2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2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2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2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2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2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2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2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2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2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2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2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2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2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2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2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2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2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2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2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2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2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2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2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2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2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2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2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2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2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2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2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2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2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2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2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2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2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2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2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2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2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2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2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2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2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2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2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2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2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2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2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2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2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2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2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2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2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2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2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2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2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2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2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2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2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2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2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2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2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2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2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2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2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2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2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2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2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2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2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2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2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2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2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2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2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2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2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2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2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2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2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2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2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2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2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2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2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2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2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2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2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2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2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2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2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2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2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2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2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2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2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2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2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2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2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2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2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2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2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2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2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2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2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2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2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2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2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2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2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2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2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2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2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2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2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2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2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2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2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2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2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2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2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2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2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2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2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2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2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2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2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2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2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2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2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2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2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2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2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2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2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2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2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2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2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2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2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2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2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2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2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2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2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2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2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2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2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2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2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2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2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2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2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2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2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2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2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2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2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2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2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2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2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2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2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2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2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2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2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2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2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2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2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2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2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2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2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2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2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2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2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2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2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2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2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2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2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2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2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2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2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2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2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2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2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2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2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2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2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2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2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2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2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2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2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2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2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2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2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2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2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2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2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2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2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2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2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2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2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2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2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2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2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2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2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2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2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2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2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2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2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2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2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2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2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2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2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2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2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2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2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2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2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2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2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2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2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2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2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2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2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2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2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2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2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2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2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2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2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2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2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2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2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2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2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2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2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2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2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2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2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2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2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2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2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2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2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2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2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2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2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2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2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2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2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2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2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2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2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2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2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2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2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2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2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2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2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2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2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2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2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2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2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2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2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2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2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2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2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2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2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2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2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2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2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2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2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2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2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2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2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2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2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2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2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2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2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2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2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2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2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2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2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2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2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2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2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2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2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2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2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2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2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2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2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2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2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2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2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2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2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2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2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2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2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2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2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2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2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2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2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2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2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2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2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2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2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2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2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2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2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2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2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2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2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2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2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2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2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2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2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2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2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2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2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2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2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2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2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2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2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2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2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2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2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2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2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2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2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2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2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2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2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2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2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2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2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2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2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2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2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2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2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2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2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2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2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2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2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2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2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2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2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2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2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2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2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2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2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2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2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2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2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2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2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2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2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2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2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2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2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2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2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2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2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2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2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2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2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2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2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2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2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2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2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2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2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2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2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2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2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2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2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2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2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2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2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2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2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2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2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2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2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2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2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2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2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2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2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2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2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2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2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2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2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2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2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2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2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2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2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2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2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2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2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2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2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2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2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2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2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2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2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2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2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2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2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2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2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2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2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2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2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2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2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2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2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2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2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2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2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2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2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2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2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2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2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2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2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2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2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2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2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2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2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2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2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2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2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2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2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2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2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2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2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2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2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2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2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2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2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2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2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2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2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2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2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2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2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2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2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2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2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2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2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2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2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2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2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2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2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2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2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2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2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2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2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2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2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2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2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2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2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2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2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2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2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2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2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2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2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2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2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2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2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2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2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2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2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2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2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2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2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2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2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2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2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2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2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2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2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2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2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2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2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2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2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2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2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2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2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2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2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2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2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2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2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2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2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2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2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2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2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2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2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2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2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2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2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2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2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2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2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2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2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2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2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2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2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2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2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2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2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2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2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2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2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2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2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2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2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2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2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2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2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2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2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2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2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2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2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2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2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2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2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2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2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2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2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2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2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2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2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2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2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2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2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2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2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2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2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2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2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2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2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2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2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2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2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2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2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2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2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2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2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2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2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2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2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2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2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2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2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2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2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2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2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2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2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2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2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2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2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2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2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2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2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2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2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2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2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2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2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2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2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2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2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2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2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2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2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2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2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2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2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2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2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2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2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2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2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2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2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2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2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2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2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2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2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2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2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2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2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2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2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2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2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2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2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2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2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2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2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2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2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2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2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2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2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2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2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2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2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2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2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2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2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2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2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2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2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2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2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2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2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2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2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2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2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2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2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2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2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2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2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2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2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2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2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2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2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2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2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2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2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2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2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2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2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2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2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2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2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2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2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2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2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2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2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2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2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2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2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2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2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2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2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2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2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2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2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2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2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2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2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2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2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2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2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2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2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2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2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2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2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2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2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2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2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2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2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2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2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2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2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2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2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2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2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2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2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2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2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2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2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2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2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2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2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2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2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2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2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2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2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2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2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2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2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2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2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2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2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2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2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2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2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2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2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2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2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2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2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2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2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2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2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2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2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2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2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2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2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2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2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2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2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2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2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2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2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2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2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2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2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2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2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2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2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2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2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2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2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2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2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2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2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2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2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2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2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2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2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2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2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2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2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2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2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2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2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2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2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2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2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2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2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2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2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2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2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2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2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2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2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2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2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2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2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2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2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2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2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2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2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2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2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2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2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2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2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2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2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2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2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2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2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2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2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2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2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2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2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2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2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2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2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2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2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2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2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2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2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2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2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2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2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2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2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2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2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2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2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2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2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2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2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2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2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2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2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2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2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2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2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2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2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2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2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2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2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2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2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2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2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2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2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2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2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2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2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2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2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2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2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2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2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2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2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2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2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2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2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2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2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2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2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2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2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2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2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2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2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2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2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2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2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2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2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2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2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2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2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2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2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2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2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2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2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2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2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2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2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2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2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2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2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2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2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2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2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2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2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2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2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2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2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2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2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2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2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2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2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2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2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2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2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2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2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2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2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2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2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2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2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2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2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2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2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2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2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2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2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2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2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2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2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2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2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2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2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2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2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2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2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2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2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2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2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2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2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2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2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2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2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2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2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2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2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2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2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2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2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2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2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2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2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2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2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2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2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2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2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2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2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2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2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2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2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2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2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2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2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2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2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2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2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2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2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2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2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2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2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2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2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2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2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2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2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2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2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2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2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2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2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2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2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2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2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2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2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2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2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2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2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2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2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2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2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2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2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2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2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2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2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2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2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2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2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2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2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2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2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2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2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2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2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2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2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2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2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2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2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2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2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2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2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2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2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2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2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2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2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2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2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2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2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2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2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2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2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2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2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2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2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2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2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2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2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2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2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2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2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2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2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2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2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2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2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2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2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2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2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2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2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2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2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2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2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2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2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2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2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2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2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2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2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2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2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2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2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2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2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2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2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2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2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2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2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2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2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2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2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2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2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2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2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2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2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2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2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2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2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2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2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2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2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2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2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2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2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2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2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2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2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2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2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2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2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2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2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2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2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2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2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2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2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2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2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2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2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2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2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2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2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2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2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2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2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2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2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2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2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2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2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2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2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2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2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2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2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2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2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2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2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2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2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2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2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2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2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2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2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2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2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2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2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2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2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2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2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2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2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2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2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2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2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2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2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2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2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2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2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2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2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2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2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2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2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2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2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2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2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2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2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2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2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2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2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2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2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2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2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2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2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2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2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2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2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2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2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2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2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2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2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2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2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2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2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2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2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2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2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2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2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2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2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2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2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2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2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2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2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2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2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2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2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2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2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2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2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2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2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2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2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2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2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2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2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2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2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2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2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2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2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2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2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2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2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2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2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2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2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2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2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2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2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2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2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2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2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2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2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2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2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2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2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2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2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2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2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2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2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2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2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2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2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2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2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2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2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2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2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2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2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2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2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2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2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2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2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2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2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2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2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2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2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2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2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2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2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2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2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2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2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2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2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2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2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2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2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2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2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2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2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2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2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2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2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2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2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2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2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2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2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2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2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2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2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2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2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2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2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2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2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2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2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2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2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2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2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2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2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2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2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2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2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2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2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2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2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2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2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2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2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2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2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2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2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2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2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2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2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2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2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2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2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2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2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2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2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2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2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2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2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2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2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2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2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2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2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2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2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2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2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2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2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2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2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2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2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2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2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2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2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2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2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2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2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2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2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2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2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2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2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2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2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2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2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2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2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2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2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2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2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2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2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2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2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2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2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2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2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2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2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2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2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2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2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2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2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2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2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2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2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2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2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2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2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2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2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2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2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2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2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2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2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2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2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2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2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2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2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2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2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2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2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2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2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2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2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2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2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2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2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2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2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2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2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2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2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2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2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2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2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2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2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2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2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2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2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2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2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2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2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2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2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2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2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2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2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2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2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2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2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2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2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2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2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2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2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2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2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2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2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2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2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2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2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2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2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2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2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2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2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2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2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2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2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2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2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2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2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2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2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2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2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2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2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2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2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2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2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2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2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2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2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2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2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2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2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2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2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2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2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2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2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2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2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2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2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2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2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2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2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2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2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2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2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2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2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2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2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2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2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2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2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2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2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2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2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2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2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2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2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2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2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2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2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2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2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2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2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2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2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2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2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2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2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2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2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2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2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2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2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2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2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2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2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2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2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2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2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2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2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2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2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2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2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2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2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2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2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2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2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2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2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2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2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2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2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2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2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2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2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2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2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2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2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2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2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2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2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2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2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2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2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2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2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2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2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2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2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2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2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2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2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2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2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2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2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2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2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2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2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2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2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2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2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2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2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2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2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2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2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2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2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2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2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2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2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2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2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2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2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2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2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2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2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2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2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2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2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2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2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2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2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2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2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2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2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2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2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2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2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2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2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2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2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2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2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2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2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2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2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2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2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2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2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2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2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2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2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2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2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2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2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2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2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2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2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2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2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2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2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2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2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2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2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2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2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2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2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2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2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2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2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2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2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2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2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2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2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2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2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2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2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2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2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2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2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2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2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2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2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2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2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2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2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2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2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2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2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2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2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2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2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2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2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2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2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2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2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2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2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2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2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2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2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2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2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2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2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2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2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2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2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2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2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2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2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2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2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2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2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2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2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2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2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2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2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2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2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2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2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2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2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2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2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2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2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2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2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2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2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2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2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2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2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2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2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2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2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2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2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2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2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2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2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2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2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2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2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2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2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2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2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2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2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2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2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2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2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2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2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2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2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2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2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2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2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2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2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2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2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2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2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2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2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2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2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2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2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2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2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2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2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2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2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2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2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2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2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2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2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2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2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2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2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2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2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2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2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2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2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2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2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2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2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2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2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2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2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2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2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2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2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2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2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2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2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2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2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2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2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2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2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2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2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2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2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2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2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2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2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2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2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2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2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2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2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2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2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2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2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2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2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2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2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2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2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2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2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2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2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2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2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2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2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2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2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2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2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2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2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2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2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2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2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2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2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2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2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2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2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2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2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2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2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2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2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2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2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2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2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2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2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2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2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2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2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2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2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2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2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2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2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2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2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2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2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2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2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2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2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2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2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2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2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2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2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2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2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2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2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2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2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2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2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2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2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2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2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2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2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2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2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2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2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2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2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2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2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2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2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2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2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2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2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2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2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2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2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2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2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2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2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2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2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2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2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2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2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2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2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2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2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2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2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2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2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2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2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2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2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2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2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2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2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2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2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2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2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2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2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2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2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2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2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2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2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2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2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2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2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2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2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2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2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2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2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2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2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2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2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2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2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2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2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2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2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2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2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2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2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2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2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2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2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2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2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2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2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2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2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2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2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2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2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2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2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2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2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2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2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2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2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2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2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2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2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2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2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2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2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2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2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2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2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2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2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2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2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2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2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2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2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2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2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2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2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2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2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2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2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2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2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2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2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2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2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2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2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2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2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2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2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2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2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2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2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2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2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2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2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2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2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2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2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2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2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2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2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2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2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2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2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2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2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2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2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2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2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2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2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2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2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2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2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2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2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2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2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2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2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2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2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2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2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2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2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2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2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2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2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2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2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2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2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2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2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2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2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2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2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2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2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2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2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2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2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2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2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2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2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2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2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2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2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2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2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2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2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2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2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2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2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2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2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2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2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2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2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2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2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2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2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2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2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2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2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2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2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2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2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2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2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2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2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2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2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2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2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2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2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2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2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2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2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2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2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2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2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2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2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2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2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2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2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2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2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2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2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2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2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2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2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2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2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2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2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2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2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2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2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2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2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2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2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2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2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2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2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2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2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2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2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2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2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2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2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2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2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2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2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2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2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2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2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2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2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2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2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2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2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2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2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2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2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2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2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2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2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2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2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2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2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2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2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2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2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2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2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2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2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2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2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2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2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2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2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2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2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2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2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2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2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2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2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2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2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2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2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2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2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2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2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2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2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2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2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2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2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2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2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2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2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2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2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2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2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2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2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2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2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2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2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2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2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2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2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2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2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2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2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2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2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2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2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2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2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2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2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2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2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2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2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2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2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2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2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2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2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2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2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2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2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2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2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2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2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2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2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2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2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2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2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2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2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2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2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2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2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2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2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2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2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2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2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2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2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2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2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2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2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2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2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2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2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2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2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2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2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2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2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2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2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2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2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2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2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2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2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2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2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2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2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2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2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2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2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2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2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2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2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2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2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2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2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2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2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2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2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2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2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2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2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2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2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2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2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2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2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2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2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2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2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2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2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2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2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2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2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2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2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2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2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2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2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2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2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2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2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2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2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2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2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2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2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2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2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2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2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2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2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2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2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2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2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2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2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2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2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2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2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2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2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2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2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2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2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2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2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2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2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2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2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2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2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2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2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2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2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2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2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2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2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2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2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2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2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2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2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2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2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2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2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2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2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2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2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2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2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2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2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2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2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2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2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2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2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2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2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2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2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2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2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2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2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2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2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2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2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2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2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2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2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2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2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2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2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2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2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2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2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2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2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2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2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2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2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2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2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2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2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2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2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2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2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2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2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2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2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2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2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2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2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2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2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2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2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2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2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2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2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2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2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2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2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2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2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2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2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2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2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2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2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2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2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2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2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2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2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2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2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2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2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2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2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2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2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2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2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2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2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2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2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2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2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2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2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2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2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2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2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2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2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2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2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2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2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2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2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2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2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2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2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2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2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2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2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2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2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2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2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2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2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2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2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2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2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2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2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2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2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2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2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2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2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2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2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2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2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2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2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2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2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2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2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2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2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2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2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2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2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2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2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2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2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2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2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2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2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2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2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2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2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2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2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2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2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2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2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2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2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2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2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2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2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2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2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2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2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2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2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2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2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2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2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2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2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2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2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2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2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2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2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2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2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2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2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2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2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2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2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2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2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2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2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2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2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2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2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2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2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2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2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2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2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2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2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2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2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2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2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2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2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2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2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2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2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2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2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2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2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2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2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2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2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2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2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2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2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2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2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2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2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2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2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2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2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2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2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2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2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2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2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2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2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2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2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2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2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2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2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2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2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2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2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2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2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2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2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2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2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2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2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2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2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2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2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2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2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2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2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2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2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2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2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2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2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2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2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2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2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2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2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2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2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2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2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2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2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2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2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2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2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2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2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2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2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2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2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2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2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2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2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2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2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2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2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2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2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2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2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2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2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2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2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2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2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2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2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2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2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2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2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2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2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2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2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2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2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2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2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2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2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2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2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2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2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2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2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2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2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2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2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2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2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2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2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2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2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2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2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2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2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2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2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2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2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2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2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2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2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2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2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2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2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2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2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2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2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2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2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2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2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2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2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2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2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2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2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2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2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2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2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2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2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2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2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2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2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2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2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2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2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2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2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2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2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2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2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2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2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2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2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2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2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2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2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2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2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2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2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2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2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2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2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2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2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2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2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2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2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2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2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2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2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2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2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2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2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2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2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2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2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2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2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2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2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2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2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2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2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2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2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2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2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2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2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2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2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2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2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2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2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2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2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2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2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2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2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2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2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2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2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2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2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2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2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2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2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2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2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2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2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2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2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2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2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2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2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2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2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2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2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2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2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2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2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2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2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2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2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2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2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2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2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2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2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2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2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2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2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2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2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2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2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2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2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2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2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2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2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2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2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2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2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2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2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2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2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2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2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2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2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2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2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2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2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2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2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2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2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2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2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2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2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2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2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2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2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2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2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2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2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2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2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2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2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2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2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2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2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2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2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2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2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2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2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2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2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2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2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2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2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2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2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2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2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2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2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2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2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2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2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2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2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2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2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2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2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2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2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2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2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2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2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2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2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2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2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2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2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2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2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2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2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2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2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2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2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2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2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2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2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2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2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2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2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2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2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2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2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2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2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2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2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2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2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2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2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2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2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2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2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2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2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2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2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2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2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2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2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2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2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2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2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2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2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2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2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2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2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2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2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2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2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2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2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2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2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2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2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2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2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2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2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2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2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2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2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2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2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2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2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2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2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2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2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2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2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2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2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2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2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2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2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2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2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2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2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2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2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2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2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2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2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2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2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2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2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2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2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2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2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2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2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2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2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2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2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2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2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2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2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2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2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2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2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2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2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2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2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2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2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2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2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2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2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2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2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2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2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2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2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2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2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2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2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2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2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2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2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2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2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2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2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2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2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2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2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2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2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2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2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2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2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2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2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2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2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2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2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2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2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2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2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2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2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2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2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2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2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2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2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2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2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2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2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2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2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2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2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2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2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2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2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2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2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2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2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2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2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2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2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2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2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2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2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2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2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2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2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2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2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2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2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2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2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2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2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2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2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2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2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2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2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2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2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2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2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2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2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2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2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2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2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2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2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2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2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2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2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2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2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2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2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2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2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2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2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2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2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2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2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2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2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2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2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2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2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2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2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2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2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2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2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2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2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2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2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2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2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2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2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2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2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2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2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2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2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2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2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2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2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2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2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2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2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2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2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2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2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2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2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2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2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2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2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2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2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2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2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2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2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2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2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2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2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2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2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2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2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2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2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2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2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2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2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2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2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2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2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2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2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2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2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2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2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2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2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2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2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2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2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2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2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2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2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2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2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2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2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2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2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2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2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2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2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2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2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2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2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2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2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2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2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2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2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2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2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2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2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2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2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2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2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2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2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2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2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2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2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2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2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2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2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2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2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2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2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2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2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2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2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2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2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2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2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2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2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2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2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2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2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2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2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2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2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2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2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2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2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2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2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2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2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2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2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2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2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2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2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2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2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2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2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2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2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2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2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2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2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2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2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2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2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2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2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2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2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2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2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2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2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2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2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2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2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2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2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2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2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2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2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2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2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2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2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2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2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2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2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2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2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2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2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2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2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2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2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2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2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2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2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2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2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2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2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2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2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2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2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2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2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2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2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2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2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2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2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2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2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2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2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2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2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2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2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2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2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2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2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2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2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2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2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2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2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2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2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2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2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2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2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2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2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2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2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2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2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2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2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2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2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2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2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2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2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2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2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2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2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2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2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2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2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2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2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2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2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2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2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2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2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2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2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2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2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2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2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2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2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2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2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2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2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2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2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2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2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2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2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2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2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2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2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2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2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2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2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2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2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2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2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2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2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2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2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2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2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2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2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2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2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2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2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2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2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2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2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2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2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2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2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2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2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2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2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2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2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2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2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2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2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2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2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2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2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2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2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2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2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2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2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2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2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2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2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2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2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2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2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2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2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2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2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2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2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2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2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2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2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2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2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2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2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2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2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2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2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2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2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2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2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2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2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2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2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2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2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2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2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2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2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2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2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2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2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2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2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2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2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2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2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2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2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2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2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2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2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2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2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2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2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2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2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2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2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2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2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2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2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2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2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2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2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2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2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2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2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2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2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2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2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2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2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2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2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2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2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2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2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2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2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2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2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2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2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2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2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2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2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2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2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2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2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2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2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2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2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2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2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2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2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2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2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2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2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2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2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2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2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2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2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2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2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2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2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2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2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2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2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2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2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2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2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2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2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2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2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2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2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2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2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2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2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2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2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2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2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2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2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2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2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2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2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2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2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2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2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2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2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2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2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2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2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2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2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2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2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2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2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2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2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2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2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2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2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2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2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2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2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2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2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2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2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2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2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2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2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2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2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2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2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2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2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2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2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2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2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2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2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2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2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2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2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2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2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2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2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2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2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2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2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2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2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2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2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2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2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2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2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2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2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2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2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2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2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2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2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2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2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2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2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2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2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2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2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2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2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2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2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2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2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2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2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2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2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2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2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2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2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2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2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2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2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2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2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2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2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2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2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2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2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2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2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2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2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2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2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2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2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2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2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2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2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2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2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2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2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2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2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2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2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2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2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2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2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2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2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2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2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2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2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2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2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2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2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2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2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2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2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2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2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2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2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2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2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2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2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2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2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2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2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2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2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2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2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2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2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2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2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2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2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2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2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2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2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2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2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2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2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2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2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2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2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2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2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2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2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2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2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2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2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2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2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2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2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2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2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2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2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2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2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2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2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2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2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2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2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2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2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2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2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2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2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2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2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2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2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2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2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2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2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2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2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2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2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2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2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2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2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2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2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2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2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2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2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2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2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2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2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2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2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2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2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2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2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2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2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2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2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2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2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2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2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2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2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2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2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2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2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2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2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2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2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2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2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2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2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2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2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2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2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2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2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2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2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2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2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2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2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2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2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2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2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2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2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2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2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2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2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2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2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2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2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2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2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2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2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2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2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2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2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2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2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2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2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2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2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2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2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2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2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2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2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2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2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2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2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2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2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2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2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2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2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2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2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2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2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2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2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2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2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2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2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2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2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2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2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2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2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2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2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2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2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2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2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2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2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2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2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2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2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2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2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2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2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2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2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2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2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2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2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2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2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2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2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2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2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2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2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2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2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2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2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2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2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2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2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2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2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2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2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2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2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2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2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2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2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2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2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2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2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2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2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2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2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2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2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2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2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2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2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2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2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2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2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2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2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2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2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2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2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2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2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2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2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2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2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2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2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2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2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2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2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2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2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2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2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2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2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2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2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2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2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2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2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2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2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2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2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2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2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2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2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2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2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2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2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2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2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2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2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2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2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2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2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2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2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2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2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2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2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2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2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2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2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2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2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2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2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2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2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2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2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2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2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2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2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2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2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2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2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2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2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2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2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2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2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2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2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2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2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2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2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2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2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2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2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2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2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2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2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2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2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2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2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2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2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2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2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2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2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2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2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2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2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2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2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2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2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2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2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2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2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2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2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2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2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2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2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2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2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2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2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2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2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2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2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2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2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2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2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2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2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2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2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2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2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2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2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2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2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2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2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2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2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2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2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2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2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2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2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2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2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2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2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2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2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2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2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2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2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2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2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2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2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2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2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2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2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2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2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2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2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2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2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2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2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2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2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2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2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2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2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2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2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2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2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2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2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2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2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2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2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2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2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2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2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2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2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2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2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2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2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2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2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2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2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2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2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2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2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2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2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2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2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2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2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2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2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2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2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2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2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2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2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2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2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2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2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2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2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2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2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2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2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2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2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2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2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2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2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2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2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2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2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2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2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2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2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2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2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2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2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2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2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2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2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2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2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2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2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2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2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2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2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2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2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2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2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2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2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2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2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2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2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2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2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2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2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2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2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2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2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2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2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2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2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2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2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2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2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2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2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2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2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2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2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2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2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2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2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2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2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2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2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2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2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2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2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2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2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2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2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2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2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2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2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2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2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2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2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2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2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2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2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2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2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2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2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2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2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2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2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2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2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2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2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2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2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2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2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2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2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2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2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2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2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2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2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2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2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2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2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2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2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2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2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2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2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2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2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2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2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2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2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2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2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2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2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2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2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2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2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2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2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2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2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2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2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2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2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2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2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2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2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2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2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2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2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2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2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2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2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2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2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2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2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2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2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2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2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2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2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2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2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2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2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2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2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2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2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2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2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2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2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2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2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2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2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2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2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2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2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2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2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2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2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2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2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2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2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2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2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2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2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2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2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2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2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2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2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2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2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2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2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2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2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2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2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2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2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2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2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2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2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2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2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2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2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2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2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2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2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2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2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2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2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2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2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2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2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2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2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2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2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2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2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2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2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2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2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2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2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2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2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2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2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2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2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2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2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2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2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2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2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2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2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2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2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2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2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2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2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2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2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2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2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2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2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2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2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2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2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2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2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2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2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2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2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2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2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2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2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2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2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2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2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2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2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2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2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2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2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2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2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2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2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2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2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2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2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2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2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2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2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2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2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2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2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2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2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2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2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2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2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2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2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2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2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2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2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2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2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2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2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2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2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2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2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2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2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2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2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2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2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2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2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2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2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2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2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2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2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2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2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2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2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2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2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2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2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2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2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2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2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2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2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2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2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2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2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2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2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2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2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2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2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2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2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2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2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2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2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2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2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2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2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2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2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2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2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2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2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2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2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2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2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2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2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2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2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2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2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2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2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2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2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2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2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2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2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2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2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2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2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2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2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2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2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2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2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2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2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2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2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2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2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2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2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2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2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2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2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2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2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2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2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2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2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2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2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2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2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2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2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2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2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2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2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2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2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2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2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2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2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2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2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2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2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2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2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2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2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2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2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2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2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2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2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2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2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2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2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2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2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2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2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2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2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2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2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2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2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2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2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2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2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2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2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2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2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2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2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2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2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2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2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2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2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2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2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2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2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2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2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2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2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2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2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2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2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2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2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2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2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2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2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2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2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2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2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2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2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2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2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2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2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2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2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2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2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2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2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2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2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2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2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2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2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2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2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2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2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2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2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2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2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2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2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2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2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2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2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2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2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2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2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2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2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2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2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2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2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2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2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2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2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2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2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2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2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2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2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2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2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2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2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2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2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2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2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2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2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2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2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2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2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2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2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2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2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2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2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2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2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2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2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2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2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2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2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2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2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2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2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2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2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2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2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2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2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2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2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2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2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2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2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2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2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2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2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2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2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2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2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2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2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2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2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2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2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2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2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2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2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2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2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2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2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2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2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2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2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2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2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2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2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2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2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2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2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2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2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2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2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2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2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2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2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2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2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2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2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2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2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2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2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2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2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2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2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2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2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2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2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2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2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2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2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2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2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2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2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2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2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2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2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2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2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2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2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2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2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2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2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2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2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2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2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2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2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2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2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2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2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2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2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2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2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2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2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2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2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2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2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2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2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2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2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2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2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2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2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2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2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2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2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2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2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2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2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2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2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2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2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2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2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2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2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2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2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2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2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2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2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2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2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2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2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2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2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2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2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2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2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2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2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2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2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2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2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2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2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2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2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2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2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2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2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2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2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2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2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2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2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2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2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2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2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2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2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2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2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2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2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2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2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2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2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2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2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2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2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2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2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2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2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2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2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2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2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2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2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2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2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2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2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2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2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2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2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2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2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2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2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2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2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2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2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2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2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2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2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2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2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2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2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2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2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2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2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2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2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2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2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2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2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2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2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2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2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2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2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2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2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2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2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2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2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2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2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2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2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2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2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2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2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2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2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2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2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2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2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2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2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2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2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2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2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2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2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2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2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2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2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2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2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2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2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2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2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2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2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2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2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2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2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2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2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2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2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2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2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2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2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2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2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2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2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2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2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2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2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2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2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2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2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2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2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2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2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2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2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2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2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2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2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2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2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2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2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2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2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2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2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2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2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2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2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2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2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2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2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2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2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2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2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2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2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2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2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2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2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2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2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2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2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2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2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2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2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2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2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2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2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2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2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2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2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2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2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2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2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2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2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2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2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2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2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2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2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2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2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2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2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2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2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2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2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2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2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2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2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2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2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2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2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2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2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2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2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2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2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2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2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2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2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2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2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2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2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2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2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2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2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2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2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2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2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2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2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2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2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2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2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2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2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2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2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2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2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2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2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2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2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2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2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2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2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2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2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2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2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2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2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2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2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2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2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2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2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2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2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2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2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2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2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2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2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2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2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2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2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2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2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2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2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2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2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2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2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2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2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2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2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2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2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2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2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2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2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2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2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2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2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2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2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2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2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2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2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2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2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2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2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2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2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2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2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2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2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2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2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2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2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2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2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2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2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2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2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2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2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2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2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2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2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2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2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2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2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2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2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2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2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2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2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2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2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2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2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2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2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2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2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2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2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2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2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2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2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2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2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2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2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2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2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2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2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2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2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2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2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2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2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2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2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2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2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2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2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2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2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2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2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2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2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2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2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2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2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2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2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2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2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2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2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2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2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2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2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2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2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2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2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2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2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2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2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2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2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2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2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2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2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2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2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2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2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2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2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2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2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2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2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2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2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2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2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2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2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2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2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2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2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2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2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2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2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2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2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2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2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2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2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2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2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2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2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2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2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2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2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2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2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2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2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2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2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2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2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2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2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2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2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2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2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2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2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2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2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2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2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2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2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2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2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2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2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2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2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2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2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2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2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2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2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2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2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2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2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2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2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2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2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2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2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2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2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2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2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2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2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2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2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2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2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2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2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2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2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2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2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2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2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2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2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2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2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2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2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2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2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2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2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2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2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2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2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2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2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2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2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2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2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2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2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2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2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2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2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2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2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2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2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2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2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2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2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2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2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2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2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2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2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2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2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2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2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2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2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2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2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2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2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2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2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2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2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2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2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2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2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2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2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2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2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2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2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2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2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2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2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2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2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2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2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2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2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2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2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2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2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2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2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2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2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2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2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2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2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2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2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2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2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2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2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2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2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2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2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2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2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2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2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2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2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2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2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2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2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2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2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2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2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2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2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2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2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2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2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2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2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2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2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2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2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2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2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2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2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2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2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2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2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2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2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2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2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2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2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2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2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2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2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2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2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2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2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2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2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2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2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2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2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2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2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2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2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2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2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2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2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2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2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2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2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2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2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2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2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2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2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2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2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2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2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2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2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2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2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2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2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2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2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2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2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2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2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2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2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2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2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2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2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2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2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2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2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2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2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2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2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2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2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2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2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2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2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2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2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2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2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2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2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2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2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2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2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2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2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2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2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2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2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2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2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2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2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2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2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2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2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2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2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2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2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2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2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2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2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2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2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2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2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2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2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2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2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2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2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2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2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2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2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2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2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2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2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2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2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2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2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2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2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2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2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2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2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2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2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2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2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2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2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2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2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2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2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2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2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2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2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2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2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2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2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2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2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2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2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2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2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2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2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2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2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2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2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2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2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2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2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2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2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2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2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2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2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2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2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2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2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2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2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2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2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2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2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2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2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2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2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2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2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2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2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2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2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2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2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2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2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2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2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2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2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2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2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2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2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2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2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2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2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2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2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2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2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2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2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2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2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2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2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2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2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2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2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2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2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2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2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2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2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2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2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2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2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2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2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2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2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2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2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2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2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2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2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2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2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2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2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2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2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2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2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2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2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2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2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2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2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2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2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2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2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2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2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2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2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2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2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2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2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2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2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2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2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2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2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2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2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2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2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2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2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2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2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2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2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2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2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2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2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2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2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2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2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2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2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2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2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2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2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2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2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2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2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2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2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2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2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2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2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2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2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2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2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2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2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2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2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2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2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2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2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2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2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2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2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2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2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2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2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2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2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2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2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2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2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2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2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2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2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2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2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2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2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2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2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2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2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2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2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2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2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2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2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2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2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2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2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2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2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2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2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2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2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2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2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2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2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2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2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2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2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2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2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2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2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2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2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2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2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2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2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2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2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2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2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2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2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2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2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2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2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2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2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2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2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2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2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2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2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2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2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2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2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2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2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2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2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2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2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2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2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2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2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2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2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2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2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2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2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2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2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2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2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2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2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2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2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2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2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2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2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2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2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2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2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2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2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2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2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2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2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2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2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2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2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2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2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2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2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2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2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2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2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2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2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2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2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2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2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2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2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2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2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2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2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2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2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2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2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2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2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2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2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2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2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2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2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2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2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2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2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2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2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2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2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2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2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2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2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2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2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2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2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2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2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2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2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2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2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2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2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2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2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2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2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2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2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2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2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2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2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2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2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2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2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2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2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2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2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2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2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2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2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2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2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2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2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2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2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2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2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2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2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2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2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2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2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2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2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2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2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2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2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2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2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2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2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2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2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2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2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2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2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2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2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2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2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2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2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2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2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2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2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2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2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2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2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2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2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2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2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2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2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2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2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2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2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2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2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2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2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2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2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2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2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2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2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2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2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2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2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2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2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2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2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2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2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2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2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2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2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2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2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2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2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2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2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2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2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2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2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2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2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2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2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2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2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2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2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2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2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2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2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2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2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2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2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2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2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2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2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2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2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2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2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2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2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2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2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2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2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2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2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2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2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2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2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2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2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2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2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2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2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2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2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2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2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2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2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2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2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2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2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2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2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2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2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2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2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2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2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2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2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2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2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2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2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2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2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2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2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2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2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2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2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2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2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2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2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2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2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2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2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2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2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2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2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2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2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2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2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2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2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2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2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2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2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2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2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2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2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2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2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2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2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2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2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2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2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2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2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2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2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2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2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2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2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2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2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2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2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2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2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2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2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2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2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2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2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2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2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2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2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2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2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2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2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2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2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2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2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2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2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2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2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2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2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2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2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2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2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2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2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2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2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2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2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2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2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2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2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2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2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2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2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2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2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2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2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2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2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2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2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2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2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2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2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2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2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2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2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2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2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2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2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2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2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2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2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2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2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2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2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2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2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2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2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2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2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2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2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2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2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2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2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2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2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2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2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2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2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2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2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2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2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2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2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2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2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2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2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2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2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2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2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2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2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2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2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2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2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2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2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2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2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2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2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2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2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2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2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2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2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2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2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2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2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2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2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2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2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2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2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2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2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2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2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2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2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2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2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2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2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2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2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2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2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2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2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2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2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2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2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2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2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2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2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2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2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2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2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2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2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2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2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2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2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2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2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2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2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2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2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2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2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2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2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2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2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2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2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2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2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2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2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2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2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2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2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2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2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2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2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2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2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2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2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2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2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2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2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2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2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2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2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2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2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2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2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2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2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2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2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2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2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2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2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2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2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2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2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2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2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2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2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2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2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2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2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2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2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2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2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2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2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2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2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2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2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2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2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2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2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2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2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2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2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2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2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2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2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2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2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2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2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2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2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2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2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2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2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2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2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2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2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2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2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2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2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2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2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2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2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2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2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2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2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2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2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2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2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2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2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2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2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2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2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2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2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2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2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2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2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2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2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2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2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2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2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2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2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2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2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2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2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2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2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2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2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2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2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2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2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2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2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2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2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2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2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2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2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2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2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2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2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2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2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2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2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2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2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2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2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2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2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2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2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2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2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2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2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2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2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2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2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2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2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2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2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2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2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2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2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2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2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2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2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2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2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2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2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2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2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2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2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2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2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2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2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2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2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2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2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2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2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2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2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2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2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2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2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2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2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2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2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2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2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2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2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2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2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2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2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2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2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2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2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2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2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2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2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2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2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2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2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2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2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2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2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2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2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2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2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2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2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2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2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2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2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2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2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2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2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2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2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2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2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2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2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2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2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2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2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2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2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2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2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2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2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2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2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2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2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2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2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2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2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2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2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2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2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2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2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2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2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2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2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2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2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2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2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2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2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2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2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2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2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2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2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2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2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2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2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2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2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2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2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2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2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2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2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2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2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2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2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2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2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2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2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2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2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2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2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2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2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2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2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2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2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2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2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2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2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2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2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2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2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2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2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2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2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2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2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2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2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2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2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2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2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2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2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2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2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2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2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2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2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2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2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2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2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2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2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2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2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2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2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2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2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2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2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2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2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2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2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2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2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2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2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2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2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2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2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2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2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2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2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2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2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2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2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2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2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2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2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2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2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2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2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2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2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2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2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2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2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2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2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2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2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2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2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2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2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2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2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2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2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2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2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2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2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2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2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2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2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2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2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2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2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2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2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2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2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2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2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2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2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2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2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2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2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2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2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2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2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2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2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2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2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2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2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2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2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2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2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2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2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2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2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2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2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2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2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2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2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2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2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2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2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2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2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2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2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2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2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2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2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2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2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2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2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2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2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2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2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2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2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2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2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2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2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2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2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2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2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2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2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2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2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2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2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2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2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2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2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2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2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2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2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2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2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2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2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2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2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2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2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2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2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2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2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2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2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2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2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2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2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2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2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2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2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2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2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2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2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2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2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2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2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2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2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2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2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2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2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2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2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2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2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2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2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2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2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2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2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2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2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2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2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2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2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2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2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2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2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2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2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2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2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2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2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2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2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2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2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2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2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2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2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2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2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2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2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2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2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2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2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2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2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2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2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2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2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2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2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2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2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2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2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2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2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2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2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2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2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2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2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2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2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2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2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2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2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2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2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2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2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2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2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2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2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2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2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2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2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2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2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2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2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2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2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2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2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2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2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2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2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2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2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2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2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2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2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2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2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2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2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2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2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2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2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2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2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2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2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2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2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2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2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2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2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2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2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2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2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2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2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2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2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2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2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2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2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2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2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2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2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2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2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2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2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2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2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2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2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2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2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2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2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2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2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2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2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2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2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2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2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2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2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2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2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2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2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2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2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2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2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2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2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2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2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2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2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2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2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2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2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2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2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2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2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2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2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2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2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2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2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2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2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2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2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2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2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2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2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2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2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2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2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2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2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2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2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2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2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2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2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2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2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2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2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2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2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2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2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2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2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2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2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2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2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2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2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2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2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2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2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2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2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2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2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2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2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2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2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2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2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2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2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2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2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2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2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2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2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2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2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2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2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2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2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2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2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2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2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2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2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2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2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2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2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2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2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2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2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2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2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2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2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2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2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2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2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2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2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2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2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2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2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2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2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2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2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2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2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2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2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2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2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2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2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2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2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2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2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2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2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2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2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2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2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2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2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2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2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2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2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2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2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2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2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2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2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2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2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2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2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2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2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2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2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2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2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2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2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2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2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2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2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2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2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2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2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2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2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2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2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2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2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2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2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2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2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2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2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2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2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2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2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2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2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2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2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2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2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2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2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2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2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2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2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2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2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2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2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2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2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2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2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2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2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2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2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2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2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2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2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2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2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2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2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2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2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2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2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2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2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2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2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2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2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2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2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2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2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2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2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2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2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2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2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2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2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2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2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2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2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2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2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2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2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2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2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2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2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2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2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2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2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2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2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2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2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2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2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2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2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2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2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2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2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2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2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2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2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2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2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2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2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2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2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2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2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2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2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2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2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2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2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2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2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2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2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2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2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2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2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2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2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2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2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2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2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2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2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2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2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2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2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2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2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2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2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2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2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2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2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2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2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2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2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2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2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2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2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2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2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2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2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2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2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2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2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2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2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2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2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2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2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2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2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2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2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2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2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2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2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2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2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2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2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2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2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2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2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2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2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2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2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2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2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2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2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2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2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2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2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2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2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2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2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2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2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2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2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2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2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2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2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2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2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2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2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2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2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2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2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2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2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2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2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2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2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2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2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2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E2A1-A5E9-4903-AD40-258B32E07DFB}">
  <dimension ref="A1:AQ81"/>
  <sheetViews>
    <sheetView workbookViewId="0">
      <selection activeCell="I13" sqref="I13"/>
    </sheetView>
  </sheetViews>
  <sheetFormatPr defaultRowHeight="15" x14ac:dyDescent="0.25"/>
  <cols>
    <col min="2" max="2" width="27" customWidth="1"/>
  </cols>
  <sheetData>
    <row r="1" spans="1:43" ht="20.25" thickBot="1" x14ac:dyDescent="0.35">
      <c r="A1" s="20" t="s">
        <v>10307</v>
      </c>
      <c r="B1" s="20"/>
      <c r="C1" s="20"/>
      <c r="D1" s="20"/>
      <c r="E1" s="20"/>
      <c r="F1" s="20"/>
      <c r="G1" s="20"/>
      <c r="H1" s="20"/>
      <c r="I1" s="20"/>
      <c r="J1" s="20"/>
    </row>
    <row r="2" spans="1:43" ht="15.75" thickTop="1" x14ac:dyDescent="0.25"/>
    <row r="3" spans="1:43" ht="15.75" thickBot="1" x14ac:dyDescent="0.3">
      <c r="A3" s="15" t="s">
        <v>10308</v>
      </c>
      <c r="B3" s="15"/>
      <c r="C3" s="15"/>
      <c r="D3" s="15"/>
      <c r="E3" s="15"/>
      <c r="F3" s="15"/>
      <c r="G3" s="15"/>
      <c r="H3" s="15"/>
      <c r="I3" s="15"/>
      <c r="J3" s="15"/>
    </row>
    <row r="5" spans="1:43" x14ac:dyDescent="0.25">
      <c r="A5" s="11" t="s">
        <v>10311</v>
      </c>
      <c r="B5" s="11"/>
      <c r="C5" s="11"/>
      <c r="D5" s="11"/>
      <c r="E5" s="11"/>
      <c r="F5" s="11"/>
      <c r="G5" s="11"/>
      <c r="H5" s="11"/>
      <c r="I5" s="11"/>
      <c r="J5" s="11"/>
    </row>
    <row r="7" spans="1:43" x14ac:dyDescent="0.25">
      <c r="A7" s="17" t="s">
        <v>10312</v>
      </c>
    </row>
    <row r="8" spans="1:43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10" spans="1:43" x14ac:dyDescent="0.25">
      <c r="A10" s="11" t="s">
        <v>10313</v>
      </c>
      <c r="B10" s="11"/>
      <c r="C10" s="11"/>
      <c r="D10" s="11"/>
      <c r="E10" s="11"/>
      <c r="F10" s="11"/>
      <c r="G10" s="11"/>
      <c r="H10" s="11"/>
      <c r="I10" s="11"/>
      <c r="J10" s="11"/>
    </row>
    <row r="12" spans="1:43" x14ac:dyDescent="0.25">
      <c r="A12" s="13" t="str">
        <f ca="1">_xlfn.FORMULATEXT(A13)</f>
        <v>=TAKE(VGSales[Name],5)</v>
      </c>
      <c r="B12" s="13"/>
      <c r="E12" s="13" t="str">
        <f ca="1">_xlfn.FORMULATEXT(E13)</f>
        <v>=TAKE(VGSales[Year],-4)</v>
      </c>
      <c r="F12" s="13"/>
      <c r="G12" s="13"/>
      <c r="H12" s="13"/>
    </row>
    <row r="13" spans="1:43" x14ac:dyDescent="0.25">
      <c r="A13" t="str" cm="1">
        <f t="array" ref="A13:A17">_xlfn.TAKE(VGSales[Name],5)</f>
        <v>Wii Sports</v>
      </c>
      <c r="E13" cm="1">
        <f t="array" ref="E13:E16">_xlfn.TAKE(VGSales[Year],-4)</f>
        <v>2003</v>
      </c>
    </row>
    <row r="14" spans="1:43" x14ac:dyDescent="0.25">
      <c r="A14" t="str">
        <v>Super Mario Bros.</v>
      </c>
      <c r="E14">
        <v>2008</v>
      </c>
    </row>
    <row r="15" spans="1:43" x14ac:dyDescent="0.25">
      <c r="A15" t="str">
        <v>Mario Kart Wii</v>
      </c>
      <c r="E15">
        <v>2010</v>
      </c>
    </row>
    <row r="16" spans="1:43" x14ac:dyDescent="0.25">
      <c r="A16" t="str">
        <v>Wii Sports Resort</v>
      </c>
      <c r="E16">
        <v>2003</v>
      </c>
    </row>
    <row r="17" spans="1:10" x14ac:dyDescent="0.25">
      <c r="A17" t="str">
        <v>Pokemon Red/Pokemon Blue</v>
      </c>
    </row>
    <row r="19" spans="1:10" x14ac:dyDescent="0.25">
      <c r="A19" s="17" t="s">
        <v>10312</v>
      </c>
    </row>
    <row r="20" spans="1:10" x14ac:dyDescent="0.25">
      <c r="A20" s="19"/>
      <c r="B20" s="19"/>
    </row>
    <row r="21" spans="1:10" x14ac:dyDescent="0.25">
      <c r="A21" s="19"/>
      <c r="B21" s="19"/>
    </row>
    <row r="22" spans="1:10" x14ac:dyDescent="0.25">
      <c r="A22" s="19"/>
      <c r="B22" s="19"/>
    </row>
    <row r="23" spans="1:10" x14ac:dyDescent="0.25">
      <c r="A23" s="19"/>
      <c r="B23" s="19"/>
    </row>
    <row r="24" spans="1:10" x14ac:dyDescent="0.25">
      <c r="A24" s="19"/>
      <c r="B24" s="19"/>
    </row>
    <row r="26" spans="1:10" x14ac:dyDescent="0.25">
      <c r="A26" s="11" t="s">
        <v>10314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25">
      <c r="A27" s="11" t="s">
        <v>10315</v>
      </c>
      <c r="B27" s="11"/>
      <c r="C27" s="11"/>
      <c r="D27" s="11"/>
      <c r="E27" s="11"/>
      <c r="F27" s="11"/>
      <c r="G27" s="11"/>
      <c r="H27" s="11"/>
      <c r="I27" s="11"/>
      <c r="J27" s="11"/>
    </row>
    <row r="29" spans="1:10" x14ac:dyDescent="0.25">
      <c r="A29" s="17" t="s">
        <v>10312</v>
      </c>
    </row>
    <row r="30" spans="1:10" x14ac:dyDescent="0.25">
      <c r="A30" s="19"/>
      <c r="B30" s="19"/>
    </row>
    <row r="31" spans="1:10" x14ac:dyDescent="0.25">
      <c r="A31" s="19"/>
      <c r="B31" s="19"/>
    </row>
    <row r="32" spans="1:10" x14ac:dyDescent="0.25">
      <c r="A32" s="19"/>
      <c r="B32" s="19"/>
    </row>
    <row r="33" spans="1:11" x14ac:dyDescent="0.25">
      <c r="A33" s="19"/>
      <c r="B33" s="19"/>
    </row>
    <row r="34" spans="1:11" x14ac:dyDescent="0.25">
      <c r="A34" s="19"/>
      <c r="B34" s="19"/>
    </row>
    <row r="36" spans="1:11" x14ac:dyDescent="0.25">
      <c r="A36" s="11" t="s">
        <v>10320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1" x14ac:dyDescent="0.25">
      <c r="A37" s="11" t="s">
        <v>10321</v>
      </c>
      <c r="B37" s="11"/>
      <c r="C37" s="11"/>
      <c r="D37" s="11"/>
      <c r="E37" s="11"/>
      <c r="F37" s="11"/>
      <c r="G37" s="11"/>
      <c r="H37" s="11"/>
      <c r="I37" s="11"/>
      <c r="J37" s="11"/>
    </row>
    <row r="40" spans="1:11" ht="15.75" thickBot="1" x14ac:dyDescent="0.3">
      <c r="A40" s="21" t="s">
        <v>10316</v>
      </c>
      <c r="B40" s="21"/>
      <c r="C40" s="21"/>
      <c r="D40" s="21"/>
      <c r="E40" s="21"/>
      <c r="G40" s="21" t="s">
        <v>10317</v>
      </c>
      <c r="H40" s="21"/>
      <c r="I40" s="21"/>
      <c r="J40" s="21"/>
      <c r="K40" s="21"/>
    </row>
    <row r="41" spans="1:11" x14ac:dyDescent="0.25">
      <c r="A41" t="s">
        <v>8498</v>
      </c>
      <c r="B41" t="s">
        <v>2</v>
      </c>
      <c r="C41" t="s">
        <v>8499</v>
      </c>
      <c r="D41" t="s">
        <v>0</v>
      </c>
      <c r="E41" t="s">
        <v>10318</v>
      </c>
      <c r="G41" t="s">
        <v>8498</v>
      </c>
      <c r="H41" t="s">
        <v>2</v>
      </c>
      <c r="I41" t="s">
        <v>8499</v>
      </c>
      <c r="J41" t="s">
        <v>0</v>
      </c>
      <c r="K41" t="s">
        <v>10318</v>
      </c>
    </row>
    <row r="42" spans="1:11" x14ac:dyDescent="0.25">
      <c r="A42" t="s">
        <v>7536</v>
      </c>
      <c r="B42" t="s">
        <v>36</v>
      </c>
      <c r="C42">
        <v>2012</v>
      </c>
      <c r="D42" t="s">
        <v>9</v>
      </c>
      <c r="E42">
        <v>0.02</v>
      </c>
      <c r="G42" t="s">
        <v>466</v>
      </c>
      <c r="H42" t="s">
        <v>24</v>
      </c>
      <c r="I42">
        <v>2008</v>
      </c>
      <c r="J42" t="s">
        <v>1</v>
      </c>
      <c r="K42">
        <v>0.8</v>
      </c>
    </row>
    <row r="43" spans="1:11" x14ac:dyDescent="0.25">
      <c r="A43" t="s">
        <v>352</v>
      </c>
      <c r="B43" t="s">
        <v>49</v>
      </c>
      <c r="C43">
        <v>2007</v>
      </c>
      <c r="D43" t="s">
        <v>2</v>
      </c>
      <c r="E43">
        <v>0.68</v>
      </c>
      <c r="G43" t="s">
        <v>293</v>
      </c>
      <c r="H43" t="s">
        <v>49</v>
      </c>
      <c r="I43">
        <v>2014</v>
      </c>
      <c r="J43" t="s">
        <v>9</v>
      </c>
      <c r="K43">
        <v>0.92</v>
      </c>
    </row>
    <row r="44" spans="1:11" x14ac:dyDescent="0.25">
      <c r="A44" t="s">
        <v>9334</v>
      </c>
      <c r="B44" t="s">
        <v>52</v>
      </c>
      <c r="C44">
        <v>1998</v>
      </c>
      <c r="D44" t="s">
        <v>7</v>
      </c>
      <c r="E44">
        <v>0.65</v>
      </c>
      <c r="G44" t="s">
        <v>3336</v>
      </c>
      <c r="H44" t="s">
        <v>14</v>
      </c>
      <c r="I44">
        <v>2003</v>
      </c>
      <c r="J44" t="s">
        <v>3</v>
      </c>
      <c r="K44">
        <v>0.12</v>
      </c>
    </row>
    <row r="45" spans="1:11" x14ac:dyDescent="0.25">
      <c r="A45" t="s">
        <v>8798</v>
      </c>
      <c r="B45" t="s">
        <v>49</v>
      </c>
      <c r="C45">
        <v>2010</v>
      </c>
      <c r="D45" t="s">
        <v>11</v>
      </c>
      <c r="E45">
        <v>3.12</v>
      </c>
      <c r="G45" t="s">
        <v>6954</v>
      </c>
      <c r="H45" t="s">
        <v>24</v>
      </c>
      <c r="I45">
        <v>2011</v>
      </c>
      <c r="J45" t="s">
        <v>6</v>
      </c>
      <c r="K45">
        <v>0.03</v>
      </c>
    </row>
    <row r="46" spans="1:11" x14ac:dyDescent="0.25">
      <c r="A46" t="s">
        <v>4647</v>
      </c>
      <c r="B46" t="s">
        <v>52</v>
      </c>
      <c r="C46">
        <v>1995</v>
      </c>
      <c r="D46" t="s">
        <v>8</v>
      </c>
      <c r="E46">
        <v>0.08</v>
      </c>
      <c r="G46" t="s">
        <v>1966</v>
      </c>
      <c r="H46" t="s">
        <v>52</v>
      </c>
      <c r="I46">
        <v>1997</v>
      </c>
      <c r="J46" t="s">
        <v>9</v>
      </c>
      <c r="K46">
        <v>0.19</v>
      </c>
    </row>
    <row r="47" spans="1:11" x14ac:dyDescent="0.25">
      <c r="A47" t="s">
        <v>675</v>
      </c>
      <c r="B47" t="s">
        <v>16</v>
      </c>
      <c r="C47">
        <v>2004</v>
      </c>
      <c r="D47" t="s">
        <v>8</v>
      </c>
      <c r="E47">
        <v>0.62</v>
      </c>
    </row>
    <row r="48" spans="1:11" ht="15.75" thickBot="1" x14ac:dyDescent="0.3">
      <c r="A48" t="s">
        <v>2917</v>
      </c>
      <c r="B48" t="s">
        <v>82</v>
      </c>
      <c r="C48">
        <v>2015</v>
      </c>
      <c r="D48" t="s">
        <v>9</v>
      </c>
      <c r="E48">
        <v>0.14000000000000001</v>
      </c>
      <c r="G48" s="21" t="s">
        <v>10319</v>
      </c>
      <c r="H48" s="21"/>
      <c r="I48" s="21"/>
      <c r="J48" s="21"/>
      <c r="K48" s="21"/>
    </row>
    <row r="49" spans="1:11" x14ac:dyDescent="0.25">
      <c r="A49" t="s">
        <v>2308</v>
      </c>
      <c r="B49" t="s">
        <v>63</v>
      </c>
      <c r="C49">
        <v>1983</v>
      </c>
      <c r="D49" t="s">
        <v>9</v>
      </c>
      <c r="E49">
        <v>0.17</v>
      </c>
      <c r="G49" t="s">
        <v>8498</v>
      </c>
      <c r="H49" t="s">
        <v>2</v>
      </c>
      <c r="I49" t="s">
        <v>8499</v>
      </c>
      <c r="J49" t="s">
        <v>0</v>
      </c>
      <c r="K49" t="s">
        <v>10318</v>
      </c>
    </row>
    <row r="50" spans="1:11" x14ac:dyDescent="0.25">
      <c r="A50" t="s">
        <v>6838</v>
      </c>
      <c r="B50" t="s">
        <v>74</v>
      </c>
      <c r="C50">
        <v>2011</v>
      </c>
      <c r="D50" t="s">
        <v>6</v>
      </c>
      <c r="E50">
        <v>0.03</v>
      </c>
      <c r="G50" t="s">
        <v>9584</v>
      </c>
      <c r="H50" t="s">
        <v>29</v>
      </c>
      <c r="I50">
        <v>2008</v>
      </c>
      <c r="J50" t="s">
        <v>8</v>
      </c>
      <c r="K50">
        <v>1.08</v>
      </c>
    </row>
    <row r="51" spans="1:11" x14ac:dyDescent="0.25">
      <c r="A51" t="s">
        <v>6534</v>
      </c>
      <c r="B51" t="s">
        <v>74</v>
      </c>
      <c r="C51">
        <v>2001</v>
      </c>
      <c r="D51" t="s">
        <v>12</v>
      </c>
      <c r="E51">
        <v>0.03</v>
      </c>
      <c r="G51" t="s">
        <v>2705</v>
      </c>
      <c r="H51" t="s">
        <v>49</v>
      </c>
      <c r="I51">
        <v>2014</v>
      </c>
      <c r="J51" t="s">
        <v>9</v>
      </c>
      <c r="K51">
        <v>0.12</v>
      </c>
    </row>
    <row r="52" spans="1:11" x14ac:dyDescent="0.25">
      <c r="G52" t="s">
        <v>875</v>
      </c>
      <c r="H52" t="s">
        <v>22</v>
      </c>
      <c r="I52">
        <v>2009</v>
      </c>
      <c r="J52" t="s">
        <v>6</v>
      </c>
      <c r="K52">
        <v>1.49</v>
      </c>
    </row>
    <row r="53" spans="1:11" x14ac:dyDescent="0.25">
      <c r="G53" t="s">
        <v>7228</v>
      </c>
      <c r="H53" t="s">
        <v>80</v>
      </c>
      <c r="I53">
        <v>1994</v>
      </c>
      <c r="J53" t="s">
        <v>5</v>
      </c>
      <c r="K53">
        <v>0.02</v>
      </c>
    </row>
    <row r="54" spans="1:11" x14ac:dyDescent="0.25">
      <c r="G54" t="s">
        <v>7587</v>
      </c>
      <c r="H54" t="s">
        <v>29</v>
      </c>
      <c r="I54">
        <v>2014</v>
      </c>
      <c r="J54" t="s">
        <v>9</v>
      </c>
      <c r="K54">
        <v>0.02</v>
      </c>
    </row>
    <row r="55" spans="1:11" x14ac:dyDescent="0.25">
      <c r="G55" t="s">
        <v>6174</v>
      </c>
      <c r="H55" t="s">
        <v>24</v>
      </c>
      <c r="I55">
        <v>2011</v>
      </c>
      <c r="J55" t="s">
        <v>11</v>
      </c>
      <c r="K55">
        <v>0.04</v>
      </c>
    </row>
    <row r="56" spans="1:11" x14ac:dyDescent="0.25">
      <c r="G56" t="s">
        <v>5219</v>
      </c>
      <c r="H56" t="s">
        <v>50</v>
      </c>
      <c r="I56">
        <v>2013</v>
      </c>
      <c r="J56" t="s">
        <v>7</v>
      </c>
      <c r="K56">
        <v>0.05</v>
      </c>
    </row>
    <row r="58" spans="1:11" x14ac:dyDescent="0.25">
      <c r="A58" s="17" t="s">
        <v>10312</v>
      </c>
    </row>
    <row r="59" spans="1:11" x14ac:dyDescent="0.25">
      <c r="A59" s="19"/>
      <c r="B59" s="19"/>
      <c r="C59" s="19"/>
      <c r="D59" s="19"/>
      <c r="E59" s="19"/>
      <c r="F59" s="19"/>
    </row>
    <row r="60" spans="1:11" x14ac:dyDescent="0.25">
      <c r="A60" s="19"/>
      <c r="B60" s="19"/>
      <c r="C60" s="19"/>
      <c r="D60" s="19"/>
      <c r="E60" s="19"/>
      <c r="F60" s="19"/>
    </row>
    <row r="61" spans="1:11" x14ac:dyDescent="0.25">
      <c r="A61" s="19"/>
      <c r="B61" s="19"/>
      <c r="C61" s="19"/>
      <c r="D61" s="19"/>
      <c r="E61" s="19"/>
      <c r="F61" s="19"/>
    </row>
    <row r="62" spans="1:11" x14ac:dyDescent="0.25">
      <c r="A62" s="19"/>
      <c r="B62" s="19"/>
      <c r="C62" s="19"/>
      <c r="D62" s="19"/>
      <c r="E62" s="19"/>
      <c r="F62" s="19"/>
    </row>
    <row r="63" spans="1:11" x14ac:dyDescent="0.25">
      <c r="A63" s="19"/>
      <c r="B63" s="19"/>
      <c r="C63" s="19"/>
      <c r="D63" s="19"/>
      <c r="E63" s="19"/>
      <c r="F63" s="19"/>
    </row>
    <row r="64" spans="1:11" x14ac:dyDescent="0.25">
      <c r="A64" s="19"/>
      <c r="B64" s="19"/>
      <c r="C64" s="19"/>
      <c r="D64" s="19"/>
      <c r="E64" s="19"/>
      <c r="F64" s="19"/>
    </row>
    <row r="65" spans="1:6" x14ac:dyDescent="0.25">
      <c r="A65" s="19"/>
      <c r="B65" s="19"/>
      <c r="C65" s="19"/>
      <c r="D65" s="19"/>
      <c r="E65" s="19"/>
      <c r="F65" s="19"/>
    </row>
    <row r="66" spans="1:6" x14ac:dyDescent="0.25">
      <c r="A66" s="19"/>
      <c r="B66" s="19"/>
      <c r="C66" s="19"/>
      <c r="D66" s="19"/>
      <c r="E66" s="19"/>
      <c r="F66" s="19"/>
    </row>
    <row r="67" spans="1:6" x14ac:dyDescent="0.25">
      <c r="A67" s="19"/>
      <c r="B67" s="19"/>
      <c r="C67" s="19"/>
      <c r="D67" s="19"/>
      <c r="E67" s="19"/>
      <c r="F67" s="19"/>
    </row>
    <row r="68" spans="1:6" x14ac:dyDescent="0.25">
      <c r="A68" s="19"/>
      <c r="B68" s="19"/>
      <c r="C68" s="19"/>
      <c r="D68" s="19"/>
      <c r="E68" s="19"/>
      <c r="F68" s="19"/>
    </row>
    <row r="69" spans="1:6" x14ac:dyDescent="0.25">
      <c r="A69" s="19"/>
      <c r="B69" s="19"/>
      <c r="C69" s="19"/>
      <c r="D69" s="19"/>
      <c r="E69" s="19"/>
      <c r="F69" s="19"/>
    </row>
    <row r="70" spans="1:6" x14ac:dyDescent="0.25">
      <c r="A70" s="19"/>
      <c r="B70" s="19"/>
      <c r="C70" s="19"/>
      <c r="D70" s="19"/>
      <c r="E70" s="19"/>
      <c r="F70" s="19"/>
    </row>
    <row r="71" spans="1:6" x14ac:dyDescent="0.25">
      <c r="A71" s="19"/>
      <c r="B71" s="19"/>
      <c r="C71" s="19"/>
      <c r="D71" s="19"/>
      <c r="E71" s="19"/>
      <c r="F71" s="19"/>
    </row>
    <row r="72" spans="1:6" x14ac:dyDescent="0.25">
      <c r="A72" s="19"/>
      <c r="B72" s="19"/>
      <c r="C72" s="19"/>
      <c r="D72" s="19"/>
      <c r="E72" s="19"/>
      <c r="F72" s="19"/>
    </row>
    <row r="73" spans="1:6" x14ac:dyDescent="0.25">
      <c r="A73" s="19"/>
      <c r="B73" s="19"/>
      <c r="C73" s="19"/>
      <c r="D73" s="19"/>
      <c r="E73" s="19"/>
      <c r="F73" s="19"/>
    </row>
    <row r="74" spans="1:6" x14ac:dyDescent="0.25">
      <c r="A74" s="19"/>
      <c r="B74" s="19"/>
      <c r="C74" s="19"/>
      <c r="D74" s="19"/>
      <c r="E74" s="19"/>
      <c r="F74" s="19"/>
    </row>
    <row r="75" spans="1:6" x14ac:dyDescent="0.25">
      <c r="A75" s="19"/>
      <c r="B75" s="19"/>
      <c r="C75" s="19"/>
      <c r="D75" s="19"/>
      <c r="E75" s="19"/>
      <c r="F75" s="19"/>
    </row>
    <row r="76" spans="1:6" x14ac:dyDescent="0.25">
      <c r="A76" s="19"/>
      <c r="B76" s="19"/>
      <c r="C76" s="19"/>
      <c r="D76" s="19"/>
      <c r="E76" s="19"/>
      <c r="F76" s="19"/>
    </row>
    <row r="77" spans="1:6" x14ac:dyDescent="0.25">
      <c r="A77" s="19"/>
      <c r="B77" s="19"/>
      <c r="C77" s="19"/>
      <c r="D77" s="19"/>
      <c r="E77" s="19"/>
      <c r="F77" s="19"/>
    </row>
    <row r="78" spans="1:6" x14ac:dyDescent="0.25">
      <c r="A78" s="19"/>
      <c r="B78" s="19"/>
      <c r="C78" s="19"/>
      <c r="D78" s="19"/>
      <c r="E78" s="19"/>
      <c r="F78" s="19"/>
    </row>
    <row r="79" spans="1:6" x14ac:dyDescent="0.25">
      <c r="A79" s="19"/>
      <c r="B79" s="19"/>
      <c r="C79" s="19"/>
      <c r="D79" s="19"/>
      <c r="E79" s="19"/>
      <c r="F79" s="19"/>
    </row>
    <row r="80" spans="1:6" x14ac:dyDescent="0.25">
      <c r="A80" s="19"/>
      <c r="B80" s="19"/>
      <c r="C80" s="19"/>
      <c r="D80" s="19"/>
      <c r="E80" s="19"/>
      <c r="F80" s="19"/>
    </row>
    <row r="81" spans="1:6" x14ac:dyDescent="0.25">
      <c r="A81" s="19"/>
      <c r="B81" s="19"/>
      <c r="C81" s="19"/>
      <c r="D81" s="19"/>
      <c r="E81" s="19"/>
      <c r="F81" s="19"/>
    </row>
  </sheetData>
  <mergeCells count="4">
    <mergeCell ref="A1:J1"/>
    <mergeCell ref="A40:E40"/>
    <mergeCell ref="G40:K40"/>
    <mergeCell ref="G48:K4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DABC-28A0-4979-AE9C-9588874AD6BB}">
  <dimension ref="A1:AQ81"/>
  <sheetViews>
    <sheetView zoomScale="160" zoomScaleNormal="160" workbookViewId="0">
      <selection activeCell="E19" sqref="E19"/>
    </sheetView>
  </sheetViews>
  <sheetFormatPr defaultRowHeight="15" x14ac:dyDescent="0.25"/>
  <cols>
    <col min="2" max="2" width="27" customWidth="1"/>
  </cols>
  <sheetData>
    <row r="1" spans="1:43" ht="20.25" thickBot="1" x14ac:dyDescent="0.35">
      <c r="A1" s="20" t="s">
        <v>10307</v>
      </c>
      <c r="B1" s="20"/>
      <c r="C1" s="20"/>
      <c r="D1" s="20"/>
      <c r="E1" s="20"/>
      <c r="F1" s="20"/>
      <c r="G1" s="20"/>
      <c r="H1" s="20"/>
      <c r="I1" s="20"/>
      <c r="J1" s="20"/>
    </row>
    <row r="2" spans="1:43" ht="15.75" thickTop="1" x14ac:dyDescent="0.25"/>
    <row r="3" spans="1:43" ht="15.75" thickBot="1" x14ac:dyDescent="0.3">
      <c r="A3" s="15" t="s">
        <v>10308</v>
      </c>
      <c r="B3" s="15"/>
      <c r="C3" s="15"/>
      <c r="D3" s="15"/>
      <c r="E3" s="15"/>
      <c r="F3" s="15"/>
      <c r="G3" s="15"/>
      <c r="H3" s="15"/>
      <c r="I3" s="15"/>
      <c r="J3" s="15"/>
    </row>
    <row r="5" spans="1:43" x14ac:dyDescent="0.25">
      <c r="A5" s="11" t="s">
        <v>10311</v>
      </c>
      <c r="B5" s="11"/>
      <c r="C5" s="11"/>
      <c r="D5" s="11"/>
      <c r="E5" s="11"/>
      <c r="F5" s="11"/>
      <c r="G5" s="11"/>
      <c r="H5" s="11"/>
      <c r="I5" s="11"/>
      <c r="J5" s="11"/>
    </row>
    <row r="7" spans="1:43" x14ac:dyDescent="0.25">
      <c r="A7" s="17" t="s">
        <v>10312</v>
      </c>
    </row>
    <row r="8" spans="1:43" x14ac:dyDescent="0.25">
      <c r="A8" s="19" t="str" cm="1">
        <f t="array" ref="A8:AQ8">_xlfn.HSTACK(_xlfn.TOROW(_xlfn.UNIQUE(VGSales[Platform])),_xlfn.TOROW(_xlfn.UNIQUE(VGSales[Genre])))</f>
        <v>Wii</v>
      </c>
      <c r="B8" s="19" t="str">
        <v>NES</v>
      </c>
      <c r="C8" s="19" t="str">
        <v>GB</v>
      </c>
      <c r="D8" s="19" t="str">
        <v>DS</v>
      </c>
      <c r="E8" s="19" t="str">
        <v>X360</v>
      </c>
      <c r="F8" s="19" t="str">
        <v>PS3</v>
      </c>
      <c r="G8" s="19" t="str">
        <v>PS2</v>
      </c>
      <c r="H8" s="19" t="str">
        <v>SNES</v>
      </c>
      <c r="I8" s="19" t="str">
        <v>GBA</v>
      </c>
      <c r="J8" s="19" t="str">
        <v>3DS</v>
      </c>
      <c r="K8" s="19" t="str">
        <v>PS4</v>
      </c>
      <c r="L8" s="19" t="str">
        <v>N64</v>
      </c>
      <c r="M8" s="19" t="str">
        <v>PS</v>
      </c>
      <c r="N8" s="19" t="str">
        <v>XB</v>
      </c>
      <c r="O8" s="19" t="str">
        <v>PC</v>
      </c>
      <c r="P8" s="19" t="str">
        <v>2600</v>
      </c>
      <c r="Q8" s="19" t="str">
        <v>PSP</v>
      </c>
      <c r="R8" s="19" t="str">
        <v>XOne</v>
      </c>
      <c r="S8" s="19" t="str">
        <v>GC</v>
      </c>
      <c r="T8" s="19" t="str">
        <v>WiiU</v>
      </c>
      <c r="U8" s="19" t="str">
        <v>GEN</v>
      </c>
      <c r="V8" s="19" t="str">
        <v>DC</v>
      </c>
      <c r="W8" s="19" t="str">
        <v>PSV</v>
      </c>
      <c r="X8" s="19" t="str">
        <v>SAT</v>
      </c>
      <c r="Y8" s="19" t="str">
        <v>SCD</v>
      </c>
      <c r="Z8" s="19" t="str">
        <v>NG</v>
      </c>
      <c r="AA8" s="19" t="str">
        <v>WS</v>
      </c>
      <c r="AB8" s="19" t="str">
        <v>TG16</v>
      </c>
      <c r="AC8" s="19" t="str">
        <v>3DO</v>
      </c>
      <c r="AD8" s="19" t="str">
        <v>GG</v>
      </c>
      <c r="AE8" s="19" t="str">
        <v>PCFX</v>
      </c>
      <c r="AF8" s="19" t="str">
        <v>Sports</v>
      </c>
      <c r="AG8" s="19" t="str">
        <v>Platform</v>
      </c>
      <c r="AH8" s="19" t="str">
        <v>Racing</v>
      </c>
      <c r="AI8" s="19" t="str">
        <v>Role-Playing</v>
      </c>
      <c r="AJ8" s="19" t="str">
        <v>Puzzle</v>
      </c>
      <c r="AK8" s="19" t="str">
        <v>Misc</v>
      </c>
      <c r="AL8" s="19" t="str">
        <v>Shooter</v>
      </c>
      <c r="AM8" s="19" t="str">
        <v>Simulation</v>
      </c>
      <c r="AN8" s="19" t="str">
        <v>Action</v>
      </c>
      <c r="AO8" s="19" t="str">
        <v>Fighting</v>
      </c>
      <c r="AP8" s="19" t="str">
        <v>Adventure</v>
      </c>
      <c r="AQ8" s="19" t="str">
        <v>Strategy</v>
      </c>
    </row>
    <row r="10" spans="1:43" x14ac:dyDescent="0.25">
      <c r="A10" s="11" t="s">
        <v>10313</v>
      </c>
      <c r="B10" s="11"/>
      <c r="C10" s="11"/>
      <c r="D10" s="11"/>
      <c r="E10" s="11"/>
      <c r="F10" s="11"/>
      <c r="G10" s="11"/>
      <c r="H10" s="11"/>
      <c r="I10" s="11"/>
      <c r="J10" s="11"/>
    </row>
    <row r="12" spans="1:43" x14ac:dyDescent="0.25">
      <c r="A12" s="13" t="str">
        <f ca="1">_xlfn.FORMULATEXT(A13)</f>
        <v>=TAKE(VGSales[Name],5)</v>
      </c>
      <c r="B12" s="13"/>
      <c r="E12" s="13" t="str">
        <f ca="1">_xlfn.FORMULATEXT(E13)</f>
        <v>=TAKE(VGSales[Year],-4)</v>
      </c>
      <c r="F12" s="13"/>
      <c r="G12" s="13"/>
      <c r="H12" s="13"/>
    </row>
    <row r="13" spans="1:43" x14ac:dyDescent="0.25">
      <c r="A13" t="str" cm="1">
        <f t="array" ref="A13:A17">_xlfn.TAKE(VGSales[Name],5)</f>
        <v>Wii Sports</v>
      </c>
      <c r="E13" cm="1">
        <f t="array" ref="E13:E16">_xlfn.TAKE(VGSales[Year],-4)</f>
        <v>2003</v>
      </c>
    </row>
    <row r="14" spans="1:43" x14ac:dyDescent="0.25">
      <c r="A14" t="str">
        <v>Super Mario Bros.</v>
      </c>
      <c r="E14">
        <v>2008</v>
      </c>
    </row>
    <row r="15" spans="1:43" x14ac:dyDescent="0.25">
      <c r="A15" t="str">
        <v>Mario Kart Wii</v>
      </c>
      <c r="E15">
        <v>2010</v>
      </c>
    </row>
    <row r="16" spans="1:43" x14ac:dyDescent="0.25">
      <c r="A16" t="str">
        <v>Wii Sports Resort</v>
      </c>
      <c r="E16">
        <v>2003</v>
      </c>
    </row>
    <row r="17" spans="1:10" x14ac:dyDescent="0.25">
      <c r="A17" t="str">
        <v>Pokemon Red/Pokemon Blue</v>
      </c>
    </row>
    <row r="19" spans="1:10" x14ac:dyDescent="0.25">
      <c r="A19" s="17" t="s">
        <v>10312</v>
      </c>
    </row>
    <row r="20" spans="1:10" x14ac:dyDescent="0.25">
      <c r="A20" s="19" t="str" cm="1">
        <f t="array" ref="A20:B24">_xlfn.HSTACK(_xlfn.ANCHORARRAY(A13),_xlfn.ANCHORARRAY(E13))</f>
        <v>Wii Sports</v>
      </c>
      <c r="B20" s="19">
        <v>2003</v>
      </c>
    </row>
    <row r="21" spans="1:10" x14ac:dyDescent="0.25">
      <c r="A21" s="19" t="str">
        <v>Super Mario Bros.</v>
      </c>
      <c r="B21" s="19">
        <v>2008</v>
      </c>
    </row>
    <row r="22" spans="1:10" x14ac:dyDescent="0.25">
      <c r="A22" s="19" t="str">
        <v>Mario Kart Wii</v>
      </c>
      <c r="B22" s="19">
        <v>2010</v>
      </c>
    </row>
    <row r="23" spans="1:10" x14ac:dyDescent="0.25">
      <c r="A23" s="19" t="str">
        <v>Wii Sports Resort</v>
      </c>
      <c r="B23" s="19">
        <v>2003</v>
      </c>
    </row>
    <row r="24" spans="1:10" x14ac:dyDescent="0.25">
      <c r="A24" s="19" t="str">
        <v>Pokemon Red/Pokemon Blue</v>
      </c>
      <c r="B24" s="19" t="e">
        <v>#N/A</v>
      </c>
    </row>
    <row r="26" spans="1:10" x14ac:dyDescent="0.25">
      <c r="A26" s="11" t="s">
        <v>10314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25">
      <c r="A27" s="11" t="s">
        <v>10315</v>
      </c>
      <c r="B27" s="11"/>
      <c r="C27" s="11"/>
      <c r="D27" s="11"/>
      <c r="E27" s="11"/>
      <c r="F27" s="11"/>
      <c r="G27" s="11"/>
      <c r="H27" s="11"/>
      <c r="I27" s="11"/>
      <c r="J27" s="11"/>
    </row>
    <row r="29" spans="1:10" x14ac:dyDescent="0.25">
      <c r="A29" s="17" t="s">
        <v>10312</v>
      </c>
    </row>
    <row r="30" spans="1:10" x14ac:dyDescent="0.25">
      <c r="A30" s="19" t="str" cm="1">
        <f t="array" ref="A30:B34">_xlfn.TAKE(_xlfn._xlws.FILTER(_xlfn.HSTACK(VGSales[Name],VGSales[Genre]),VGSales[Platform]="SAT"),5)</f>
        <v>Virtua Fighter 2</v>
      </c>
      <c r="B30" s="19" t="str">
        <v>Fighting</v>
      </c>
    </row>
    <row r="31" spans="1:10" x14ac:dyDescent="0.25">
      <c r="A31" s="19" t="str">
        <v>Sega Rally Championship</v>
      </c>
      <c r="B31" s="19" t="str">
        <v>Racing</v>
      </c>
    </row>
    <row r="32" spans="1:10" x14ac:dyDescent="0.25">
      <c r="A32" s="19" t="str">
        <v>Virtua Fighter</v>
      </c>
      <c r="B32" s="19" t="str">
        <v>Fighting</v>
      </c>
    </row>
    <row r="33" spans="1:11" x14ac:dyDescent="0.25">
      <c r="A33" s="19" t="str">
        <v>Virtua Cop</v>
      </c>
      <c r="B33" s="19" t="str">
        <v>Shooter</v>
      </c>
    </row>
    <row r="34" spans="1:11" x14ac:dyDescent="0.25">
      <c r="A34" s="19" t="str">
        <v>Fighters MEGAMiX</v>
      </c>
      <c r="B34" s="19" t="str">
        <v>Fighting</v>
      </c>
    </row>
    <row r="36" spans="1:11" x14ac:dyDescent="0.25">
      <c r="A36" s="11" t="s">
        <v>10320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1" x14ac:dyDescent="0.25">
      <c r="A37" s="11" t="s">
        <v>10321</v>
      </c>
      <c r="B37" s="11"/>
      <c r="C37" s="11"/>
      <c r="D37" s="11"/>
      <c r="E37" s="11"/>
      <c r="F37" s="11"/>
      <c r="G37" s="11"/>
      <c r="H37" s="11"/>
      <c r="I37" s="11"/>
      <c r="J37" s="11"/>
    </row>
    <row r="40" spans="1:11" ht="15.75" thickBot="1" x14ac:dyDescent="0.3">
      <c r="A40" s="21" t="s">
        <v>10316</v>
      </c>
      <c r="B40" s="21"/>
      <c r="C40" s="21"/>
      <c r="D40" s="21"/>
      <c r="E40" s="21"/>
      <c r="G40" s="21" t="s">
        <v>10317</v>
      </c>
      <c r="H40" s="21"/>
      <c r="I40" s="21"/>
      <c r="J40" s="21"/>
      <c r="K40" s="21"/>
    </row>
    <row r="41" spans="1:11" x14ac:dyDescent="0.25">
      <c r="A41" t="s">
        <v>8498</v>
      </c>
      <c r="B41" t="s">
        <v>2</v>
      </c>
      <c r="C41" t="s">
        <v>8499</v>
      </c>
      <c r="D41" t="s">
        <v>0</v>
      </c>
      <c r="E41" t="s">
        <v>10318</v>
      </c>
      <c r="G41" t="s">
        <v>8498</v>
      </c>
      <c r="H41" t="s">
        <v>2</v>
      </c>
      <c r="I41" t="s">
        <v>8499</v>
      </c>
      <c r="J41" t="s">
        <v>0</v>
      </c>
      <c r="K41" t="s">
        <v>10318</v>
      </c>
    </row>
    <row r="42" spans="1:11" x14ac:dyDescent="0.25">
      <c r="A42" t="s">
        <v>7536</v>
      </c>
      <c r="B42" t="s">
        <v>36</v>
      </c>
      <c r="C42">
        <v>2012</v>
      </c>
      <c r="D42" t="s">
        <v>9</v>
      </c>
      <c r="E42">
        <v>0.02</v>
      </c>
      <c r="G42" t="s">
        <v>466</v>
      </c>
      <c r="H42" t="s">
        <v>24</v>
      </c>
      <c r="I42">
        <v>2008</v>
      </c>
      <c r="J42" t="s">
        <v>1</v>
      </c>
      <c r="K42">
        <v>0.8</v>
      </c>
    </row>
    <row r="43" spans="1:11" x14ac:dyDescent="0.25">
      <c r="A43" t="s">
        <v>352</v>
      </c>
      <c r="B43" t="s">
        <v>49</v>
      </c>
      <c r="C43">
        <v>2007</v>
      </c>
      <c r="D43" t="s">
        <v>2</v>
      </c>
      <c r="E43">
        <v>0.68</v>
      </c>
      <c r="G43" t="s">
        <v>293</v>
      </c>
      <c r="H43" t="s">
        <v>49</v>
      </c>
      <c r="I43">
        <v>2014</v>
      </c>
      <c r="J43" t="s">
        <v>9</v>
      </c>
      <c r="K43">
        <v>0.92</v>
      </c>
    </row>
    <row r="44" spans="1:11" x14ac:dyDescent="0.25">
      <c r="A44" t="s">
        <v>9334</v>
      </c>
      <c r="B44" t="s">
        <v>52</v>
      </c>
      <c r="C44">
        <v>1998</v>
      </c>
      <c r="D44" t="s">
        <v>7</v>
      </c>
      <c r="E44">
        <v>0.65</v>
      </c>
      <c r="G44" t="s">
        <v>3336</v>
      </c>
      <c r="H44" t="s">
        <v>14</v>
      </c>
      <c r="I44">
        <v>2003</v>
      </c>
      <c r="J44" t="s">
        <v>3</v>
      </c>
      <c r="K44">
        <v>0.12</v>
      </c>
    </row>
    <row r="45" spans="1:11" x14ac:dyDescent="0.25">
      <c r="A45" t="s">
        <v>8798</v>
      </c>
      <c r="B45" t="s">
        <v>49</v>
      </c>
      <c r="C45">
        <v>2010</v>
      </c>
      <c r="D45" t="s">
        <v>11</v>
      </c>
      <c r="E45">
        <v>3.12</v>
      </c>
      <c r="G45" t="s">
        <v>6954</v>
      </c>
      <c r="H45" t="s">
        <v>24</v>
      </c>
      <c r="I45">
        <v>2011</v>
      </c>
      <c r="J45" t="s">
        <v>6</v>
      </c>
      <c r="K45">
        <v>0.03</v>
      </c>
    </row>
    <row r="46" spans="1:11" x14ac:dyDescent="0.25">
      <c r="A46" t="s">
        <v>4647</v>
      </c>
      <c r="B46" t="s">
        <v>52</v>
      </c>
      <c r="C46">
        <v>1995</v>
      </c>
      <c r="D46" t="s">
        <v>8</v>
      </c>
      <c r="E46">
        <v>0.08</v>
      </c>
      <c r="G46" t="s">
        <v>1966</v>
      </c>
      <c r="H46" t="s">
        <v>52</v>
      </c>
      <c r="I46">
        <v>1997</v>
      </c>
      <c r="J46" t="s">
        <v>9</v>
      </c>
      <c r="K46">
        <v>0.19</v>
      </c>
    </row>
    <row r="47" spans="1:11" x14ac:dyDescent="0.25">
      <c r="A47" t="s">
        <v>675</v>
      </c>
      <c r="B47" t="s">
        <v>16</v>
      </c>
      <c r="C47">
        <v>2004</v>
      </c>
      <c r="D47" t="s">
        <v>8</v>
      </c>
      <c r="E47">
        <v>0.62</v>
      </c>
    </row>
    <row r="48" spans="1:11" ht="15.75" thickBot="1" x14ac:dyDescent="0.3">
      <c r="A48" t="s">
        <v>2917</v>
      </c>
      <c r="B48" t="s">
        <v>82</v>
      </c>
      <c r="C48">
        <v>2015</v>
      </c>
      <c r="D48" t="s">
        <v>9</v>
      </c>
      <c r="E48">
        <v>0.14000000000000001</v>
      </c>
      <c r="G48" s="21" t="s">
        <v>10319</v>
      </c>
      <c r="H48" s="21"/>
      <c r="I48" s="21"/>
      <c r="J48" s="21"/>
      <c r="K48" s="21"/>
    </row>
    <row r="49" spans="1:11" x14ac:dyDescent="0.25">
      <c r="A49" t="s">
        <v>2308</v>
      </c>
      <c r="B49" t="s">
        <v>63</v>
      </c>
      <c r="C49">
        <v>1983</v>
      </c>
      <c r="D49" t="s">
        <v>9</v>
      </c>
      <c r="E49">
        <v>0.17</v>
      </c>
      <c r="G49" t="s">
        <v>8498</v>
      </c>
      <c r="H49" t="s">
        <v>2</v>
      </c>
      <c r="I49" t="s">
        <v>8499</v>
      </c>
      <c r="J49" t="s">
        <v>0</v>
      </c>
      <c r="K49" t="s">
        <v>10318</v>
      </c>
    </row>
    <row r="50" spans="1:11" x14ac:dyDescent="0.25">
      <c r="A50" t="s">
        <v>6838</v>
      </c>
      <c r="B50" t="s">
        <v>74</v>
      </c>
      <c r="C50">
        <v>2011</v>
      </c>
      <c r="D50" t="s">
        <v>6</v>
      </c>
      <c r="E50">
        <v>0.03</v>
      </c>
      <c r="G50" t="s">
        <v>9584</v>
      </c>
      <c r="H50" t="s">
        <v>29</v>
      </c>
      <c r="I50">
        <v>2008</v>
      </c>
      <c r="J50" t="s">
        <v>8</v>
      </c>
      <c r="K50">
        <v>1.08</v>
      </c>
    </row>
    <row r="51" spans="1:11" x14ac:dyDescent="0.25">
      <c r="A51" t="s">
        <v>6534</v>
      </c>
      <c r="B51" t="s">
        <v>74</v>
      </c>
      <c r="C51">
        <v>2001</v>
      </c>
      <c r="D51" t="s">
        <v>12</v>
      </c>
      <c r="E51">
        <v>0.03</v>
      </c>
      <c r="G51" t="s">
        <v>2705</v>
      </c>
      <c r="H51" t="s">
        <v>49</v>
      </c>
      <c r="I51">
        <v>2014</v>
      </c>
      <c r="J51" t="s">
        <v>9</v>
      </c>
      <c r="K51">
        <v>0.12</v>
      </c>
    </row>
    <row r="52" spans="1:11" x14ac:dyDescent="0.25">
      <c r="G52" t="s">
        <v>875</v>
      </c>
      <c r="H52" t="s">
        <v>22</v>
      </c>
      <c r="I52">
        <v>2009</v>
      </c>
      <c r="J52" t="s">
        <v>6</v>
      </c>
      <c r="K52">
        <v>1.49</v>
      </c>
    </row>
    <row r="53" spans="1:11" x14ac:dyDescent="0.25">
      <c r="G53" t="s">
        <v>7228</v>
      </c>
      <c r="H53" t="s">
        <v>80</v>
      </c>
      <c r="I53">
        <v>1994</v>
      </c>
      <c r="J53" t="s">
        <v>5</v>
      </c>
      <c r="K53">
        <v>0.02</v>
      </c>
    </row>
    <row r="54" spans="1:11" x14ac:dyDescent="0.25">
      <c r="G54" t="s">
        <v>7587</v>
      </c>
      <c r="H54" t="s">
        <v>29</v>
      </c>
      <c r="I54">
        <v>2014</v>
      </c>
      <c r="J54" t="s">
        <v>9</v>
      </c>
      <c r="K54">
        <v>0.02</v>
      </c>
    </row>
    <row r="55" spans="1:11" x14ac:dyDescent="0.25">
      <c r="G55" t="s">
        <v>6174</v>
      </c>
      <c r="H55" t="s">
        <v>24</v>
      </c>
      <c r="I55">
        <v>2011</v>
      </c>
      <c r="J55" t="s">
        <v>11</v>
      </c>
      <c r="K55">
        <v>0.04</v>
      </c>
    </row>
    <row r="56" spans="1:11" x14ac:dyDescent="0.25">
      <c r="G56" t="s">
        <v>5219</v>
      </c>
      <c r="H56" t="s">
        <v>50</v>
      </c>
      <c r="I56">
        <v>2013</v>
      </c>
      <c r="J56" t="s">
        <v>7</v>
      </c>
      <c r="K56">
        <v>0.05</v>
      </c>
    </row>
    <row r="58" spans="1:11" x14ac:dyDescent="0.25">
      <c r="A58" s="17" t="s">
        <v>10312</v>
      </c>
    </row>
    <row r="59" spans="1:11" x14ac:dyDescent="0.25">
      <c r="A59" s="19" t="e" cm="1">
        <f t="array" aca="1" ref="A59" ca="1">_xlfn.HSTACK(_xlfn.VSTACK(AnnaTable[#All],BobTable[],KendrickTable[]),_xlfn.VSTACK("Owner",REP("Anna",ROWS(AnnaTable[])),REP("Bob",ROWS(BobTable[])),REP("Kendrick",ROWS(KendrickTable[]))))</f>
        <v>#NAME?</v>
      </c>
      <c r="B59" s="19"/>
      <c r="C59" s="19"/>
      <c r="D59" s="19"/>
      <c r="E59" s="19"/>
      <c r="F59" s="19"/>
    </row>
    <row r="60" spans="1:11" x14ac:dyDescent="0.25">
      <c r="A60" s="19"/>
      <c r="B60" s="19"/>
      <c r="C60" s="19"/>
      <c r="D60" s="19"/>
      <c r="E60" s="19"/>
      <c r="F60" s="19"/>
      <c r="H60" s="18" t="s">
        <v>10322</v>
      </c>
      <c r="I60" s="18"/>
      <c r="J60" s="18"/>
      <c r="K60" s="18"/>
    </row>
    <row r="61" spans="1:11" x14ac:dyDescent="0.25">
      <c r="A61" s="19"/>
      <c r="B61" s="19"/>
      <c r="C61" s="19"/>
      <c r="D61" s="19"/>
      <c r="E61" s="19"/>
      <c r="F61" s="19"/>
      <c r="H61" s="18" t="s">
        <v>10323</v>
      </c>
      <c r="I61" s="18"/>
      <c r="J61" s="18"/>
      <c r="K61" s="18"/>
    </row>
    <row r="62" spans="1:11" x14ac:dyDescent="0.25">
      <c r="A62" s="19"/>
      <c r="B62" s="19"/>
      <c r="C62" s="19"/>
      <c r="D62" s="19"/>
      <c r="E62" s="19"/>
      <c r="F62" s="19"/>
    </row>
    <row r="63" spans="1:11" x14ac:dyDescent="0.25">
      <c r="A63" s="19"/>
      <c r="B63" s="19"/>
      <c r="C63" s="19"/>
      <c r="D63" s="19"/>
      <c r="E63" s="19"/>
      <c r="F63" s="19"/>
    </row>
    <row r="64" spans="1:11" x14ac:dyDescent="0.25">
      <c r="A64" s="19"/>
      <c r="B64" s="19"/>
      <c r="C64" s="19"/>
      <c r="D64" s="19"/>
      <c r="E64" s="19"/>
      <c r="F64" s="19"/>
    </row>
    <row r="65" spans="1:6" x14ac:dyDescent="0.25">
      <c r="A65" s="19"/>
      <c r="B65" s="19"/>
      <c r="C65" s="19"/>
      <c r="D65" s="19"/>
      <c r="E65" s="19"/>
      <c r="F65" s="19"/>
    </row>
    <row r="66" spans="1:6" x14ac:dyDescent="0.25">
      <c r="A66" s="19"/>
      <c r="B66" s="19"/>
      <c r="C66" s="19"/>
      <c r="D66" s="19"/>
      <c r="E66" s="19"/>
      <c r="F66" s="19"/>
    </row>
    <row r="67" spans="1:6" x14ac:dyDescent="0.25">
      <c r="A67" s="19"/>
      <c r="B67" s="19"/>
      <c r="C67" s="19"/>
      <c r="D67" s="19"/>
      <c r="E67" s="19"/>
      <c r="F67" s="19"/>
    </row>
    <row r="68" spans="1:6" x14ac:dyDescent="0.25">
      <c r="A68" s="19"/>
      <c r="B68" s="19"/>
      <c r="C68" s="19"/>
      <c r="D68" s="19"/>
      <c r="E68" s="19"/>
      <c r="F68" s="19"/>
    </row>
    <row r="69" spans="1:6" x14ac:dyDescent="0.25">
      <c r="A69" s="19"/>
      <c r="B69" s="19"/>
      <c r="C69" s="19"/>
      <c r="D69" s="19"/>
      <c r="E69" s="19"/>
      <c r="F69" s="19"/>
    </row>
    <row r="70" spans="1:6" x14ac:dyDescent="0.25">
      <c r="A70" s="19"/>
      <c r="B70" s="19"/>
      <c r="C70" s="19"/>
      <c r="D70" s="19"/>
      <c r="E70" s="19"/>
      <c r="F70" s="19"/>
    </row>
    <row r="71" spans="1:6" x14ac:dyDescent="0.25">
      <c r="A71" s="19"/>
      <c r="B71" s="19"/>
      <c r="C71" s="19"/>
      <c r="D71" s="19"/>
      <c r="E71" s="19"/>
      <c r="F71" s="19"/>
    </row>
    <row r="72" spans="1:6" x14ac:dyDescent="0.25">
      <c r="A72" s="19"/>
      <c r="B72" s="19"/>
      <c r="C72" s="19"/>
      <c r="D72" s="19"/>
      <c r="E72" s="19"/>
      <c r="F72" s="19"/>
    </row>
    <row r="73" spans="1:6" x14ac:dyDescent="0.25">
      <c r="A73" s="19"/>
      <c r="B73" s="19"/>
      <c r="C73" s="19"/>
      <c r="D73" s="19"/>
      <c r="E73" s="19"/>
      <c r="F73" s="19"/>
    </row>
    <row r="74" spans="1:6" x14ac:dyDescent="0.25">
      <c r="A74" s="19"/>
      <c r="B74" s="19"/>
      <c r="C74" s="19"/>
      <c r="D74" s="19"/>
      <c r="E74" s="19"/>
      <c r="F74" s="19"/>
    </row>
    <row r="75" spans="1:6" x14ac:dyDescent="0.25">
      <c r="A75" s="19"/>
      <c r="B75" s="19"/>
      <c r="C75" s="19"/>
      <c r="D75" s="19"/>
      <c r="E75" s="19"/>
      <c r="F75" s="19"/>
    </row>
    <row r="76" spans="1:6" x14ac:dyDescent="0.25">
      <c r="A76" s="19"/>
      <c r="B76" s="19"/>
      <c r="C76" s="19"/>
      <c r="D76" s="19"/>
      <c r="E76" s="19"/>
      <c r="F76" s="19"/>
    </row>
    <row r="77" spans="1:6" x14ac:dyDescent="0.25">
      <c r="A77" s="19"/>
      <c r="B77" s="19"/>
      <c r="C77" s="19"/>
      <c r="D77" s="19"/>
      <c r="E77" s="19"/>
      <c r="F77" s="19"/>
    </row>
    <row r="78" spans="1:6" x14ac:dyDescent="0.25">
      <c r="A78" s="19"/>
      <c r="B78" s="19"/>
      <c r="C78" s="19"/>
      <c r="D78" s="19"/>
      <c r="E78" s="19"/>
      <c r="F78" s="19"/>
    </row>
    <row r="79" spans="1:6" x14ac:dyDescent="0.25">
      <c r="A79" s="19"/>
      <c r="B79" s="19"/>
      <c r="C79" s="19"/>
      <c r="D79" s="19"/>
      <c r="E79" s="19"/>
      <c r="F79" s="19"/>
    </row>
    <row r="80" spans="1:6" x14ac:dyDescent="0.25">
      <c r="A80" s="19"/>
      <c r="B80" s="19"/>
      <c r="C80" s="19"/>
      <c r="D80" s="19"/>
      <c r="E80" s="19"/>
      <c r="F80" s="19"/>
    </row>
    <row r="81" spans="1:6" x14ac:dyDescent="0.25">
      <c r="A81" s="19"/>
      <c r="B81" s="19"/>
      <c r="C81" s="19"/>
      <c r="D81" s="19"/>
      <c r="E81" s="19"/>
      <c r="F81" s="19"/>
    </row>
  </sheetData>
  <mergeCells count="4">
    <mergeCell ref="A1:J1"/>
    <mergeCell ref="A40:E40"/>
    <mergeCell ref="G40:K40"/>
    <mergeCell ref="G48:K4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KgBcAG4AIAAqACAAUgBlAHAAZQBhAHQAIABhAG4AIABhAHIAZwB1AG0AZQBuAHQAIABuACAAdABpAG0AZQBzAC4AXABuACAAKgAvAFwAbgAvAC8AUgBFAFAAIAA9ACAATABBAE0AQgBEAEEAKABhAHIAZwA7ACAAbgA7ACAATQBBAFAAKABTAEUAUQBVAEUATgBDAEUAKABuACkAOwAgAEwAQQBNAEIARABBACgAeAA7ACAAYQByAGcAKQApACkAOwA7ACIAfQBdACwAIgBwAHIAbwBqAGUAYwB0AE4AYQBtAGUAcwAiADoAWw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ideas</vt:lpstr>
      <vt:lpstr>HSTACK and VSTACK</vt:lpstr>
      <vt:lpstr>Arbitary arguments</vt:lpstr>
      <vt:lpstr>VGSales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2023-02-08T12:41:03Z</dcterms:modified>
</cp:coreProperties>
</file>