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1410576\Dropbox\BI Norwegian Business School\Teaching\- Undervisningsmateriale - semestervis\2023 - Vår\ELE3915_Excel_Programming_And_Automation\Lectures\lecture_1\"/>
    </mc:Choice>
  </mc:AlternateContent>
  <xr:revisionPtr revIDLastSave="0" documentId="13_ncr:1_{956E9D28-140A-47D4-9CC8-54FB71AAA52E}" xr6:coauthVersionLast="47" xr6:coauthVersionMax="47" xr10:uidLastSave="{00000000-0000-0000-0000-000000000000}"/>
  <bookViews>
    <workbookView xWindow="-120" yWindow="-120" windowWidth="29040" windowHeight="15840" firstSheet="1" activeTab="6" xr2:uid="{58F8946E-589F-43AA-8127-245E86DA602D}"/>
  </bookViews>
  <sheets>
    <sheet name="1 Data entry and formulas" sheetId="6" r:id="rId1"/>
    <sheet name="2 Arithmetic formulas" sheetId="8" r:id="rId2"/>
    <sheet name="3 Comparison and logical values" sheetId="9" r:id="rId3"/>
    <sheet name="4 References" sheetId="10" r:id="rId4"/>
    <sheet name="5 Sums of ranges" sheetId="7" r:id="rId5"/>
    <sheet name="6 Shirt sales (i)" sheetId="2" r:id="rId6"/>
    <sheet name="7 Shirt sales (ii)" sheetId="4" r:id="rId7"/>
    <sheet name="e00eb4de3c8a421cba9b8f4cb8546ec" sheetId="11" state="very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9" i="7" l="1"/>
  <c r="A59" i="7"/>
  <c r="E26" i="7"/>
  <c r="E18" i="7"/>
  <c r="E13" i="7"/>
  <c r="I201" i="4" l="1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C2" i="11"/>
  <c r="B2" i="11"/>
  <c r="A2" i="11"/>
  <c r="A1" i="11"/>
  <c r="B1" i="11" a="1"/>
  <c r="B1" i="11" s="1"/>
  <c r="C1" i="11"/>
  <c r="D1" i="11"/>
  <c r="E1" i="11"/>
  <c r="G10" i="4" l="1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<sst xmlns="http://schemas.openxmlformats.org/spreadsheetml/2006/main" count="1664" uniqueCount="496">
  <si>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</si>
  <si>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</si>
  <si>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</si>
  <si>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</si>
  <si>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</si>
  <si>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</si>
  <si>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</si>
  <si>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</si>
  <si>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</si>
  <si>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</si>
  <si>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</si>
  <si>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</si>
  <si>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</si>
  <si>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</si>
  <si>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</si>
  <si>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</si>
  <si>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</si>
  <si>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</si>
  <si>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</si>
  <si>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</si>
  <si>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</si>
  <si>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</si>
  <si>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</si>
  <si>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</si>
  <si>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</si>
  <si>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</si>
  <si>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</si>
  <si>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</si>
  <si>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</si>
  <si>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</si>
  <si>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</si>
  <si>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</si>
  <si>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</si>
  <si>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</si>
  <si>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</si>
  <si>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</si>
  <si>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</si>
  <si>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</si>
  <si>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</si>
  <si>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</si>
  <si>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</si>
  <si>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</si>
  <si>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</si>
  <si>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</si>
  <si>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</si>
  <si>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</si>
  <si>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</si>
  <si>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</si>
  <si>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</si>
  <si>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</si>
  <si>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</si>
  <si>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</si>
  <si>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</si>
  <si>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</si>
  <si>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</si>
  <si>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</si>
  <si>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</si>
  <si>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</si>
  <si>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</si>
  <si>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</si>
  <si>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</si>
  <si>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</si>
  <si>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</si>
  <si>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</si>
  <si>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</si>
  <si>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</si>
  <si>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</si>
  <si>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</si>
  <si>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</si>
  <si>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</si>
  <si>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</si>
  <si>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</si>
  <si>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</si>
  <si>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</si>
  <si>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</si>
  <si>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</si>
  <si>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</si>
  <si>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</si>
  <si>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</si>
  <si>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</si>
  <si>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</si>
  <si>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</si>
  <si>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</si>
  <si>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</si>
  <si>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</si>
  <si>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</si>
  <si>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</si>
  <si>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</si>
  <si>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</si>
  <si>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</si>
  <si>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</si>
  <si>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</si>
  <si>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</si>
  <si>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</si>
  <si>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</si>
  <si>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</si>
  <si>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</si>
  <si>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</si>
  <si>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</si>
  <si>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</si>
  <si>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</si>
  <si>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</si>
  <si>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</si>
  <si>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</si>
  <si>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</si>
  <si>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</si>
  <si>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</si>
  <si>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</si>
  <si>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</si>
  <si>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</si>
  <si>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</si>
  <si>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</si>
  <si>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</si>
  <si>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</si>
  <si>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</si>
  <si>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</si>
  <si>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</si>
  <si>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</si>
  <si>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</si>
  <si>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</si>
  <si>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</si>
  <si>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</si>
  <si>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</si>
  <si>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</si>
  <si>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</si>
  <si>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</si>
  <si>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</si>
  <si>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</si>
  <si>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</si>
  <si>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</si>
  <si>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</si>
  <si>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</si>
  <si>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</si>
  <si>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</si>
  <si>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</si>
  <si>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</si>
  <si>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</si>
  <si>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</si>
  <si>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</si>
  <si>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</si>
  <si>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</si>
  <si>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</si>
  <si>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</si>
  <si>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</si>
  <si>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</si>
  <si>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</si>
  <si>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</si>
  <si>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</si>
  <si>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</si>
  <si>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</si>
  <si>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</si>
  <si>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</si>
  <si>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</si>
  <si>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</si>
  <si>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</si>
  <si>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</si>
  <si>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</si>
  <si>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</si>
  <si>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</si>
  <si>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</si>
  <si>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</si>
  <si>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</si>
  <si>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</si>
  <si>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</si>
  <si>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</si>
  <si>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</si>
  <si>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</si>
  <si>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</si>
  <si>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</si>
  <si>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</si>
  <si>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</si>
  <si>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</si>
  <si>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</si>
  <si>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</si>
  <si>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</si>
  <si>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</si>
  <si>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</si>
  <si>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</si>
  <si>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</si>
  <si>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</si>
  <si>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</si>
  <si>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</si>
  <si>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</si>
  <si>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</si>
  <si>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</si>
  <si>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</si>
  <si>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</si>
  <si>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</si>
  <si>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</si>
  <si>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</si>
  <si>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</si>
  <si>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</si>
  <si>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</si>
  <si>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</si>
  <si>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</si>
  <si>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</si>
  <si>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</si>
  <si>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</si>
  <si>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</si>
  <si>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</si>
  <si>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</si>
  <si>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</si>
  <si>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</si>
  <si>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</si>
  <si>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</si>
  <si>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</si>
  <si>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</si>
  <si>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</si>
  <si>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</si>
  <si>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</si>
  <si>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</si>
  <si>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</si>
  <si>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</si>
  <si>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</si>
  <si>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</si>
  <si>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</si>
  <si>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</si>
  <si>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</si>
  <si>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</si>
  <si>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</si>
  <si>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</si>
  <si>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</si>
  <si>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</si>
  <si>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</si>
  <si>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</si>
  <si>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</si>
  <si>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</si>
  <si>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</si>
  <si>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</si>
  <si>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</si>
  <si>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</si>
  <si>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</si>
  <si>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</si>
  <si>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</si>
  <si>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</si>
  <si>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</si>
  <si>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</si>
  <si>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</si>
  <si>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</si>
  <si>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</si>
  <si>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</si>
  <si>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</si>
  <si>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</si>
  <si>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</si>
  <si>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</si>
  <si>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</si>
  <si>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</si>
  <si>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</si>
  <si>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</si>
  <si>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</si>
  <si>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</si>
  <si>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</si>
  <si>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</si>
  <si>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</si>
  <si>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</si>
  <si>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</si>
  <si>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</si>
  <si>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</si>
  <si>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</si>
  <si>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</si>
  <si>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</si>
  <si>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</si>
  <si>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</si>
  <si>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</si>
  <si>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</si>
  <si>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</si>
  <si>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</si>
  <si>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</si>
  <si>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</si>
  <si>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</si>
  <si>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</si>
  <si>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</si>
  <si>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</si>
  <si>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</si>
  <si>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</si>
  <si>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</si>
  <si>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</si>
  <si>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</si>
  <si>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</si>
  <si>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</si>
  <si>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</si>
  <si>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</si>
  <si>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</si>
  <si>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</si>
  <si>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</si>
  <si>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</si>
  <si>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</si>
  <si>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</si>
  <si>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</si>
  <si>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</si>
  <si>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</si>
  <si>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</si>
  <si>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</si>
  <si>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</si>
  <si>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</si>
  <si>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</si>
  <si>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</si>
  <si>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</si>
  <si>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</si>
  <si>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</si>
  <si>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</si>
  <si>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</si>
  <si>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</si>
  <si>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</si>
  <si>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</si>
  <si>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</si>
  <si>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</si>
  <si>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</si>
  <si>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</si>
  <si>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</si>
  <si>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</si>
  <si>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</si>
  <si>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</si>
  <si>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</si>
  <si>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</si>
  <si>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</si>
  <si>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</si>
  <si>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</si>
  <si>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</si>
  <si>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</si>
  <si>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</si>
  <si>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</si>
  <si>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</si>
  <si>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</si>
  <si>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</si>
  <si>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</si>
  <si>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</si>
  <si>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</si>
  <si>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</si>
  <si>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</si>
  <si>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</si>
  <si>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</si>
  <si>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</si>
  <si>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</si>
  <si>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</si>
  <si>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</si>
  <si>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</si>
  <si>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</si>
  <si>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</si>
  <si>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</si>
  <si>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</si>
  <si>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</si>
  <si>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</si>
  <si>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</si>
  <si>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</si>
  <si>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</si>
  <si>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</si>
  <si>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</si>
  <si>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</si>
  <si>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</si>
  <si>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</si>
  <si>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</si>
  <si>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</si>
  <si>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</si>
  <si>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</si>
  <si>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</si>
  <si>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</si>
  <si>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</si>
  <si>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</si>
  <si>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</si>
  <si>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</si>
  <si>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</si>
  <si>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</si>
  <si>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</si>
  <si>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</si>
  <si>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</si>
  <si>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</si>
  <si>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</si>
  <si>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</si>
  <si>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</si>
  <si>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</si>
  <si>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</si>
  <si>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</si>
  <si>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</si>
  <si>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</si>
  <si>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</si>
  <si>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</si>
  <si>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</si>
  <si>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</si>
  <si>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</si>
  <si>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</si>
  <si>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</si>
  <si>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</si>
  <si>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</si>
  <si>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</si>
  <si>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</si>
  <si>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</si>
  <si>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</si>
  <si>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</si>
  <si>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</si>
  <si>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</si>
  <si>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</si>
  <si>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</si>
  <si>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</si>
  <si>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</si>
  <si>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</si>
  <si>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</si>
  <si>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</si>
  <si>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</si>
  <si>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</si>
  <si>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</si>
  <si>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</si>
  <si>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</si>
  <si>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</si>
  <si>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</si>
  <si>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</si>
  <si>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</si>
  <si>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</si>
  <si>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</si>
  <si>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</si>
  <si>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</si>
  <si>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</si>
  <si>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</si>
  <si>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</si>
  <si>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</si>
  <si>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</si>
  <si>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</si>
  <si>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</si>
  <si>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</si>
  <si>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</si>
  <si>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</si>
  <si>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</si>
  <si>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Formula</t>
  </si>
  <si>
    <t>Error</t>
  </si>
  <si>
    <t>Explanation</t>
  </si>
  <si>
    <t>Type</t>
  </si>
  <si>
    <t>Example 1</t>
  </si>
  <si>
    <t>Example 2</t>
  </si>
  <si>
    <t xml:space="preserve">Result </t>
  </si>
  <si>
    <t>Calculate</t>
  </si>
  <si>
    <t>Rembember to use CTRL to select multiple ranges at once!</t>
  </si>
  <si>
    <t>One of the inputs is of the wrong data type.</t>
  </si>
  <si>
    <t>Division by 0.</t>
  </si>
  <si>
    <t>The function refers to something that doesn't exist.</t>
  </si>
  <si>
    <t>The number(s) used in the formula are bad.</t>
  </si>
  <si>
    <t>=1+2</t>
  </si>
  <si>
    <t>=2*9</t>
  </si>
  <si>
    <t>=9/3</t>
  </si>
  <si>
    <t>=7-1</t>
  </si>
  <si>
    <t>=1+3*2</t>
  </si>
  <si>
    <t>=1=1</t>
  </si>
  <si>
    <t>=2&gt;1</t>
  </si>
  <si>
    <t>=44&lt;3</t>
  </si>
  <si>
    <t>=3&lt;=3</t>
  </si>
  <si>
    <t>=3&gt;=3</t>
  </si>
  <si>
    <t>=AND(TRUE;TRUE)</t>
  </si>
  <si>
    <t>=AND(TRUE;TRUE;FALSE)</t>
  </si>
  <si>
    <t>=OR(FALSE;FALSE;FALSE;TRUE)</t>
  </si>
  <si>
    <t>=OR(FALSE;FALSE)</t>
  </si>
  <si>
    <t>=NOT(TRUE)</t>
  </si>
  <si>
    <t>=NOT(FALSE)</t>
  </si>
  <si>
    <t xml:space="preserve">Let us test out some refrerences with formulas </t>
  </si>
  <si>
    <t>Referance formula</t>
  </si>
  <si>
    <t>Actual referance formula</t>
  </si>
  <si>
    <t>Expected result</t>
  </si>
  <si>
    <t>What formula calculates</t>
  </si>
  <si>
    <t>=4*6</t>
  </si>
  <si>
    <t>=1/4</t>
  </si>
  <si>
    <t>=6-10</t>
  </si>
  <si>
    <t>Basic sum formula (=SUM)</t>
  </si>
  <si>
    <t>Calculate the sum of the column in range D4:D9</t>
  </si>
  <si>
    <t>Answer in the green cells</t>
  </si>
  <si>
    <t>Calculate the sum of the row in range D13:E13</t>
  </si>
  <si>
    <t>Calculate the sum of the rectangular range</t>
  </si>
  <si>
    <t>Calculate the sum of multiple rectangular ranges</t>
  </si>
  <si>
    <t>Errors in formulas</t>
  </si>
  <si>
    <t>="LOL"+55</t>
  </si>
  <si>
    <t>=1/0</t>
  </si>
  <si>
    <t>=ZUM(A30:A36)</t>
  </si>
  <si>
    <t>=SQRT(-2)</t>
  </si>
  <si>
    <t>Data types</t>
  </si>
  <si>
    <t>Robert</t>
  </si>
  <si>
    <t>lecture</t>
  </si>
  <si>
    <t>Assume we have these numbers</t>
  </si>
  <si>
    <t>=C4 + D4</t>
  </si>
  <si>
    <t>=F4*H4</t>
  </si>
  <si>
    <t>=C4/F4</t>
  </si>
  <si>
    <t>=H4-10</t>
  </si>
  <si>
    <t>4. References</t>
  </si>
  <si>
    <t>3. Comparison and logical values</t>
  </si>
  <si>
    <t>Let us try som different expressions to evaluate true or false</t>
  </si>
  <si>
    <t>2. Arithmetic formulas</t>
  </si>
  <si>
    <t xml:space="preserve"> =3&gt;=4</t>
  </si>
  <si>
    <t>1. Data entry and formulas</t>
  </si>
  <si>
    <t>7 - Shirt sales (ii)</t>
  </si>
  <si>
    <t>7.1  - What is the grand total of sales in January?</t>
  </si>
  <si>
    <t>7.2 - What is the grand total of sales in February?</t>
  </si>
  <si>
    <t>7.3 - What was the grand total of sales in both months combined?</t>
  </si>
  <si>
    <t>7.4 - What is the mean percent increase in sales?</t>
  </si>
  <si>
    <t>7.5 - What is the percent increase in mean sales?</t>
  </si>
  <si>
    <t>7.6 - What is the maximal percent increase in sales?</t>
  </si>
  <si>
    <t>7.7 - What is the minimal percent increase in sales?</t>
  </si>
  <si>
    <t>7.8 - Did the mean sales increase from January to February?</t>
  </si>
  <si>
    <t>7.9  - How many salespeople posted their shirt sizes?</t>
  </si>
  <si>
    <t>7.10 - What percentage of salespeople posted their shirt size?</t>
  </si>
  <si>
    <t>7.11 - How many salespeople have shirt size XL?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</si>
</sst>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[$-F800]dddd\,\ mmmm\ dd\,\ yyyy"/>
  </numFmts>
  <fonts count="12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5"/>
      <color theme="3"/>
      <name val="Corbel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2"/>
      <color rgb="FF202124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Corbel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orbel"/>
      <family val="2"/>
      <scheme val="minor"/>
    </font>
    <font>
      <b/>
      <sz val="16"/>
      <color theme="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4" borderId="5" applyNumberFormat="0" applyFont="0" applyAlignment="0" applyProtection="0"/>
  </cellStyleXfs>
  <cellXfs count="38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4" fontId="0" fillId="0" borderId="0" xfId="0" applyNumberFormat="1"/>
    <xf numFmtId="0" fontId="4" fillId="0" borderId="0" xfId="0" applyFont="1"/>
    <xf numFmtId="43" fontId="4" fillId="0" borderId="0" xfId="0" applyNumberFormat="1" applyFont="1"/>
    <xf numFmtId="0" fontId="4" fillId="0" borderId="0" xfId="0" quotePrefix="1" applyFont="1"/>
    <xf numFmtId="0" fontId="4" fillId="4" borderId="5" xfId="3" applyFont="1"/>
    <xf numFmtId="164" fontId="4" fillId="0" borderId="0" xfId="0" applyNumberFormat="1" applyFont="1"/>
    <xf numFmtId="0" fontId="5" fillId="0" borderId="0" xfId="0" applyFont="1"/>
    <xf numFmtId="0" fontId="0" fillId="5" borderId="6" xfId="0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6" fillId="0" borderId="0" xfId="0" applyFont="1"/>
    <xf numFmtId="0" fontId="0" fillId="5" borderId="6" xfId="0" quotePrefix="1" applyFill="1" applyBorder="1"/>
    <xf numFmtId="164" fontId="0" fillId="5" borderId="0" xfId="0" applyNumberFormat="1" applyFill="1"/>
    <xf numFmtId="0" fontId="9" fillId="0" borderId="0" xfId="0" applyFont="1"/>
    <xf numFmtId="0" fontId="10" fillId="5" borderId="6" xfId="0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6" borderId="0" xfId="2" applyFont="1" applyFill="1"/>
    <xf numFmtId="0" fontId="11" fillId="6" borderId="1" xfId="1" applyFont="1" applyFill="1" applyAlignment="1">
      <alignment horizontal="center"/>
    </xf>
    <xf numFmtId="0" fontId="7" fillId="6" borderId="0" xfId="0" applyFont="1" applyFill="1" applyAlignment="1">
      <alignment horizontal="center" wrapText="1"/>
    </xf>
    <xf numFmtId="0" fontId="8" fillId="6" borderId="0" xfId="0" applyFont="1" applyFill="1" applyAlignment="1">
      <alignment horizontal="center" wrapText="1"/>
    </xf>
    <xf numFmtId="0" fontId="9" fillId="6" borderId="0" xfId="0" applyFont="1" applyFill="1" applyAlignment="1">
      <alignment horizontal="left" wrapText="1"/>
    </xf>
    <xf numFmtId="0" fontId="10" fillId="6" borderId="0" xfId="0" applyFont="1" applyFill="1" applyAlignment="1">
      <alignment horizontal="left" wrapText="1"/>
    </xf>
    <xf numFmtId="0" fontId="0" fillId="5" borderId="16" xfId="0" applyFill="1" applyBorder="1" applyAlignment="1"/>
    <xf numFmtId="0" fontId="0" fillId="0" borderId="0" xfId="0" applyAlignment="1"/>
    <xf numFmtId="0" fontId="0" fillId="0" borderId="17" xfId="0" applyBorder="1" applyAlignment="1"/>
  </cellXfs>
  <cellStyles count="4">
    <cellStyle name="20% - Accent1" xfId="2" builtinId="30"/>
    <cellStyle name="Heading 1" xfId="1" builtinId="16"/>
    <cellStyle name="Normal" xfId="0" builtinId="0"/>
    <cellStyle name="Note" xfId="3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182218</xdr:rowOff>
    </xdr:from>
    <xdr:to>
      <xdr:col>5</xdr:col>
      <xdr:colOff>679174</xdr:colOff>
      <xdr:row>8</xdr:row>
      <xdr:rowOff>173935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D87883-1BDE-443D-B7B1-998479E7EA23}"/>
            </a:ext>
          </a:extLst>
        </xdr:cNvPr>
        <xdr:cNvSpPr txBox="1"/>
      </xdr:nvSpPr>
      <xdr:spPr>
        <a:xfrm>
          <a:off x="0" y="447261"/>
          <a:ext cx="5110370" cy="132521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/>
            <a:t>ExcelJet.net</a:t>
          </a:r>
          <a:r>
            <a:rPr lang="en-GB" sz="1100" b="1" baseline="0"/>
            <a:t> is a great page for information about Excel. I recommend you to to use this page, and other pages on the internet, in search for hints on how to solve problems in Excel. </a:t>
          </a:r>
        </a:p>
        <a:p>
          <a:endParaRPr lang="en-GB" sz="1100" b="1" baseline="0"/>
        </a:p>
        <a:p>
          <a:r>
            <a:rPr lang="en-GB" sz="1100" b="1" baseline="0"/>
            <a:t>To learn about arithmetics in Excel you can google "ExcelJet arithmetic" and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/>
            <a:t>read about the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 Operators in Excel.</a:t>
          </a:r>
          <a:endParaRPr lang="en-GB" sz="1100" b="1" baseline="0"/>
        </a:p>
        <a:p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182218</xdr:rowOff>
    </xdr:from>
    <xdr:to>
      <xdr:col>4</xdr:col>
      <xdr:colOff>16565</xdr:colOff>
      <xdr:row>4</xdr:row>
      <xdr:rowOff>165653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C79DCC-C020-48C0-86C7-6DFDBC7AF4B8}"/>
            </a:ext>
          </a:extLst>
        </xdr:cNvPr>
        <xdr:cNvSpPr txBox="1"/>
      </xdr:nvSpPr>
      <xdr:spPr>
        <a:xfrm>
          <a:off x="1" y="447261"/>
          <a:ext cx="5507934" cy="5549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 baseline="0"/>
            <a:t>Google "exceljet logical operators" to learn more about logical operators in Excel</a:t>
          </a:r>
        </a:p>
        <a:p>
          <a:endParaRPr lang="en-GB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39414</xdr:colOff>
      <xdr:row>1</xdr:row>
      <xdr:rowOff>9525</xdr:rowOff>
    </xdr:from>
    <xdr:to>
      <xdr:col>20</xdr:col>
      <xdr:colOff>473904</xdr:colOff>
      <xdr:row>26</xdr:row>
      <xdr:rowOff>33784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68C027-391C-4A0D-FA03-FCE4FE014369}"/>
            </a:ext>
          </a:extLst>
        </xdr:cNvPr>
        <xdr:cNvSpPr txBox="1"/>
      </xdr:nvSpPr>
      <xdr:spPr>
        <a:xfrm>
          <a:off x="7718535" y="206594"/>
          <a:ext cx="6543628" cy="4950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1" i="1" u="sng" baseline="0"/>
            <a:t>Tasks to solve.</a:t>
          </a:r>
        </a:p>
        <a:p>
          <a:r>
            <a:rPr lang="en-GB" sz="2400" b="0" baseline="0"/>
            <a:t>1. Calculate the total sales, for each salesman.</a:t>
          </a:r>
        </a:p>
        <a:p>
          <a:r>
            <a:rPr lang="en-GB" sz="2400" b="0" baseline="0"/>
            <a:t>2. Calculate the difference in sales from January to February. </a:t>
          </a:r>
        </a:p>
        <a:p>
          <a:r>
            <a:rPr lang="en-GB" sz="2400" b="0" baseline="0"/>
            <a:t>3. Calculate the percentage increase in sales from January to February. </a:t>
          </a:r>
        </a:p>
        <a:p>
          <a:endParaRPr lang="en-GB" sz="2400" b="1" baseline="0"/>
        </a:p>
        <a:p>
          <a:endParaRPr lang="en-GB" sz="2400" b="1"/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49" name="AutoShape 1" descr="C = \frac{x_2 - x_1}{x_1}">
          <a:extLst>
            <a:ext uri="{FF2B5EF4-FFF2-40B4-BE49-F238E27FC236}">
              <a16:creationId xmlns:a16="http://schemas.microsoft.com/office/drawing/2014/main" id="{2F6384C3-20AF-61D3-A857-45069AE15446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0" name="AutoShape 2" descr="C = \frac{x_2 - x_1}{x_1}">
          <a:extLst>
            <a:ext uri="{FF2B5EF4-FFF2-40B4-BE49-F238E27FC236}">
              <a16:creationId xmlns:a16="http://schemas.microsoft.com/office/drawing/2014/main" id="{9C1BC0E0-5599-BA7A-913B-9AC32220BBB3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2" name="AutoShape 4" descr="C = \frac{x_2 - x_1}{x_1}">
          <a:extLst>
            <a:ext uri="{FF2B5EF4-FFF2-40B4-BE49-F238E27FC236}">
              <a16:creationId xmlns:a16="http://schemas.microsoft.com/office/drawing/2014/main" id="{3AE60012-4BEB-CE8C-C70B-FE779B508A74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5" name="AutoShape 7" descr="C = \frac{x_2 - x_1}{x_1}">
          <a:extLst>
            <a:ext uri="{FF2B5EF4-FFF2-40B4-BE49-F238E27FC236}">
              <a16:creationId xmlns:a16="http://schemas.microsoft.com/office/drawing/2014/main" id="{B0BE7A88-EAD7-7969-229C-1A5FCFBC7EFB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464989</xdr:colOff>
      <xdr:row>11</xdr:row>
      <xdr:rowOff>181116</xdr:rowOff>
    </xdr:from>
    <xdr:to>
      <xdr:col>19</xdr:col>
      <xdr:colOff>492376</xdr:colOff>
      <xdr:row>23</xdr:row>
      <xdr:rowOff>163660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8054F6-FDD9-50C7-B539-BC367AE6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7765" y="2348875"/>
          <a:ext cx="3487717" cy="22685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rallax">
  <a:themeElements>
    <a:clrScheme name="Parallax">
      <a:dk1>
        <a:sysClr val="windowText" lastClr="000000"/>
      </a:dk1>
      <a:lt1>
        <a:sysClr val="window" lastClr="FFFFFF"/>
      </a:lt1>
      <a:dk2>
        <a:srgbClr val="212121"/>
      </a:dk2>
      <a:lt2>
        <a:srgbClr val="CDD0D1"/>
      </a:lt2>
      <a:accent1>
        <a:srgbClr val="30ACEC"/>
      </a:accent1>
      <a:accent2>
        <a:srgbClr val="80C34F"/>
      </a:accent2>
      <a:accent3>
        <a:srgbClr val="E29D3E"/>
      </a:accent3>
      <a:accent4>
        <a:srgbClr val="D64A3B"/>
      </a:accent4>
      <a:accent5>
        <a:srgbClr val="D64787"/>
      </a:accent5>
      <a:accent6>
        <a:srgbClr val="A666E1"/>
      </a:accent6>
      <a:hlink>
        <a:srgbClr val="3085ED"/>
      </a:hlink>
      <a:folHlink>
        <a:srgbClr val="82B6F4"/>
      </a:folHlink>
    </a:clrScheme>
    <a:fontScheme name="Parallax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rallax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04000"/>
              </a:schemeClr>
            </a:gs>
            <a:gs pos="100000">
              <a:schemeClr val="phClr">
                <a:tint val="8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2000"/>
              </a:schemeClr>
            </a:gs>
            <a:gs pos="100000">
              <a:schemeClr val="phClr">
                <a:shade val="88000"/>
                <a:lumMod val="94000"/>
              </a:schemeClr>
            </a:gs>
          </a:gsLst>
          <a:path path="circle">
            <a:fillToRect l="50000" t="100000" r="100000" b="50000"/>
          </a:path>
        </a:gradFill>
      </a:fillStyleLst>
      <a:lnStyleLst>
        <a:ln w="9525" cap="rnd" cmpd="sng" algn="ctr">
          <a:solidFill>
            <a:schemeClr val="phClr">
              <a:tint val="6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reflection blurRad="12700" stA="26000" endPos="32000" dist="12700" dir="5400000" sy="-100000" rotWithShape="0"/>
          </a:effectLst>
        </a:effectStyle>
        <a:effectStyle>
          <a:effectLst>
            <a:outerShdw blurRad="38100" dist="25400" dir="5400000" rotWithShape="0">
              <a:srgbClr val="000000">
                <a:alpha val="6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254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98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76000"/>
                <a:satMod val="180000"/>
              </a:schemeClr>
              <a:schemeClr val="phClr">
                <a:tint val="80000"/>
                <a:satMod val="120000"/>
                <a:lumMod val="18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allax" id="{3388167B-A2EB-4685-9635-1831D9AEF8C4}" vid="{4F7A876A-7598-49CA-AFC8-8EDA2551E4A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805B07-1DEE-4F0D-9C1A-B6B4CD215D61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C8AEF662-D7B8-4D1E-8364-F82B14D846B6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1:E51"/>
  <sheetViews>
    <sheetView zoomScaleNormal="100" workbookViewId="0">
      <selection activeCell="A2" sqref="A2"/>
    </sheetView>
  </sheetViews>
  <sheetFormatPr defaultRowHeight="15" x14ac:dyDescent="0.25"/>
  <cols>
    <col min="1" max="2" width="17.75" style="5" customWidth="1"/>
    <col min="3" max="3" width="18.375" style="5" customWidth="1"/>
    <col min="4" max="4" width="11.625" style="5" customWidth="1"/>
    <col min="5" max="5" width="9" style="5"/>
    <col min="6" max="6" width="16" style="5" customWidth="1"/>
    <col min="7" max="16384" width="9" style="5"/>
  </cols>
  <sheetData>
    <row r="1" spans="1:5" ht="21" x14ac:dyDescent="0.35">
      <c r="A1" s="31" t="s">
        <v>483</v>
      </c>
      <c r="B1" s="32"/>
      <c r="C1" s="32"/>
      <c r="D1" s="32"/>
      <c r="E1" s="32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1C40-41A9-4943-B3A1-DF95BB4D6713}">
  <dimension ref="A1:E18"/>
  <sheetViews>
    <sheetView zoomScale="115" zoomScaleNormal="115" workbookViewId="0">
      <selection activeCell="D11" sqref="D11"/>
    </sheetView>
  </sheetViews>
  <sheetFormatPr defaultRowHeight="15" x14ac:dyDescent="0.25"/>
  <cols>
    <col min="1" max="1" width="13.25" style="5" customWidth="1"/>
    <col min="2" max="2" width="16.5" style="5" customWidth="1"/>
    <col min="3" max="3" width="10.375" style="5" customWidth="1"/>
    <col min="4" max="16384" width="9" style="5"/>
  </cols>
  <sheetData>
    <row r="1" spans="1:5" ht="21" x14ac:dyDescent="0.35">
      <c r="A1" s="31" t="s">
        <v>481</v>
      </c>
      <c r="B1" s="32"/>
      <c r="C1" s="32"/>
      <c r="D1" s="32"/>
      <c r="E1" s="32"/>
    </row>
    <row r="11" spans="1:5" ht="15.75" x14ac:dyDescent="0.25">
      <c r="A11" s="33">
        <v>2.1</v>
      </c>
      <c r="B11" s="34"/>
    </row>
    <row r="13" spans="1:5" x14ac:dyDescent="0.25">
      <c r="A13" s="21" t="s">
        <v>429</v>
      </c>
      <c r="B13" s="21" t="s">
        <v>428</v>
      </c>
    </row>
    <row r="14" spans="1:5" x14ac:dyDescent="0.25">
      <c r="A14" s="11" t="s">
        <v>435</v>
      </c>
      <c r="B14" s="11"/>
    </row>
    <row r="15" spans="1:5" x14ac:dyDescent="0.25">
      <c r="A15" s="11" t="s">
        <v>436</v>
      </c>
      <c r="B15" s="11"/>
    </row>
    <row r="16" spans="1:5" x14ac:dyDescent="0.25">
      <c r="A16" s="11" t="s">
        <v>437</v>
      </c>
      <c r="B16" s="11"/>
    </row>
    <row r="17" spans="1:2" x14ac:dyDescent="0.25">
      <c r="A17" s="11" t="s">
        <v>438</v>
      </c>
      <c r="B17" s="11"/>
    </row>
    <row r="18" spans="1:2" x14ac:dyDescent="0.25">
      <c r="A18" s="11" t="s">
        <v>439</v>
      </c>
      <c r="B18" s="11"/>
    </row>
  </sheetData>
  <mergeCells count="2">
    <mergeCell ref="A1:E1"/>
    <mergeCell ref="A11:B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0E75-1D75-4014-926C-C284A4ECE099}">
  <dimension ref="A1:E23"/>
  <sheetViews>
    <sheetView zoomScale="115" zoomScaleNormal="115" workbookViewId="0">
      <selection activeCell="D23" sqref="D23"/>
    </sheetView>
  </sheetViews>
  <sheetFormatPr defaultRowHeight="15" x14ac:dyDescent="0.25"/>
  <cols>
    <col min="1" max="1" width="27.75" style="5" bestFit="1" customWidth="1"/>
    <col min="2" max="2" width="26.25" style="5" customWidth="1"/>
    <col min="3" max="16384" width="9" style="5"/>
  </cols>
  <sheetData>
    <row r="1" spans="1:5" ht="21" x14ac:dyDescent="0.35">
      <c r="A1" s="31" t="s">
        <v>479</v>
      </c>
      <c r="B1" s="32"/>
      <c r="C1" s="32"/>
      <c r="D1" s="32"/>
      <c r="E1" s="32"/>
    </row>
    <row r="7" spans="1:5" ht="15.75" x14ac:dyDescent="0.25">
      <c r="A7" s="33">
        <v>3.1</v>
      </c>
      <c r="B7" s="34"/>
    </row>
    <row r="8" spans="1:5" x14ac:dyDescent="0.25">
      <c r="A8" s="5" t="s">
        <v>480</v>
      </c>
    </row>
    <row r="10" spans="1:5" x14ac:dyDescent="0.25">
      <c r="A10" s="21" t="s">
        <v>429</v>
      </c>
      <c r="B10" s="21" t="s">
        <v>428</v>
      </c>
    </row>
    <row r="11" spans="1:5" x14ac:dyDescent="0.25">
      <c r="A11" s="11" t="s">
        <v>440</v>
      </c>
      <c r="B11" s="11"/>
    </row>
    <row r="12" spans="1:5" x14ac:dyDescent="0.25">
      <c r="A12" s="11" t="s">
        <v>441</v>
      </c>
      <c r="B12" s="11"/>
    </row>
    <row r="13" spans="1:5" x14ac:dyDescent="0.25">
      <c r="A13" s="11" t="s">
        <v>442</v>
      </c>
      <c r="B13" s="11"/>
    </row>
    <row r="14" spans="1:5" x14ac:dyDescent="0.25">
      <c r="A14" s="11" t="s">
        <v>443</v>
      </c>
      <c r="B14" s="11"/>
    </row>
    <row r="15" spans="1:5" x14ac:dyDescent="0.25">
      <c r="A15" s="11" t="s">
        <v>444</v>
      </c>
      <c r="B15" s="11"/>
    </row>
    <row r="16" spans="1:5" x14ac:dyDescent="0.25">
      <c r="A16" s="11" t="s">
        <v>482</v>
      </c>
      <c r="B16" s="11"/>
    </row>
    <row r="17" spans="1:2" x14ac:dyDescent="0.25">
      <c r="A17" s="11"/>
      <c r="B17" s="11"/>
    </row>
    <row r="18" spans="1:2" x14ac:dyDescent="0.25">
      <c r="A18" s="11" t="s">
        <v>445</v>
      </c>
      <c r="B18" s="11"/>
    </row>
    <row r="19" spans="1:2" x14ac:dyDescent="0.25">
      <c r="A19" s="11" t="s">
        <v>446</v>
      </c>
      <c r="B19" s="11"/>
    </row>
    <row r="20" spans="1:2" x14ac:dyDescent="0.25">
      <c r="A20" s="11" t="s">
        <v>447</v>
      </c>
      <c r="B20" s="11"/>
    </row>
    <row r="21" spans="1:2" x14ac:dyDescent="0.25">
      <c r="A21" s="11" t="s">
        <v>448</v>
      </c>
      <c r="B21" s="11"/>
    </row>
    <row r="22" spans="1:2" x14ac:dyDescent="0.25">
      <c r="A22" s="11" t="s">
        <v>449</v>
      </c>
      <c r="B22" s="11"/>
    </row>
    <row r="23" spans="1:2" x14ac:dyDescent="0.25">
      <c r="A23" s="11" t="s">
        <v>450</v>
      </c>
      <c r="B23" s="11"/>
    </row>
  </sheetData>
  <mergeCells count="2">
    <mergeCell ref="A1:E1"/>
    <mergeCell ref="A7:B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C80-AE7B-4CB7-BD48-20622C82F7B4}">
  <dimension ref="A1:H13"/>
  <sheetViews>
    <sheetView zoomScale="115" zoomScaleNormal="115" workbookViewId="0">
      <selection activeCell="D17" sqref="D17"/>
    </sheetView>
  </sheetViews>
  <sheetFormatPr defaultRowHeight="15" x14ac:dyDescent="0.25"/>
  <cols>
    <col min="1" max="1" width="16.625" style="5" customWidth="1"/>
    <col min="2" max="2" width="21" style="5" bestFit="1" customWidth="1"/>
    <col min="3" max="3" width="13.75" style="5" bestFit="1" customWidth="1"/>
    <col min="4" max="4" width="21.5" style="5" bestFit="1" customWidth="1"/>
    <col min="5" max="16384" width="9" style="5"/>
  </cols>
  <sheetData>
    <row r="1" spans="1:8" ht="21" x14ac:dyDescent="0.35">
      <c r="A1" s="31" t="s">
        <v>478</v>
      </c>
      <c r="B1" s="32"/>
      <c r="C1" s="32"/>
      <c r="D1" s="32"/>
      <c r="E1" s="32"/>
    </row>
    <row r="2" spans="1:8" x14ac:dyDescent="0.25">
      <c r="B2" s="7"/>
      <c r="C2" s="7"/>
    </row>
    <row r="3" spans="1:8" ht="16.5" thickBot="1" x14ac:dyDescent="0.3">
      <c r="A3" s="33">
        <v>4.0999999999999996</v>
      </c>
      <c r="B3" s="34"/>
      <c r="C3" s="7"/>
    </row>
    <row r="4" spans="1:8" ht="15.75" customHeight="1" thickBot="1" x14ac:dyDescent="0.3">
      <c r="A4" s="7" t="s">
        <v>473</v>
      </c>
      <c r="B4" s="7"/>
      <c r="C4" s="26">
        <v>1</v>
      </c>
      <c r="D4" s="27">
        <v>2</v>
      </c>
      <c r="E4" s="27">
        <v>3</v>
      </c>
      <c r="F4" s="27">
        <v>4</v>
      </c>
      <c r="G4" s="27">
        <v>5</v>
      </c>
      <c r="H4" s="28">
        <v>6</v>
      </c>
    </row>
    <row r="5" spans="1:8" ht="15.75" customHeight="1" x14ac:dyDescent="0.25">
      <c r="A5" s="7"/>
      <c r="B5" s="7"/>
      <c r="C5" s="7"/>
    </row>
    <row r="6" spans="1:8" ht="15.75" customHeight="1" x14ac:dyDescent="0.25">
      <c r="A6" s="5" t="s">
        <v>451</v>
      </c>
      <c r="B6" s="7"/>
      <c r="C6" s="7"/>
    </row>
    <row r="7" spans="1:8" ht="14.25" customHeight="1" x14ac:dyDescent="0.25">
      <c r="B7" s="7"/>
      <c r="C7" s="7"/>
    </row>
    <row r="9" spans="1:8" x14ac:dyDescent="0.25">
      <c r="A9" s="21" t="s">
        <v>452</v>
      </c>
      <c r="B9" s="21" t="s">
        <v>455</v>
      </c>
      <c r="C9" s="21" t="s">
        <v>454</v>
      </c>
      <c r="D9" s="21" t="s">
        <v>453</v>
      </c>
    </row>
    <row r="10" spans="1:8" x14ac:dyDescent="0.25">
      <c r="A10" s="22" t="s">
        <v>474</v>
      </c>
      <c r="B10" s="11" t="s">
        <v>435</v>
      </c>
      <c r="C10" s="11">
        <v>3</v>
      </c>
      <c r="D10" s="11"/>
    </row>
    <row r="11" spans="1:8" x14ac:dyDescent="0.25">
      <c r="A11" s="22" t="s">
        <v>475</v>
      </c>
      <c r="B11" s="11" t="s">
        <v>456</v>
      </c>
      <c r="C11" s="11">
        <v>24</v>
      </c>
      <c r="D11" s="11"/>
    </row>
    <row r="12" spans="1:8" x14ac:dyDescent="0.25">
      <c r="A12" s="22" t="s">
        <v>476</v>
      </c>
      <c r="B12" s="11" t="s">
        <v>457</v>
      </c>
      <c r="C12" s="11">
        <v>0.25</v>
      </c>
      <c r="D12" s="11"/>
    </row>
    <row r="13" spans="1:8" x14ac:dyDescent="0.25">
      <c r="A13" s="22" t="s">
        <v>477</v>
      </c>
      <c r="B13" s="11" t="s">
        <v>458</v>
      </c>
      <c r="C13" s="11">
        <v>-4</v>
      </c>
      <c r="D13" s="11"/>
    </row>
  </sheetData>
  <mergeCells count="2">
    <mergeCell ref="A1:E1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EDE8-B18C-4D1C-8E4C-F2B9A5EE98FC}">
  <sheetPr>
    <pageSetUpPr autoPageBreaks="0"/>
  </sheetPr>
  <dimension ref="A1:G62"/>
  <sheetViews>
    <sheetView topLeftCell="A28" zoomScaleNormal="100" workbookViewId="0">
      <selection activeCell="C35" sqref="C35"/>
    </sheetView>
  </sheetViews>
  <sheetFormatPr defaultRowHeight="15" x14ac:dyDescent="0.25"/>
  <cols>
    <col min="1" max="1" width="19.75" style="5" customWidth="1"/>
    <col min="2" max="2" width="17.375" style="5" bestFit="1" customWidth="1"/>
    <col min="3" max="3" width="22.375" style="5" customWidth="1"/>
    <col min="4" max="4" width="9" style="5"/>
    <col min="5" max="5" width="14.5" style="5" customWidth="1"/>
    <col min="6" max="6" width="15.875" style="5" customWidth="1"/>
    <col min="7" max="16384" width="9" style="5"/>
  </cols>
  <sheetData>
    <row r="1" spans="1:5" ht="21" x14ac:dyDescent="0.35">
      <c r="A1" s="31" t="s">
        <v>459</v>
      </c>
      <c r="B1" s="32"/>
      <c r="C1" s="32"/>
      <c r="D1" s="32"/>
      <c r="E1" s="32"/>
    </row>
    <row r="3" spans="1:5" ht="15.75" x14ac:dyDescent="0.25">
      <c r="A3" s="33">
        <v>5.0999999999999996</v>
      </c>
      <c r="B3" s="34"/>
      <c r="C3" s="25" t="s">
        <v>461</v>
      </c>
    </row>
    <row r="4" spans="1:5" x14ac:dyDescent="0.25">
      <c r="A4" s="5" t="s">
        <v>460</v>
      </c>
      <c r="D4" s="5">
        <v>8</v>
      </c>
    </row>
    <row r="5" spans="1:5" x14ac:dyDescent="0.25">
      <c r="D5" s="5">
        <v>2</v>
      </c>
    </row>
    <row r="6" spans="1:5" x14ac:dyDescent="0.25">
      <c r="D6" s="5">
        <v>4</v>
      </c>
    </row>
    <row r="7" spans="1:5" x14ac:dyDescent="0.25">
      <c r="D7" s="5">
        <v>33</v>
      </c>
    </row>
    <row r="8" spans="1:5" x14ac:dyDescent="0.25">
      <c r="D8" s="5">
        <v>12</v>
      </c>
    </row>
    <row r="9" spans="1:5" x14ac:dyDescent="0.25">
      <c r="D9" s="5">
        <v>6</v>
      </c>
    </row>
    <row r="10" spans="1:5" x14ac:dyDescent="0.25">
      <c r="D10" s="11"/>
      <c r="E10" s="7"/>
    </row>
    <row r="12" spans="1:5" ht="15.75" x14ac:dyDescent="0.25">
      <c r="A12" s="33">
        <v>5.2</v>
      </c>
      <c r="B12" s="34"/>
    </row>
    <row r="13" spans="1:5" x14ac:dyDescent="0.25">
      <c r="A13" s="5" t="s">
        <v>462</v>
      </c>
      <c r="D13" s="5">
        <v>8</v>
      </c>
      <c r="E13" s="5">
        <f>8+2</f>
        <v>10</v>
      </c>
    </row>
    <row r="14" spans="1:5" x14ac:dyDescent="0.25">
      <c r="D14" s="11"/>
    </row>
    <row r="15" spans="1:5" x14ac:dyDescent="0.25">
      <c r="D15" s="7"/>
    </row>
    <row r="17" spans="1:5" ht="16.5" thickBot="1" x14ac:dyDescent="0.3">
      <c r="A17" s="33">
        <v>5.3</v>
      </c>
      <c r="B17" s="34"/>
    </row>
    <row r="18" spans="1:5" x14ac:dyDescent="0.25">
      <c r="A18" s="5" t="s">
        <v>463</v>
      </c>
      <c r="D18" s="12">
        <v>8</v>
      </c>
      <c r="E18" s="13">
        <f>8+2</f>
        <v>10</v>
      </c>
    </row>
    <row r="19" spans="1:5" x14ac:dyDescent="0.25">
      <c r="D19" s="14">
        <v>2</v>
      </c>
      <c r="E19" s="15">
        <v>7</v>
      </c>
    </row>
    <row r="20" spans="1:5" x14ac:dyDescent="0.25">
      <c r="D20" s="14">
        <v>4</v>
      </c>
      <c r="E20" s="15">
        <v>8</v>
      </c>
    </row>
    <row r="21" spans="1:5" ht="15.75" thickBot="1" x14ac:dyDescent="0.3">
      <c r="D21" s="16">
        <v>33</v>
      </c>
      <c r="E21" s="17">
        <v>9</v>
      </c>
    </row>
    <row r="23" spans="1:5" x14ac:dyDescent="0.25">
      <c r="D23" s="11"/>
      <c r="E23" s="7"/>
    </row>
    <row r="25" spans="1:5" ht="16.5" thickBot="1" x14ac:dyDescent="0.3">
      <c r="A25" s="33">
        <v>5.4</v>
      </c>
      <c r="B25" s="34"/>
    </row>
    <row r="26" spans="1:5" x14ac:dyDescent="0.25">
      <c r="A26" s="5" t="s">
        <v>464</v>
      </c>
      <c r="D26" s="18">
        <v>8</v>
      </c>
      <c r="E26" s="18">
        <f>8+2</f>
        <v>10</v>
      </c>
    </row>
    <row r="27" spans="1:5" x14ac:dyDescent="0.25">
      <c r="D27" s="19">
        <v>2</v>
      </c>
      <c r="E27" s="19">
        <v>7</v>
      </c>
    </row>
    <row r="28" spans="1:5" x14ac:dyDescent="0.25">
      <c r="D28" s="19">
        <v>4</v>
      </c>
      <c r="E28" s="19">
        <v>8</v>
      </c>
    </row>
    <row r="29" spans="1:5" ht="15.75" thickBot="1" x14ac:dyDescent="0.3">
      <c r="D29" s="19">
        <v>33</v>
      </c>
      <c r="E29" s="20">
        <v>9</v>
      </c>
    </row>
    <row r="30" spans="1:5" x14ac:dyDescent="0.25">
      <c r="D30" s="19">
        <v>12</v>
      </c>
    </row>
    <row r="31" spans="1:5" x14ac:dyDescent="0.25">
      <c r="D31" s="19">
        <v>6</v>
      </c>
    </row>
    <row r="32" spans="1:5" x14ac:dyDescent="0.25">
      <c r="D32" s="19">
        <v>7</v>
      </c>
    </row>
    <row r="33" spans="1:7" ht="15.75" thickBot="1" x14ac:dyDescent="0.3">
      <c r="D33" s="20">
        <v>8</v>
      </c>
    </row>
    <row r="35" spans="1:7" x14ac:dyDescent="0.25">
      <c r="D35" s="11"/>
      <c r="E35" s="7"/>
    </row>
    <row r="37" spans="1:7" x14ac:dyDescent="0.25">
      <c r="D37" s="8" t="s">
        <v>430</v>
      </c>
      <c r="E37" s="8"/>
      <c r="F37" s="8"/>
      <c r="G37" s="8"/>
    </row>
    <row r="40" spans="1:7" ht="21" x14ac:dyDescent="0.35">
      <c r="A40" s="31" t="s">
        <v>465</v>
      </c>
      <c r="B40" s="32"/>
      <c r="C40" s="32"/>
      <c r="D40" s="32"/>
      <c r="E40" s="32"/>
    </row>
    <row r="42" spans="1:7" ht="15.75" x14ac:dyDescent="0.25">
      <c r="A42" s="33">
        <v>5.5</v>
      </c>
      <c r="B42" s="34"/>
    </row>
    <row r="44" spans="1:7" ht="15.75" x14ac:dyDescent="0.25">
      <c r="A44" s="24" t="s">
        <v>422</v>
      </c>
      <c r="B44" s="24" t="s">
        <v>423</v>
      </c>
      <c r="C44" s="24" t="s">
        <v>424</v>
      </c>
    </row>
    <row r="45" spans="1:7" x14ac:dyDescent="0.25">
      <c r="A45" s="22" t="s">
        <v>466</v>
      </c>
      <c r="B45" s="11"/>
      <c r="C45" s="35" t="s">
        <v>431</v>
      </c>
      <c r="D45" s="36"/>
      <c r="E45" s="37"/>
    </row>
    <row r="46" spans="1:7" x14ac:dyDescent="0.25">
      <c r="A46" s="22" t="s">
        <v>467</v>
      </c>
      <c r="B46" s="11"/>
      <c r="C46" s="35" t="s">
        <v>432</v>
      </c>
      <c r="D46" s="36"/>
      <c r="E46" s="37"/>
    </row>
    <row r="47" spans="1:7" x14ac:dyDescent="0.25">
      <c r="A47" s="22" t="s">
        <v>468</v>
      </c>
      <c r="B47" s="11"/>
      <c r="C47" s="35" t="s">
        <v>433</v>
      </c>
      <c r="D47" s="36"/>
      <c r="E47" s="37"/>
    </row>
    <row r="48" spans="1:7" x14ac:dyDescent="0.25">
      <c r="A48" s="22" t="s">
        <v>469</v>
      </c>
      <c r="B48" s="11"/>
      <c r="C48" s="35" t="s">
        <v>434</v>
      </c>
      <c r="D48" s="36"/>
      <c r="E48" s="37"/>
    </row>
    <row r="51" spans="1:5" ht="21" x14ac:dyDescent="0.35">
      <c r="A51" s="31" t="s">
        <v>470</v>
      </c>
      <c r="B51" s="32"/>
      <c r="C51" s="32"/>
      <c r="D51" s="32"/>
      <c r="E51" s="32"/>
    </row>
    <row r="53" spans="1:5" ht="15.75" x14ac:dyDescent="0.25">
      <c r="A53" s="33">
        <v>5.6</v>
      </c>
      <c r="B53" s="34"/>
    </row>
    <row r="55" spans="1:5" ht="15.75" x14ac:dyDescent="0.25">
      <c r="A55" s="24" t="s">
        <v>426</v>
      </c>
      <c r="B55" s="24" t="s">
        <v>427</v>
      </c>
      <c r="C55" s="24" t="s">
        <v>425</v>
      </c>
    </row>
    <row r="56" spans="1:5" x14ac:dyDescent="0.25">
      <c r="A56" s="11">
        <v>2.5</v>
      </c>
      <c r="B56" s="23">
        <v>40179</v>
      </c>
      <c r="C56" s="11"/>
    </row>
    <row r="57" spans="1:5" x14ac:dyDescent="0.25">
      <c r="A57" s="11" t="s">
        <v>471</v>
      </c>
      <c r="B57" s="11" t="s">
        <v>472</v>
      </c>
      <c r="C57" s="11"/>
    </row>
    <row r="58" spans="1:5" x14ac:dyDescent="0.25">
      <c r="A58" s="11" t="b">
        <v>1</v>
      </c>
      <c r="B58" s="11" t="b">
        <v>0</v>
      </c>
      <c r="C58" s="11"/>
    </row>
    <row r="59" spans="1:5" x14ac:dyDescent="0.25">
      <c r="A59" s="11" t="e">
        <f>1/0</f>
        <v>#DIV/0!</v>
      </c>
      <c r="B59" s="11" t="e">
        <f>"LOL"+55</f>
        <v>#VALUE!</v>
      </c>
      <c r="C59" s="11"/>
    </row>
    <row r="61" spans="1:5" x14ac:dyDescent="0.25">
      <c r="C61" s="9"/>
    </row>
    <row r="62" spans="1:5" ht="15.75" x14ac:dyDescent="0.25">
      <c r="D62" s="10"/>
    </row>
  </sheetData>
  <mergeCells count="13">
    <mergeCell ref="A1:E1"/>
    <mergeCell ref="A3:B3"/>
    <mergeCell ref="A12:B12"/>
    <mergeCell ref="A17:B17"/>
    <mergeCell ref="A25:B25"/>
    <mergeCell ref="A40:E40"/>
    <mergeCell ref="A42:B42"/>
    <mergeCell ref="A51:E51"/>
    <mergeCell ref="A53:B53"/>
    <mergeCell ref="C45:E45"/>
    <mergeCell ref="C46:E46"/>
    <mergeCell ref="C47:E47"/>
    <mergeCell ref="C48:E4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2300-5521-4A32-89AF-AC362450AE9D}">
  <dimension ref="A1:I201"/>
  <sheetViews>
    <sheetView zoomScale="115" zoomScaleNormal="115" workbookViewId="0">
      <selection activeCell="G1" sqref="G1"/>
    </sheetView>
  </sheetViews>
  <sheetFormatPr defaultRowHeight="15" x14ac:dyDescent="0.25"/>
  <cols>
    <col min="1" max="1" width="12.75" style="5" customWidth="1"/>
    <col min="2" max="2" width="13.25" style="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9.5" style="5" customWidth="1"/>
    <col min="9" max="10" width="12" style="5" customWidth="1"/>
    <col min="11" max="16384" width="9" style="5"/>
  </cols>
  <sheetData>
    <row r="1" spans="1:9" ht="15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/>
      <c r="H1" s="3"/>
      <c r="I1" s="3"/>
    </row>
    <row r="2" spans="1:9" x14ac:dyDescent="0.25">
      <c r="A2" s="5" t="s">
        <v>10</v>
      </c>
      <c r="B2" s="5" t="s">
        <v>11</v>
      </c>
      <c r="C2" s="5" t="s">
        <v>0</v>
      </c>
      <c r="D2" s="5" t="s">
        <v>12</v>
      </c>
      <c r="E2" s="5">
        <v>768.41</v>
      </c>
      <c r="F2" s="5">
        <v>147.76</v>
      </c>
    </row>
    <row r="3" spans="1:9" x14ac:dyDescent="0.25">
      <c r="A3" s="5" t="s">
        <v>13</v>
      </c>
      <c r="B3" s="5" t="s">
        <v>14</v>
      </c>
      <c r="C3" s="5" t="s">
        <v>1</v>
      </c>
      <c r="D3" s="5" t="s">
        <v>15</v>
      </c>
      <c r="E3" s="5">
        <v>789.06</v>
      </c>
      <c r="F3" s="5">
        <v>584.54999999999995</v>
      </c>
    </row>
    <row r="4" spans="1:9" x14ac:dyDescent="0.25">
      <c r="A4" s="5" t="s">
        <v>16</v>
      </c>
      <c r="B4" s="5" t="s">
        <v>17</v>
      </c>
      <c r="C4" s="5" t="s">
        <v>1</v>
      </c>
      <c r="D4" s="5" t="s">
        <v>18</v>
      </c>
      <c r="E4" s="5">
        <v>331.24</v>
      </c>
      <c r="F4" s="5">
        <v>641.28</v>
      </c>
    </row>
    <row r="5" spans="1:9" x14ac:dyDescent="0.25">
      <c r="A5" s="5" t="s">
        <v>19</v>
      </c>
      <c r="B5" s="5" t="s">
        <v>20</v>
      </c>
      <c r="C5" s="5" t="s">
        <v>1</v>
      </c>
      <c r="D5" s="5" t="s">
        <v>12</v>
      </c>
      <c r="E5" s="5">
        <v>489.5</v>
      </c>
      <c r="F5" s="5">
        <v>677.01</v>
      </c>
    </row>
    <row r="6" spans="1:9" x14ac:dyDescent="0.25">
      <c r="A6" s="5" t="s">
        <v>21</v>
      </c>
      <c r="B6" s="5" t="s">
        <v>22</v>
      </c>
      <c r="C6" s="5" t="s">
        <v>0</v>
      </c>
      <c r="D6" s="5" t="s">
        <v>18</v>
      </c>
      <c r="E6" s="5">
        <v>293.68</v>
      </c>
      <c r="F6" s="5">
        <v>440.04</v>
      </c>
    </row>
    <row r="7" spans="1:9" x14ac:dyDescent="0.25">
      <c r="A7" s="5" t="s">
        <v>23</v>
      </c>
      <c r="B7" s="5" t="s">
        <v>24</v>
      </c>
      <c r="C7" s="5" t="s">
        <v>0</v>
      </c>
      <c r="D7" s="5" t="s">
        <v>25</v>
      </c>
      <c r="E7" s="5">
        <v>772.92</v>
      </c>
      <c r="F7" s="5">
        <v>335.77</v>
      </c>
    </row>
    <row r="8" spans="1:9" x14ac:dyDescent="0.25">
      <c r="A8" s="5" t="s">
        <v>26</v>
      </c>
      <c r="B8" s="5" t="s">
        <v>27</v>
      </c>
      <c r="C8" s="5" t="s">
        <v>2</v>
      </c>
      <c r="D8" s="5" t="s">
        <v>15</v>
      </c>
      <c r="E8" s="5">
        <v>756.45</v>
      </c>
      <c r="F8" s="5">
        <v>286.7</v>
      </c>
    </row>
    <row r="9" spans="1:9" x14ac:dyDescent="0.25">
      <c r="A9" s="5" t="s">
        <v>28</v>
      </c>
      <c r="B9" s="5" t="s">
        <v>29</v>
      </c>
      <c r="C9" s="5" t="s">
        <v>1</v>
      </c>
      <c r="D9" s="5" t="s">
        <v>12</v>
      </c>
      <c r="E9" s="5">
        <v>4.38</v>
      </c>
      <c r="F9" s="5">
        <v>125.77</v>
      </c>
    </row>
    <row r="10" spans="1:9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5">
        <v>253.13</v>
      </c>
      <c r="F10" s="5">
        <v>216.18</v>
      </c>
    </row>
    <row r="11" spans="1:9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5">
        <v>529.16999999999996</v>
      </c>
      <c r="F11" s="5">
        <v>162.02000000000001</v>
      </c>
    </row>
    <row r="12" spans="1:9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5">
        <v>647.88</v>
      </c>
      <c r="F12" s="5">
        <v>275.74</v>
      </c>
    </row>
    <row r="13" spans="1:9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5">
        <v>677.46</v>
      </c>
      <c r="F13" s="5">
        <v>740.72</v>
      </c>
    </row>
    <row r="14" spans="1:9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5">
        <v>116.58</v>
      </c>
      <c r="F14" s="5">
        <v>619.99</v>
      </c>
    </row>
    <row r="15" spans="1:9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5">
        <v>867.44</v>
      </c>
      <c r="F15" s="5">
        <v>999.67</v>
      </c>
    </row>
    <row r="16" spans="1:9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5">
        <v>832.47</v>
      </c>
      <c r="F16" s="5">
        <v>820.11</v>
      </c>
    </row>
    <row r="17" spans="1:6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5">
        <v>105.02</v>
      </c>
      <c r="F17" s="5">
        <v>43.26</v>
      </c>
    </row>
    <row r="18" spans="1:6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5">
        <v>697.37</v>
      </c>
      <c r="F18" s="5">
        <v>530.17999999999995</v>
      </c>
    </row>
    <row r="19" spans="1:6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5">
        <v>326.93</v>
      </c>
      <c r="F19" s="5">
        <v>270.92</v>
      </c>
    </row>
    <row r="20" spans="1:6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5">
        <v>831.29</v>
      </c>
      <c r="F20" s="5">
        <v>288.2</v>
      </c>
    </row>
    <row r="21" spans="1:6" x14ac:dyDescent="0.25">
      <c r="A21" s="5" t="s">
        <v>54</v>
      </c>
      <c r="B21" s="5" t="s">
        <v>55</v>
      </c>
      <c r="C21" s="5" t="s">
        <v>1</v>
      </c>
      <c r="D21" s="5" t="s">
        <v>18</v>
      </c>
      <c r="E21" s="5">
        <v>922.73</v>
      </c>
      <c r="F21" s="5">
        <v>523.12</v>
      </c>
    </row>
    <row r="22" spans="1:6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5">
        <v>66.42</v>
      </c>
      <c r="F22" s="5">
        <v>784.61</v>
      </c>
    </row>
    <row r="23" spans="1:6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5">
        <v>509.65</v>
      </c>
      <c r="F23" s="5">
        <v>756.29</v>
      </c>
    </row>
    <row r="24" spans="1:6" x14ac:dyDescent="0.25">
      <c r="A24" s="5" t="s">
        <v>60</v>
      </c>
      <c r="B24" s="5" t="s">
        <v>61</v>
      </c>
      <c r="C24" s="5" t="s">
        <v>62</v>
      </c>
      <c r="D24" s="5" t="s">
        <v>41</v>
      </c>
      <c r="E24" s="5">
        <v>617.66999999999996</v>
      </c>
      <c r="F24" s="5">
        <v>595.07000000000005</v>
      </c>
    </row>
    <row r="25" spans="1:6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5">
        <v>617.79999999999995</v>
      </c>
      <c r="F25" s="5">
        <v>409.45</v>
      </c>
    </row>
    <row r="26" spans="1:6" x14ac:dyDescent="0.25">
      <c r="A26" s="5" t="s">
        <v>65</v>
      </c>
      <c r="B26" s="5" t="s">
        <v>66</v>
      </c>
      <c r="C26" s="5" t="s">
        <v>0</v>
      </c>
      <c r="D26" s="5" t="s">
        <v>25</v>
      </c>
      <c r="E26" s="5">
        <v>714.25</v>
      </c>
      <c r="F26" s="5">
        <v>369.91</v>
      </c>
    </row>
    <row r="27" spans="1:6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5">
        <v>248.49</v>
      </c>
      <c r="F27" s="5">
        <v>383.62</v>
      </c>
    </row>
    <row r="28" spans="1:6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5">
        <v>146.36000000000001</v>
      </c>
      <c r="F28" s="5">
        <v>792.49</v>
      </c>
    </row>
    <row r="29" spans="1:6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5">
        <v>518.63</v>
      </c>
      <c r="F29" s="5">
        <v>894.16</v>
      </c>
    </row>
    <row r="30" spans="1:6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5">
        <v>279.89999999999998</v>
      </c>
      <c r="F30" s="5">
        <v>424.59</v>
      </c>
    </row>
    <row r="31" spans="1:6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5">
        <v>474.97</v>
      </c>
      <c r="F31" s="5">
        <v>215.38</v>
      </c>
    </row>
    <row r="32" spans="1:6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5">
        <v>633.32000000000005</v>
      </c>
      <c r="F32" s="5">
        <v>345.6</v>
      </c>
    </row>
    <row r="33" spans="1:6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5">
        <v>10.55</v>
      </c>
      <c r="F33" s="5">
        <v>679.21</v>
      </c>
    </row>
    <row r="34" spans="1:6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5">
        <v>149.04</v>
      </c>
      <c r="F34" s="5">
        <v>867.49</v>
      </c>
    </row>
    <row r="35" spans="1:6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5">
        <v>624.29</v>
      </c>
      <c r="F35" s="5">
        <v>6.01</v>
      </c>
    </row>
    <row r="36" spans="1:6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5">
        <v>482.97</v>
      </c>
      <c r="F36" s="5">
        <v>370.11</v>
      </c>
    </row>
    <row r="37" spans="1:6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5">
        <v>909.56</v>
      </c>
      <c r="F37" s="5">
        <v>144.99</v>
      </c>
    </row>
    <row r="38" spans="1:6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5">
        <v>94.55</v>
      </c>
      <c r="F38" s="5">
        <v>369.12</v>
      </c>
    </row>
    <row r="39" spans="1:6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5">
        <v>10.02</v>
      </c>
      <c r="F39" s="5">
        <v>368.38</v>
      </c>
    </row>
    <row r="40" spans="1:6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5">
        <v>377.94</v>
      </c>
      <c r="F40" s="5">
        <v>410.79</v>
      </c>
    </row>
    <row r="41" spans="1:6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5">
        <v>954.71</v>
      </c>
      <c r="F41" s="5">
        <v>600.32000000000005</v>
      </c>
    </row>
    <row r="42" spans="1:6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5">
        <v>238.92</v>
      </c>
      <c r="F42" s="5">
        <v>30.05</v>
      </c>
    </row>
    <row r="43" spans="1:6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5">
        <v>762.03</v>
      </c>
      <c r="F43" s="5">
        <v>55.85</v>
      </c>
    </row>
    <row r="44" spans="1:6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5">
        <v>8.81</v>
      </c>
      <c r="F44" s="5">
        <v>249.31</v>
      </c>
    </row>
    <row r="45" spans="1:6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5">
        <v>166.1</v>
      </c>
      <c r="F45" s="5">
        <v>229.71</v>
      </c>
    </row>
    <row r="46" spans="1:6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5">
        <v>246.21</v>
      </c>
      <c r="F46" s="5">
        <v>3.67</v>
      </c>
    </row>
    <row r="47" spans="1:6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5">
        <v>687.25</v>
      </c>
      <c r="F47" s="5">
        <v>653.58000000000004</v>
      </c>
    </row>
    <row r="48" spans="1:6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5">
        <v>388.17</v>
      </c>
      <c r="F48" s="5">
        <v>787.79</v>
      </c>
    </row>
    <row r="49" spans="1:6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5">
        <v>634.55999999999995</v>
      </c>
      <c r="F49" s="5">
        <v>555.08000000000004</v>
      </c>
    </row>
    <row r="50" spans="1:6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5">
        <v>777.88</v>
      </c>
      <c r="F50" s="5">
        <v>983.42</v>
      </c>
    </row>
    <row r="51" spans="1:6" x14ac:dyDescent="0.25">
      <c r="A51" s="5" t="s">
        <v>117</v>
      </c>
      <c r="B51" s="5" t="s">
        <v>118</v>
      </c>
      <c r="C51" s="5" t="s">
        <v>1</v>
      </c>
      <c r="D51" s="5" t="s">
        <v>15</v>
      </c>
      <c r="E51" s="5">
        <v>89.66</v>
      </c>
      <c r="F51" s="5">
        <v>442.12</v>
      </c>
    </row>
    <row r="52" spans="1:6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5">
        <v>154.86000000000001</v>
      </c>
      <c r="F52" s="5">
        <v>598.58000000000004</v>
      </c>
    </row>
    <row r="53" spans="1:6" x14ac:dyDescent="0.25">
      <c r="A53" s="5" t="s">
        <v>121</v>
      </c>
      <c r="B53" s="5" t="s">
        <v>122</v>
      </c>
      <c r="C53" s="5" t="s">
        <v>1</v>
      </c>
      <c r="D53" s="5" t="s">
        <v>25</v>
      </c>
      <c r="E53" s="5">
        <v>202.09</v>
      </c>
      <c r="F53" s="5">
        <v>164.5</v>
      </c>
    </row>
    <row r="54" spans="1:6" x14ac:dyDescent="0.25">
      <c r="A54" s="5" t="s">
        <v>123</v>
      </c>
      <c r="B54" s="5" t="s">
        <v>124</v>
      </c>
      <c r="C54" s="5" t="s">
        <v>62</v>
      </c>
      <c r="D54" s="5" t="s">
        <v>75</v>
      </c>
      <c r="E54" s="5">
        <v>777.5</v>
      </c>
      <c r="F54" s="5">
        <v>2.84</v>
      </c>
    </row>
    <row r="55" spans="1:6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5">
        <v>559.37</v>
      </c>
      <c r="F55" s="5">
        <v>65.72</v>
      </c>
    </row>
    <row r="56" spans="1:6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5">
        <v>497.91</v>
      </c>
      <c r="F56" s="5">
        <v>31.2</v>
      </c>
    </row>
    <row r="57" spans="1:6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5">
        <v>800.72</v>
      </c>
      <c r="F57" s="5">
        <v>762.68</v>
      </c>
    </row>
    <row r="58" spans="1:6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5">
        <v>954.1</v>
      </c>
      <c r="F58" s="5">
        <v>780.63</v>
      </c>
    </row>
    <row r="59" spans="1:6" x14ac:dyDescent="0.25">
      <c r="A59" s="5" t="s">
        <v>133</v>
      </c>
      <c r="B59" s="5" t="s">
        <v>134</v>
      </c>
      <c r="C59" s="5" t="s">
        <v>135</v>
      </c>
      <c r="D59" s="5" t="s">
        <v>15</v>
      </c>
      <c r="E59" s="5">
        <v>152.91999999999999</v>
      </c>
      <c r="F59" s="5">
        <v>448.3</v>
      </c>
    </row>
    <row r="60" spans="1:6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5">
        <v>832.3</v>
      </c>
      <c r="F60" s="5">
        <v>128.47</v>
      </c>
    </row>
    <row r="61" spans="1:6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5">
        <v>179.94</v>
      </c>
      <c r="F61" s="5">
        <v>826.8</v>
      </c>
    </row>
    <row r="62" spans="1:6" x14ac:dyDescent="0.25">
      <c r="A62" s="5" t="s">
        <v>140</v>
      </c>
      <c r="B62" s="5" t="s">
        <v>141</v>
      </c>
      <c r="C62" s="5" t="s">
        <v>0</v>
      </c>
      <c r="D62" s="5" t="s">
        <v>12</v>
      </c>
      <c r="E62" s="5">
        <v>202.24</v>
      </c>
      <c r="F62" s="5">
        <v>763.78</v>
      </c>
    </row>
    <row r="63" spans="1:6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5">
        <v>440.36</v>
      </c>
      <c r="F63" s="5">
        <v>410.33</v>
      </c>
    </row>
    <row r="64" spans="1:6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5">
        <v>744.8</v>
      </c>
      <c r="F64" s="5">
        <v>856.47</v>
      </c>
    </row>
    <row r="65" spans="1:6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5">
        <v>849.51</v>
      </c>
      <c r="F65" s="5">
        <v>977.14</v>
      </c>
    </row>
    <row r="66" spans="1:6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5">
        <v>328.44</v>
      </c>
      <c r="F66" s="5">
        <v>25.19</v>
      </c>
    </row>
    <row r="67" spans="1:6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5">
        <v>480.79</v>
      </c>
      <c r="F67" s="5">
        <v>539.37</v>
      </c>
    </row>
    <row r="68" spans="1:6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5">
        <v>623.76</v>
      </c>
      <c r="F68" s="5">
        <v>887.02</v>
      </c>
    </row>
    <row r="69" spans="1:6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5">
        <v>613.29999999999995</v>
      </c>
      <c r="F69" s="5">
        <v>612.34</v>
      </c>
    </row>
    <row r="70" spans="1:6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5">
        <v>71.61</v>
      </c>
      <c r="F70" s="5">
        <v>691.22</v>
      </c>
    </row>
    <row r="71" spans="1:6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5">
        <v>225.62</v>
      </c>
      <c r="F71" s="5">
        <v>334.55</v>
      </c>
    </row>
    <row r="72" spans="1:6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5">
        <v>453.46</v>
      </c>
      <c r="F72" s="5">
        <v>272.64</v>
      </c>
    </row>
    <row r="73" spans="1:6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5">
        <v>29.08</v>
      </c>
      <c r="F73" s="5">
        <v>536.23</v>
      </c>
    </row>
    <row r="74" spans="1:6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5">
        <v>879.05</v>
      </c>
      <c r="F74" s="5">
        <v>190.98</v>
      </c>
    </row>
    <row r="75" spans="1:6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5">
        <v>782.43</v>
      </c>
      <c r="F75" s="5">
        <v>693.14</v>
      </c>
    </row>
    <row r="76" spans="1:6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5">
        <v>128.21</v>
      </c>
      <c r="F76" s="5">
        <v>850.96</v>
      </c>
    </row>
    <row r="77" spans="1:6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5">
        <v>632.35</v>
      </c>
      <c r="F77" s="5">
        <v>450.16</v>
      </c>
    </row>
    <row r="78" spans="1:6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5">
        <v>430.09</v>
      </c>
      <c r="F78" s="5">
        <v>944.47</v>
      </c>
    </row>
    <row r="79" spans="1:6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5">
        <v>960.5</v>
      </c>
      <c r="F79" s="5">
        <v>244.6</v>
      </c>
    </row>
    <row r="80" spans="1:6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5">
        <v>60.16</v>
      </c>
      <c r="F80" s="5">
        <v>836.45</v>
      </c>
    </row>
    <row r="81" spans="1:6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5">
        <v>950.81</v>
      </c>
      <c r="F81" s="5">
        <v>400.38</v>
      </c>
    </row>
    <row r="82" spans="1:6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5">
        <v>320.92</v>
      </c>
      <c r="F82" s="5">
        <v>431.21</v>
      </c>
    </row>
    <row r="83" spans="1:6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5">
        <v>509.07</v>
      </c>
      <c r="F83" s="5">
        <v>903.11</v>
      </c>
    </row>
    <row r="84" spans="1:6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5">
        <v>437.43</v>
      </c>
      <c r="F84" s="5">
        <v>192.67</v>
      </c>
    </row>
    <row r="85" spans="1:6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5">
        <v>38.869999999999997</v>
      </c>
      <c r="F85" s="5">
        <v>601.41999999999996</v>
      </c>
    </row>
    <row r="86" spans="1:6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5">
        <v>738.16</v>
      </c>
      <c r="F86" s="5">
        <v>852.55</v>
      </c>
    </row>
    <row r="87" spans="1:6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5">
        <v>745.18</v>
      </c>
      <c r="F87" s="5">
        <v>563.04</v>
      </c>
    </row>
    <row r="88" spans="1:6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5">
        <v>860.45</v>
      </c>
      <c r="F88" s="5">
        <v>609.69000000000005</v>
      </c>
    </row>
    <row r="89" spans="1:6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5">
        <v>143.52000000000001</v>
      </c>
      <c r="F89" s="5">
        <v>216.48</v>
      </c>
    </row>
    <row r="90" spans="1:6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5">
        <v>87.87</v>
      </c>
      <c r="F90" s="5">
        <v>295.10000000000002</v>
      </c>
    </row>
    <row r="91" spans="1:6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5">
        <v>257.12</v>
      </c>
      <c r="F91" s="5">
        <v>67.37</v>
      </c>
    </row>
    <row r="92" spans="1:6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5">
        <v>803.51</v>
      </c>
      <c r="F92" s="5">
        <v>432.8</v>
      </c>
    </row>
    <row r="93" spans="1:6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5">
        <v>412.76</v>
      </c>
      <c r="F93" s="5">
        <v>58.6</v>
      </c>
    </row>
    <row r="94" spans="1:6" x14ac:dyDescent="0.25">
      <c r="A94" s="5" t="s">
        <v>204</v>
      </c>
      <c r="B94" s="5" t="s">
        <v>205</v>
      </c>
      <c r="C94" s="5" t="s">
        <v>1</v>
      </c>
      <c r="D94" s="5" t="s">
        <v>15</v>
      </c>
      <c r="E94" s="5">
        <v>395.7</v>
      </c>
      <c r="F94" s="5">
        <v>30.49</v>
      </c>
    </row>
    <row r="95" spans="1:6" x14ac:dyDescent="0.25">
      <c r="A95" s="5" t="s">
        <v>206</v>
      </c>
      <c r="B95" s="5" t="s">
        <v>207</v>
      </c>
      <c r="C95" s="5" t="s">
        <v>0</v>
      </c>
      <c r="D95" s="5" t="s">
        <v>34</v>
      </c>
      <c r="E95" s="5">
        <v>339.28</v>
      </c>
      <c r="F95" s="5">
        <v>711.63</v>
      </c>
    </row>
    <row r="96" spans="1:6" x14ac:dyDescent="0.25">
      <c r="A96" s="5" t="s">
        <v>208</v>
      </c>
      <c r="B96" s="5" t="s">
        <v>209</v>
      </c>
      <c r="C96" s="5" t="s">
        <v>1</v>
      </c>
      <c r="D96" s="5" t="s">
        <v>75</v>
      </c>
      <c r="E96" s="5">
        <v>967.54</v>
      </c>
      <c r="F96" s="5">
        <v>542.41999999999996</v>
      </c>
    </row>
    <row r="97" spans="1:6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5">
        <v>172.58</v>
      </c>
      <c r="F97" s="5">
        <v>408.68</v>
      </c>
    </row>
    <row r="98" spans="1:6" x14ac:dyDescent="0.25">
      <c r="A98" s="5" t="s">
        <v>212</v>
      </c>
      <c r="B98" s="5" t="s">
        <v>213</v>
      </c>
      <c r="C98" s="5" t="s">
        <v>0</v>
      </c>
      <c r="D98" s="5" t="s">
        <v>34</v>
      </c>
      <c r="E98" s="5">
        <v>989.64</v>
      </c>
      <c r="F98" s="5">
        <v>749.1</v>
      </c>
    </row>
    <row r="99" spans="1:6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5">
        <v>376.2</v>
      </c>
      <c r="F99" s="5">
        <v>345.86</v>
      </c>
    </row>
    <row r="100" spans="1:6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5">
        <v>68.849999999999994</v>
      </c>
      <c r="F100" s="5">
        <v>639.38</v>
      </c>
    </row>
    <row r="101" spans="1:6" x14ac:dyDescent="0.25">
      <c r="A101" s="5" t="s">
        <v>218</v>
      </c>
      <c r="B101" s="5" t="s">
        <v>219</v>
      </c>
      <c r="C101" s="5" t="s">
        <v>1</v>
      </c>
      <c r="D101" s="5" t="s">
        <v>41</v>
      </c>
      <c r="E101" s="5">
        <v>850.95</v>
      </c>
      <c r="F101" s="5">
        <v>903.91</v>
      </c>
    </row>
    <row r="102" spans="1:6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5">
        <v>195.78</v>
      </c>
      <c r="F102" s="5">
        <v>77.53</v>
      </c>
    </row>
    <row r="103" spans="1:6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5">
        <v>324.27</v>
      </c>
      <c r="F103" s="5">
        <v>525.77</v>
      </c>
    </row>
    <row r="104" spans="1:6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5">
        <v>528.62</v>
      </c>
      <c r="F104" s="5">
        <v>606.27</v>
      </c>
    </row>
    <row r="105" spans="1:6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5">
        <v>111.36</v>
      </c>
      <c r="F105" s="5">
        <v>911.84</v>
      </c>
    </row>
    <row r="106" spans="1:6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5">
        <v>255.92</v>
      </c>
      <c r="F106" s="5">
        <v>795.71</v>
      </c>
    </row>
    <row r="107" spans="1:6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5">
        <v>830.53</v>
      </c>
      <c r="F107" s="5">
        <v>765.15</v>
      </c>
    </row>
    <row r="108" spans="1:6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5">
        <v>109.51</v>
      </c>
      <c r="F108" s="5">
        <v>581.5</v>
      </c>
    </row>
    <row r="109" spans="1:6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5">
        <v>721.94</v>
      </c>
      <c r="F109" s="5">
        <v>385.87</v>
      </c>
    </row>
    <row r="110" spans="1:6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5">
        <v>133.22</v>
      </c>
      <c r="F110" s="5">
        <v>810.6</v>
      </c>
    </row>
    <row r="111" spans="1:6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5">
        <v>22.23</v>
      </c>
      <c r="F111" s="5">
        <v>106.09</v>
      </c>
    </row>
    <row r="112" spans="1:6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5">
        <v>936.24</v>
      </c>
      <c r="F112" s="5">
        <v>567.77</v>
      </c>
    </row>
    <row r="113" spans="1:6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5">
        <v>769.01</v>
      </c>
      <c r="F113" s="5">
        <v>315.49</v>
      </c>
    </row>
    <row r="114" spans="1:6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5">
        <v>237.43</v>
      </c>
      <c r="F114" s="5">
        <v>89.01</v>
      </c>
    </row>
    <row r="115" spans="1:6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5">
        <v>477.76</v>
      </c>
      <c r="F115" s="5">
        <v>527.27</v>
      </c>
    </row>
    <row r="116" spans="1:6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5">
        <v>378.15</v>
      </c>
      <c r="F116" s="5">
        <v>794.14</v>
      </c>
    </row>
    <row r="117" spans="1:6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5">
        <v>125.32</v>
      </c>
      <c r="F117" s="5">
        <v>141.80000000000001</v>
      </c>
    </row>
    <row r="118" spans="1:6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5">
        <v>711.38</v>
      </c>
      <c r="F118" s="5">
        <v>923.55</v>
      </c>
    </row>
    <row r="119" spans="1:6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5">
        <v>712.07</v>
      </c>
      <c r="F119" s="5">
        <v>412.6</v>
      </c>
    </row>
    <row r="120" spans="1:6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5">
        <v>825.06</v>
      </c>
      <c r="F120" s="5">
        <v>319.98</v>
      </c>
    </row>
    <row r="121" spans="1:6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5">
        <v>774.23</v>
      </c>
      <c r="F121" s="5">
        <v>948.21</v>
      </c>
    </row>
    <row r="122" spans="1:6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5">
        <v>413.08</v>
      </c>
      <c r="F122" s="5">
        <v>794.26</v>
      </c>
    </row>
    <row r="123" spans="1:6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5">
        <v>764.3</v>
      </c>
      <c r="F123" s="5">
        <v>963.73</v>
      </c>
    </row>
    <row r="124" spans="1:6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5">
        <v>708.26</v>
      </c>
      <c r="F124" s="5">
        <v>32.1</v>
      </c>
    </row>
    <row r="125" spans="1:6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5">
        <v>679.42</v>
      </c>
      <c r="F125" s="5">
        <v>432.88</v>
      </c>
    </row>
    <row r="126" spans="1:6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5">
        <v>713.66</v>
      </c>
      <c r="F126" s="5">
        <v>149.21</v>
      </c>
    </row>
    <row r="127" spans="1:6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5">
        <v>179.61</v>
      </c>
      <c r="F127" s="5">
        <v>333.99</v>
      </c>
    </row>
    <row r="128" spans="1:6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5">
        <v>236.1</v>
      </c>
      <c r="F128" s="5">
        <v>325.08</v>
      </c>
    </row>
    <row r="129" spans="1:6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5">
        <v>63.86</v>
      </c>
      <c r="F129" s="5">
        <v>891.68</v>
      </c>
    </row>
    <row r="130" spans="1:6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5">
        <v>423.6</v>
      </c>
      <c r="F130" s="5">
        <v>327.92</v>
      </c>
    </row>
    <row r="131" spans="1:6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5">
        <v>236.34</v>
      </c>
      <c r="F131" s="5">
        <v>151.6</v>
      </c>
    </row>
    <row r="132" spans="1:6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5">
        <v>885.29</v>
      </c>
      <c r="F132" s="5">
        <v>46.17</v>
      </c>
    </row>
    <row r="133" spans="1:6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5">
        <v>634.19000000000005</v>
      </c>
      <c r="F133" s="5">
        <v>632.91999999999996</v>
      </c>
    </row>
    <row r="134" spans="1:6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5">
        <v>830.62</v>
      </c>
      <c r="F134" s="5">
        <v>43.01</v>
      </c>
    </row>
    <row r="135" spans="1:6" x14ac:dyDescent="0.25">
      <c r="A135" s="5" t="s">
        <v>286</v>
      </c>
      <c r="B135" s="5" t="s">
        <v>287</v>
      </c>
      <c r="C135" s="5" t="s">
        <v>0</v>
      </c>
      <c r="D135" s="5" t="s">
        <v>25</v>
      </c>
      <c r="E135" s="5">
        <v>124.3</v>
      </c>
      <c r="F135" s="5">
        <v>383.8</v>
      </c>
    </row>
    <row r="136" spans="1:6" x14ac:dyDescent="0.25">
      <c r="A136" s="5" t="s">
        <v>288</v>
      </c>
      <c r="B136" s="5" t="s">
        <v>289</v>
      </c>
      <c r="C136" s="5" t="s">
        <v>0</v>
      </c>
      <c r="D136" s="5" t="s">
        <v>18</v>
      </c>
      <c r="E136" s="5">
        <v>598.83000000000004</v>
      </c>
      <c r="F136" s="5">
        <v>175.55</v>
      </c>
    </row>
    <row r="137" spans="1:6" x14ac:dyDescent="0.25">
      <c r="A137" s="5" t="s">
        <v>290</v>
      </c>
      <c r="B137" s="5" t="s">
        <v>291</v>
      </c>
      <c r="C137" s="5" t="s">
        <v>1</v>
      </c>
      <c r="D137" s="5" t="s">
        <v>18</v>
      </c>
      <c r="E137" s="5">
        <v>986.66</v>
      </c>
      <c r="F137" s="5">
        <v>56.91</v>
      </c>
    </row>
    <row r="138" spans="1:6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5">
        <v>413.42</v>
      </c>
      <c r="F138" s="5">
        <v>963.87</v>
      </c>
    </row>
    <row r="139" spans="1:6" x14ac:dyDescent="0.25">
      <c r="A139" s="5" t="s">
        <v>294</v>
      </c>
      <c r="B139" s="5" t="s">
        <v>295</v>
      </c>
      <c r="C139" s="5" t="s">
        <v>1</v>
      </c>
      <c r="D139" s="5" t="s">
        <v>12</v>
      </c>
      <c r="E139" s="5">
        <v>510.42</v>
      </c>
      <c r="F139" s="5">
        <v>995.04</v>
      </c>
    </row>
    <row r="140" spans="1:6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5">
        <v>447.69</v>
      </c>
      <c r="F140" s="5">
        <v>13.78</v>
      </c>
    </row>
    <row r="141" spans="1:6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5">
        <v>942.01</v>
      </c>
      <c r="F141" s="5">
        <v>67.650000000000006</v>
      </c>
    </row>
    <row r="142" spans="1:6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5">
        <v>177.13</v>
      </c>
      <c r="F142" s="5">
        <v>415.71</v>
      </c>
    </row>
    <row r="143" spans="1:6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5">
        <v>97.39</v>
      </c>
      <c r="F143" s="5">
        <v>432.96</v>
      </c>
    </row>
    <row r="144" spans="1:6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5">
        <v>558.1</v>
      </c>
      <c r="F144" s="5">
        <v>777.59</v>
      </c>
    </row>
    <row r="145" spans="1:6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5">
        <v>913.59</v>
      </c>
      <c r="F145" s="5">
        <v>758.42</v>
      </c>
    </row>
    <row r="146" spans="1:6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5">
        <v>269.3</v>
      </c>
      <c r="F146" s="5">
        <v>573.67999999999995</v>
      </c>
    </row>
    <row r="147" spans="1:6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5">
        <v>855.7</v>
      </c>
      <c r="F147" s="5">
        <v>634.86</v>
      </c>
    </row>
    <row r="148" spans="1:6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5">
        <v>409.12</v>
      </c>
      <c r="F148" s="5">
        <v>162.01</v>
      </c>
    </row>
    <row r="149" spans="1:6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5">
        <v>923.5</v>
      </c>
      <c r="F149" s="5">
        <v>820.13</v>
      </c>
    </row>
    <row r="150" spans="1:6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5">
        <v>644.19000000000005</v>
      </c>
      <c r="F150" s="5">
        <v>24.63</v>
      </c>
    </row>
    <row r="151" spans="1:6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5">
        <v>256.52</v>
      </c>
      <c r="F151" s="5">
        <v>594.85</v>
      </c>
    </row>
    <row r="152" spans="1:6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5">
        <v>693.49</v>
      </c>
      <c r="F152" s="5">
        <v>526.95000000000005</v>
      </c>
    </row>
    <row r="153" spans="1:6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5">
        <v>169.72</v>
      </c>
      <c r="F153" s="5">
        <v>606.08000000000004</v>
      </c>
    </row>
    <row r="154" spans="1:6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5">
        <v>593.19000000000005</v>
      </c>
      <c r="F154" s="5">
        <v>636.33000000000004</v>
      </c>
    </row>
    <row r="155" spans="1:6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5">
        <v>846.36</v>
      </c>
      <c r="F155" s="5">
        <v>357.21</v>
      </c>
    </row>
    <row r="156" spans="1:6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5">
        <v>833.51</v>
      </c>
      <c r="F156" s="5">
        <v>698.18</v>
      </c>
    </row>
    <row r="157" spans="1:6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5">
        <v>947.86</v>
      </c>
      <c r="F157" s="5">
        <v>472.98</v>
      </c>
    </row>
    <row r="158" spans="1:6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5">
        <v>794.25</v>
      </c>
      <c r="F158" s="5">
        <v>301.01</v>
      </c>
    </row>
    <row r="159" spans="1:6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5">
        <v>704.48</v>
      </c>
      <c r="F159" s="5">
        <v>504.8</v>
      </c>
    </row>
    <row r="160" spans="1:6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5">
        <v>128.30000000000001</v>
      </c>
      <c r="F160" s="5">
        <v>303.17</v>
      </c>
    </row>
    <row r="161" spans="1:6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5">
        <v>846.78</v>
      </c>
      <c r="F161" s="5">
        <v>434.75</v>
      </c>
    </row>
    <row r="162" spans="1:6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5">
        <v>3.17</v>
      </c>
      <c r="F162" s="5">
        <v>453.12</v>
      </c>
    </row>
    <row r="163" spans="1:6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5">
        <v>334.75</v>
      </c>
      <c r="F163" s="5">
        <v>701.46</v>
      </c>
    </row>
    <row r="164" spans="1:6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5">
        <v>17.559999999999999</v>
      </c>
      <c r="F164" s="5">
        <v>151.27000000000001</v>
      </c>
    </row>
    <row r="165" spans="1:6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5">
        <v>451.52</v>
      </c>
      <c r="F165" s="5">
        <v>949.42</v>
      </c>
    </row>
    <row r="166" spans="1:6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5">
        <v>72.930000000000007</v>
      </c>
      <c r="F166" s="5">
        <v>726.39</v>
      </c>
    </row>
    <row r="167" spans="1:6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5">
        <v>651.27</v>
      </c>
      <c r="F167" s="5">
        <v>304.81</v>
      </c>
    </row>
    <row r="168" spans="1:6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5">
        <v>520.1</v>
      </c>
      <c r="F168" s="5">
        <v>339.05</v>
      </c>
    </row>
    <row r="169" spans="1:6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5">
        <v>711.58</v>
      </c>
      <c r="F169" s="5">
        <v>895.74</v>
      </c>
    </row>
    <row r="170" spans="1:6" x14ac:dyDescent="0.25">
      <c r="A170" s="5" t="s">
        <v>355</v>
      </c>
      <c r="B170" s="5" t="s">
        <v>356</v>
      </c>
      <c r="C170" s="5" t="s">
        <v>1</v>
      </c>
      <c r="D170" s="5" t="s">
        <v>34</v>
      </c>
      <c r="E170" s="5">
        <v>708.64</v>
      </c>
      <c r="F170" s="5">
        <v>749.34</v>
      </c>
    </row>
    <row r="171" spans="1:6" x14ac:dyDescent="0.25">
      <c r="A171" s="5" t="s">
        <v>357</v>
      </c>
      <c r="B171" s="5" t="s">
        <v>358</v>
      </c>
      <c r="C171" s="5" t="s">
        <v>1</v>
      </c>
      <c r="D171" s="5" t="s">
        <v>15</v>
      </c>
      <c r="E171" s="5">
        <v>183.09</v>
      </c>
      <c r="F171" s="5">
        <v>428.95</v>
      </c>
    </row>
    <row r="172" spans="1:6" x14ac:dyDescent="0.25">
      <c r="A172" s="5" t="s">
        <v>359</v>
      </c>
      <c r="B172" s="5" t="s">
        <v>360</v>
      </c>
      <c r="C172" s="5" t="s">
        <v>0</v>
      </c>
      <c r="D172" s="5" t="s">
        <v>18</v>
      </c>
      <c r="E172" s="5">
        <v>111.37</v>
      </c>
      <c r="F172" s="5">
        <v>680.55</v>
      </c>
    </row>
    <row r="173" spans="1:6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5">
        <v>550.48</v>
      </c>
      <c r="F173" s="5">
        <v>507.36</v>
      </c>
    </row>
    <row r="174" spans="1:6" x14ac:dyDescent="0.25">
      <c r="A174" s="5" t="s">
        <v>363</v>
      </c>
      <c r="B174" s="5" t="s">
        <v>364</v>
      </c>
      <c r="C174" s="5" t="s">
        <v>0</v>
      </c>
      <c r="D174" s="5" t="s">
        <v>25</v>
      </c>
      <c r="E174" s="5">
        <v>764.32</v>
      </c>
      <c r="F174" s="5">
        <v>124.74</v>
      </c>
    </row>
    <row r="175" spans="1:6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5">
        <v>817.69</v>
      </c>
      <c r="F175" s="5">
        <v>104.89</v>
      </c>
    </row>
    <row r="176" spans="1:6" x14ac:dyDescent="0.25">
      <c r="A176" s="5" t="s">
        <v>367</v>
      </c>
      <c r="B176" s="5" t="s">
        <v>368</v>
      </c>
      <c r="C176" s="5" t="s">
        <v>0</v>
      </c>
      <c r="D176" s="5" t="s">
        <v>41</v>
      </c>
      <c r="E176" s="5">
        <v>245.77</v>
      </c>
      <c r="F176" s="5">
        <v>792.57</v>
      </c>
    </row>
    <row r="177" spans="1:6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5">
        <v>784.34</v>
      </c>
      <c r="F177" s="5">
        <v>216.46</v>
      </c>
    </row>
    <row r="178" spans="1:6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5">
        <v>755.36</v>
      </c>
      <c r="F178" s="5">
        <v>845.09</v>
      </c>
    </row>
    <row r="179" spans="1:6" x14ac:dyDescent="0.25">
      <c r="A179" s="5" t="s">
        <v>373</v>
      </c>
      <c r="B179" s="5" t="s">
        <v>374</v>
      </c>
      <c r="C179" s="5" t="s">
        <v>1</v>
      </c>
      <c r="D179" s="5" t="s">
        <v>12</v>
      </c>
      <c r="E179" s="5">
        <v>634.16</v>
      </c>
      <c r="F179" s="5">
        <v>89.62</v>
      </c>
    </row>
    <row r="180" spans="1:6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5">
        <v>943.32</v>
      </c>
      <c r="F180" s="5">
        <v>212.83</v>
      </c>
    </row>
    <row r="181" spans="1:6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5">
        <v>185.85</v>
      </c>
      <c r="F181" s="5">
        <v>322.91000000000003</v>
      </c>
    </row>
    <row r="182" spans="1:6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5">
        <v>650.75</v>
      </c>
      <c r="F182" s="5">
        <v>979.64</v>
      </c>
    </row>
    <row r="183" spans="1:6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5">
        <v>632.4</v>
      </c>
      <c r="F183" s="5">
        <v>500.49</v>
      </c>
    </row>
    <row r="184" spans="1:6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5">
        <v>858.91</v>
      </c>
      <c r="F184" s="5">
        <v>347.55</v>
      </c>
    </row>
    <row r="185" spans="1:6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5">
        <v>995.91</v>
      </c>
      <c r="F185" s="5">
        <v>238.59</v>
      </c>
    </row>
    <row r="186" spans="1:6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5">
        <v>80.180000000000007</v>
      </c>
      <c r="F186" s="5">
        <v>765.14</v>
      </c>
    </row>
    <row r="187" spans="1:6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5">
        <v>422.07</v>
      </c>
      <c r="F187" s="5">
        <v>117.57</v>
      </c>
    </row>
    <row r="188" spans="1:6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5">
        <v>590.97</v>
      </c>
      <c r="F188" s="5">
        <v>967.97</v>
      </c>
    </row>
    <row r="189" spans="1:6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5">
        <v>282.05</v>
      </c>
      <c r="F189" s="5">
        <v>0.36</v>
      </c>
    </row>
    <row r="190" spans="1:6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5">
        <v>573.15</v>
      </c>
      <c r="F190" s="5">
        <v>997.77</v>
      </c>
    </row>
    <row r="191" spans="1:6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5">
        <v>900.42</v>
      </c>
      <c r="F191" s="5">
        <v>997.26</v>
      </c>
    </row>
    <row r="192" spans="1:6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5">
        <v>18.010000000000002</v>
      </c>
      <c r="F192" s="5">
        <v>136.86000000000001</v>
      </c>
    </row>
    <row r="193" spans="1:6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5">
        <v>548.13</v>
      </c>
      <c r="F193" s="5">
        <v>83.85</v>
      </c>
    </row>
    <row r="194" spans="1:6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5">
        <v>362.48</v>
      </c>
      <c r="F194" s="5">
        <v>773.32</v>
      </c>
    </row>
    <row r="195" spans="1:6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5">
        <v>497.16</v>
      </c>
      <c r="F195" s="5">
        <v>497.44</v>
      </c>
    </row>
    <row r="196" spans="1:6" x14ac:dyDescent="0.25">
      <c r="A196" s="5" t="s">
        <v>407</v>
      </c>
      <c r="B196" s="5" t="s">
        <v>408</v>
      </c>
      <c r="C196" s="5" t="s">
        <v>135</v>
      </c>
      <c r="D196" s="5" t="s">
        <v>75</v>
      </c>
      <c r="E196" s="5">
        <v>766.77</v>
      </c>
      <c r="F196" s="5">
        <v>911.58</v>
      </c>
    </row>
    <row r="197" spans="1:6" x14ac:dyDescent="0.25">
      <c r="A197" s="5" t="s">
        <v>409</v>
      </c>
      <c r="B197" s="5" t="s">
        <v>410</v>
      </c>
      <c r="C197" s="5" t="s">
        <v>1</v>
      </c>
      <c r="D197" s="5" t="s">
        <v>41</v>
      </c>
      <c r="E197" s="5">
        <v>128.31</v>
      </c>
      <c r="F197" s="5">
        <v>731.62</v>
      </c>
    </row>
    <row r="198" spans="1:6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5">
        <v>52.84</v>
      </c>
      <c r="F198" s="5">
        <v>25.81</v>
      </c>
    </row>
    <row r="199" spans="1:6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5">
        <v>434.46</v>
      </c>
      <c r="F199" s="5">
        <v>738.65</v>
      </c>
    </row>
    <row r="200" spans="1:6" x14ac:dyDescent="0.25">
      <c r="A200" s="5" t="s">
        <v>415</v>
      </c>
      <c r="B200" s="5" t="s">
        <v>416</v>
      </c>
      <c r="C200" s="5" t="s">
        <v>110</v>
      </c>
      <c r="D200" s="5" t="s">
        <v>41</v>
      </c>
      <c r="E200" s="5">
        <v>477.25</v>
      </c>
      <c r="F200" s="5">
        <v>518.74</v>
      </c>
    </row>
    <row r="201" spans="1:6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5">
        <v>567.19000000000005</v>
      </c>
      <c r="F201" s="5">
        <v>217.24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K201"/>
  <sheetViews>
    <sheetView tabSelected="1" zoomScale="115" zoomScaleNormal="115" workbookViewId="0">
      <selection activeCell="L2" sqref="L2"/>
    </sheetView>
  </sheetViews>
  <sheetFormatPr defaultRowHeight="15" x14ac:dyDescent="0.25"/>
  <cols>
    <col min="1" max="1" width="12.75" customWidth="1"/>
    <col min="2" max="2" width="13.2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10.75" style="5" customWidth="1"/>
    <col min="9" max="9" width="13.625" style="5" customWidth="1"/>
    <col min="10" max="10" width="13.625" customWidth="1"/>
    <col min="11" max="11" width="59.375" customWidth="1"/>
    <col min="12" max="12" width="55.875" customWidth="1"/>
    <col min="13" max="13" width="8"/>
    <col min="14" max="14" width="14.875" customWidth="1"/>
    <col min="15" max="15" width="28.625" customWidth="1"/>
  </cols>
  <sheetData>
    <row r="1" spans="1:11" ht="21.75" thickBot="1" x14ac:dyDescent="0.4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419</v>
      </c>
      <c r="H1" s="3" t="s">
        <v>420</v>
      </c>
      <c r="I1" s="3" t="s">
        <v>421</v>
      </c>
      <c r="J1" s="5"/>
      <c r="K1" s="30" t="s">
        <v>484</v>
      </c>
    </row>
    <row r="2" spans="1:11" x14ac:dyDescent="0.25">
      <c r="A2" s="5" t="s">
        <v>10</v>
      </c>
      <c r="B2" s="5" t="s">
        <v>11</v>
      </c>
      <c r="C2" s="5" t="s">
        <v>0</v>
      </c>
      <c r="D2" s="5" t="s">
        <v>12</v>
      </c>
      <c r="E2" s="6">
        <v>768.41</v>
      </c>
      <c r="F2" s="6">
        <v>147.76</v>
      </c>
      <c r="G2" s="6">
        <f>E2+F2</f>
        <v>916.17</v>
      </c>
      <c r="H2" s="6">
        <f>F2-E2</f>
        <v>-620.65</v>
      </c>
      <c r="I2" s="6">
        <f>H2/E2%</f>
        <v>-80.770682318033337</v>
      </c>
      <c r="J2" s="5"/>
      <c r="K2" s="5"/>
    </row>
    <row r="3" spans="1:11" x14ac:dyDescent="0.25">
      <c r="A3" s="5" t="s">
        <v>13</v>
      </c>
      <c r="B3" s="5" t="s">
        <v>14</v>
      </c>
      <c r="C3" s="5" t="s">
        <v>1</v>
      </c>
      <c r="D3" s="5" t="s">
        <v>15</v>
      </c>
      <c r="E3" s="6">
        <v>789.06</v>
      </c>
      <c r="F3" s="6">
        <v>584.54999999999995</v>
      </c>
      <c r="G3" s="6">
        <f t="shared" ref="G3:G66" si="0">E3+F3</f>
        <v>1373.61</v>
      </c>
      <c r="H3" s="6">
        <f t="shared" ref="H3:H66" si="1">F3-E3</f>
        <v>-204.51</v>
      </c>
      <c r="I3" s="6">
        <f t="shared" ref="I3:I66" si="2">H3/E3%</f>
        <v>-25.918181126910504</v>
      </c>
      <c r="J3" s="5"/>
      <c r="K3" s="29" t="s">
        <v>485</v>
      </c>
    </row>
    <row r="4" spans="1:11" x14ac:dyDescent="0.25">
      <c r="A4" s="5" t="s">
        <v>16</v>
      </c>
      <c r="B4" s="5" t="s">
        <v>17</v>
      </c>
      <c r="C4" s="5" t="s">
        <v>1</v>
      </c>
      <c r="D4" s="5" t="s">
        <v>18</v>
      </c>
      <c r="E4" s="6">
        <v>331.24</v>
      </c>
      <c r="F4" s="6">
        <v>641.28</v>
      </c>
      <c r="G4" s="6">
        <f t="shared" si="0"/>
        <v>972.52</v>
      </c>
      <c r="H4" s="6">
        <f t="shared" si="1"/>
        <v>310.03999999999996</v>
      </c>
      <c r="I4" s="6">
        <f t="shared" si="2"/>
        <v>93.599806786619951</v>
      </c>
      <c r="J4" s="5"/>
      <c r="K4" s="5"/>
    </row>
    <row r="5" spans="1:11" x14ac:dyDescent="0.25">
      <c r="A5" s="5" t="s">
        <v>19</v>
      </c>
      <c r="B5" s="5" t="s">
        <v>20</v>
      </c>
      <c r="C5" s="5" t="s">
        <v>1</v>
      </c>
      <c r="E5" s="6">
        <v>489.5</v>
      </c>
      <c r="F5" s="6">
        <v>677.01</v>
      </c>
      <c r="G5" s="6">
        <f t="shared" si="0"/>
        <v>1166.51</v>
      </c>
      <c r="H5" s="6">
        <f t="shared" si="1"/>
        <v>187.51</v>
      </c>
      <c r="I5" s="6">
        <f t="shared" si="2"/>
        <v>38.306435137895811</v>
      </c>
      <c r="J5" s="5"/>
      <c r="K5" s="29" t="s">
        <v>486</v>
      </c>
    </row>
    <row r="6" spans="1:11" x14ac:dyDescent="0.25">
      <c r="A6" s="5" t="s">
        <v>21</v>
      </c>
      <c r="B6" s="5" t="s">
        <v>22</v>
      </c>
      <c r="C6" s="5" t="s">
        <v>0</v>
      </c>
      <c r="E6" s="6">
        <v>293.68</v>
      </c>
      <c r="F6" s="6">
        <v>440.04</v>
      </c>
      <c r="G6" s="6">
        <f t="shared" si="0"/>
        <v>733.72</v>
      </c>
      <c r="H6" s="6">
        <f t="shared" si="1"/>
        <v>146.36000000000001</v>
      </c>
      <c r="I6" s="6">
        <f t="shared" si="2"/>
        <v>49.836556796513221</v>
      </c>
      <c r="J6" s="5"/>
      <c r="K6" s="5"/>
    </row>
    <row r="7" spans="1:11" x14ac:dyDescent="0.25">
      <c r="A7" s="5" t="s">
        <v>23</v>
      </c>
      <c r="B7" s="5" t="s">
        <v>24</v>
      </c>
      <c r="C7" s="5" t="s">
        <v>0</v>
      </c>
      <c r="D7" s="5" t="s">
        <v>25</v>
      </c>
      <c r="E7" s="6">
        <v>772.92</v>
      </c>
      <c r="F7" s="6">
        <v>335.77</v>
      </c>
      <c r="G7" s="6">
        <f t="shared" si="0"/>
        <v>1108.69</v>
      </c>
      <c r="H7" s="6">
        <f t="shared" si="1"/>
        <v>-437.15</v>
      </c>
      <c r="I7" s="6">
        <f t="shared" si="2"/>
        <v>-56.558246649071052</v>
      </c>
      <c r="J7" s="5"/>
      <c r="K7" s="29" t="s">
        <v>487</v>
      </c>
    </row>
    <row r="8" spans="1:11" x14ac:dyDescent="0.25">
      <c r="A8" s="5" t="s">
        <v>26</v>
      </c>
      <c r="B8" s="5" t="s">
        <v>27</v>
      </c>
      <c r="C8" s="5" t="s">
        <v>2</v>
      </c>
      <c r="D8" s="5" t="s">
        <v>15</v>
      </c>
      <c r="E8" s="6">
        <v>756.45</v>
      </c>
      <c r="F8" s="6">
        <v>286.7</v>
      </c>
      <c r="G8" s="6">
        <f t="shared" si="0"/>
        <v>1043.1500000000001</v>
      </c>
      <c r="H8" s="6">
        <f t="shared" si="1"/>
        <v>-469.75000000000006</v>
      </c>
      <c r="I8" s="6">
        <f t="shared" si="2"/>
        <v>-62.099279529380659</v>
      </c>
      <c r="J8" s="5"/>
      <c r="K8" s="6"/>
    </row>
    <row r="9" spans="1:11" x14ac:dyDescent="0.25">
      <c r="A9" s="5" t="s">
        <v>28</v>
      </c>
      <c r="B9" s="5" t="s">
        <v>29</v>
      </c>
      <c r="C9" s="5" t="s">
        <v>1</v>
      </c>
      <c r="D9" s="5" t="s">
        <v>12</v>
      </c>
      <c r="E9" s="6">
        <v>4.38</v>
      </c>
      <c r="F9" s="6">
        <v>125.77</v>
      </c>
      <c r="G9" s="6">
        <f t="shared" si="0"/>
        <v>130.15</v>
      </c>
      <c r="H9" s="6">
        <f t="shared" si="1"/>
        <v>121.39</v>
      </c>
      <c r="I9" s="6">
        <f t="shared" si="2"/>
        <v>2771.461187214612</v>
      </c>
      <c r="J9" s="5"/>
      <c r="K9" s="29" t="s">
        <v>488</v>
      </c>
    </row>
    <row r="10" spans="1:11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6">
        <v>253.13</v>
      </c>
      <c r="F10" s="6">
        <v>216.18</v>
      </c>
      <c r="G10" s="6">
        <f>E10+F10</f>
        <v>469.31</v>
      </c>
      <c r="H10" s="6">
        <f t="shared" si="1"/>
        <v>-36.949999999999989</v>
      </c>
      <c r="I10" s="6">
        <f t="shared" si="2"/>
        <v>-14.597242523604468</v>
      </c>
      <c r="J10" s="5"/>
      <c r="K10" s="6"/>
    </row>
    <row r="11" spans="1:11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6">
        <v>529.16999999999996</v>
      </c>
      <c r="F11" s="6">
        <v>162.02000000000001</v>
      </c>
      <c r="G11" s="6">
        <f t="shared" si="0"/>
        <v>691.18999999999994</v>
      </c>
      <c r="H11" s="6">
        <f t="shared" si="1"/>
        <v>-367.15</v>
      </c>
      <c r="I11" s="6">
        <f t="shared" si="2"/>
        <v>-69.382240111873315</v>
      </c>
      <c r="J11" s="5"/>
      <c r="K11" s="29" t="s">
        <v>489</v>
      </c>
    </row>
    <row r="12" spans="1:11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6">
        <v>647.88</v>
      </c>
      <c r="F12" s="6">
        <v>275.74</v>
      </c>
      <c r="G12" s="6">
        <f t="shared" si="0"/>
        <v>923.62</v>
      </c>
      <c r="H12" s="6">
        <f t="shared" si="1"/>
        <v>-372.14</v>
      </c>
      <c r="I12" s="6">
        <f t="shared" si="2"/>
        <v>-57.439649317774901</v>
      </c>
      <c r="J12" s="5"/>
      <c r="K12" s="5"/>
    </row>
    <row r="13" spans="1:11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6">
        <v>677.46</v>
      </c>
      <c r="F13" s="6">
        <v>740.72</v>
      </c>
      <c r="G13" s="6">
        <f t="shared" si="0"/>
        <v>1418.18</v>
      </c>
      <c r="H13" s="6">
        <f t="shared" si="1"/>
        <v>63.259999999999991</v>
      </c>
      <c r="I13" s="6">
        <f t="shared" si="2"/>
        <v>9.3378206831399613</v>
      </c>
      <c r="J13" s="5"/>
      <c r="K13" s="29" t="s">
        <v>490</v>
      </c>
    </row>
    <row r="14" spans="1:11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6">
        <v>116.58</v>
      </c>
      <c r="F14" s="6">
        <v>619.99</v>
      </c>
      <c r="G14" s="6">
        <f t="shared" si="0"/>
        <v>736.57</v>
      </c>
      <c r="H14" s="6">
        <f t="shared" si="1"/>
        <v>503.41</v>
      </c>
      <c r="I14" s="6">
        <f t="shared" si="2"/>
        <v>431.81506261794482</v>
      </c>
      <c r="J14" s="5"/>
      <c r="K14" s="6"/>
    </row>
    <row r="15" spans="1:11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6">
        <v>867.44</v>
      </c>
      <c r="F15" s="6">
        <v>999.67</v>
      </c>
      <c r="G15" s="6">
        <f t="shared" si="0"/>
        <v>1867.1100000000001</v>
      </c>
      <c r="H15" s="6">
        <f t="shared" si="1"/>
        <v>132.2299999999999</v>
      </c>
      <c r="I15" s="6">
        <f t="shared" si="2"/>
        <v>15.24370561652678</v>
      </c>
      <c r="J15" s="5"/>
      <c r="K15" s="29" t="s">
        <v>491</v>
      </c>
    </row>
    <row r="16" spans="1:11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6">
        <v>832.47</v>
      </c>
      <c r="F16" s="6">
        <v>820.11</v>
      </c>
      <c r="G16" s="6">
        <f t="shared" si="0"/>
        <v>1652.58</v>
      </c>
      <c r="H16" s="6">
        <f t="shared" si="1"/>
        <v>-12.360000000000014</v>
      </c>
      <c r="I16" s="6">
        <f t="shared" si="2"/>
        <v>-1.4847381887635607</v>
      </c>
      <c r="J16" s="5"/>
      <c r="K16" s="6"/>
    </row>
    <row r="17" spans="1:11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6">
        <v>105.02</v>
      </c>
      <c r="F17" s="6">
        <v>43.26</v>
      </c>
      <c r="G17" s="6">
        <f t="shared" si="0"/>
        <v>148.28</v>
      </c>
      <c r="H17" s="6">
        <f t="shared" si="1"/>
        <v>-61.76</v>
      </c>
      <c r="I17" s="6">
        <f t="shared" si="2"/>
        <v>-58.807846124547702</v>
      </c>
      <c r="J17" s="5"/>
      <c r="K17" s="29" t="s">
        <v>492</v>
      </c>
    </row>
    <row r="18" spans="1:11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6">
        <v>697.37</v>
      </c>
      <c r="F18" s="6">
        <v>530.17999999999995</v>
      </c>
      <c r="G18" s="6">
        <f t="shared" si="0"/>
        <v>1227.55</v>
      </c>
      <c r="H18" s="6">
        <f t="shared" si="1"/>
        <v>-167.19000000000005</v>
      </c>
      <c r="I18" s="6">
        <f t="shared" si="2"/>
        <v>-23.97436081276798</v>
      </c>
      <c r="J18" s="5"/>
      <c r="K18" s="6"/>
    </row>
    <row r="19" spans="1:11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6">
        <v>326.93</v>
      </c>
      <c r="F19" s="6">
        <v>270.92</v>
      </c>
      <c r="G19" s="6">
        <f t="shared" si="0"/>
        <v>597.85</v>
      </c>
      <c r="H19" s="6">
        <f t="shared" si="1"/>
        <v>-56.009999999999991</v>
      </c>
      <c r="I19" s="6">
        <f t="shared" si="2"/>
        <v>-17.132107790658548</v>
      </c>
      <c r="J19" s="5"/>
      <c r="K19" s="29" t="s">
        <v>493</v>
      </c>
    </row>
    <row r="20" spans="1:11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6">
        <v>831.29</v>
      </c>
      <c r="F20" s="6">
        <v>288.2</v>
      </c>
      <c r="G20" s="6">
        <f t="shared" si="0"/>
        <v>1119.49</v>
      </c>
      <c r="H20" s="6">
        <f t="shared" si="1"/>
        <v>-543.08999999999992</v>
      </c>
      <c r="I20" s="6">
        <f t="shared" si="2"/>
        <v>-65.330991591382073</v>
      </c>
      <c r="J20" s="5"/>
      <c r="K20" s="5"/>
    </row>
    <row r="21" spans="1:11" x14ac:dyDescent="0.25">
      <c r="A21" s="5" t="s">
        <v>54</v>
      </c>
      <c r="B21" s="5" t="s">
        <v>55</v>
      </c>
      <c r="C21" s="5" t="s">
        <v>1</v>
      </c>
      <c r="E21" s="6">
        <v>922.73</v>
      </c>
      <c r="F21" s="6">
        <v>523.12</v>
      </c>
      <c r="G21" s="6">
        <f t="shared" si="0"/>
        <v>1445.85</v>
      </c>
      <c r="H21" s="6">
        <f t="shared" si="1"/>
        <v>-399.61</v>
      </c>
      <c r="I21" s="6">
        <f t="shared" si="2"/>
        <v>-43.307359682680747</v>
      </c>
      <c r="J21" s="5"/>
      <c r="K21" s="29" t="s">
        <v>494</v>
      </c>
    </row>
    <row r="22" spans="1:11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6">
        <v>66.42</v>
      </c>
      <c r="F22" s="6">
        <v>784.61</v>
      </c>
      <c r="G22" s="6">
        <f t="shared" si="0"/>
        <v>851.03</v>
      </c>
      <c r="H22" s="6">
        <f t="shared" si="1"/>
        <v>718.19</v>
      </c>
      <c r="I22" s="6">
        <f t="shared" si="2"/>
        <v>1081.2857573020176</v>
      </c>
      <c r="J22" s="5"/>
      <c r="K22" s="6"/>
    </row>
    <row r="23" spans="1:11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6">
        <v>509.65</v>
      </c>
      <c r="F23" s="6">
        <v>756.29</v>
      </c>
      <c r="G23" s="6">
        <f t="shared" si="0"/>
        <v>1265.94</v>
      </c>
      <c r="H23" s="6">
        <f t="shared" si="1"/>
        <v>246.64</v>
      </c>
      <c r="I23" s="6">
        <f t="shared" si="2"/>
        <v>48.393995879525164</v>
      </c>
      <c r="J23" s="5"/>
      <c r="K23" s="29" t="s">
        <v>495</v>
      </c>
    </row>
    <row r="24" spans="1:11" x14ac:dyDescent="0.25">
      <c r="A24" s="5" t="s">
        <v>60</v>
      </c>
      <c r="B24" s="5" t="s">
        <v>61</v>
      </c>
      <c r="C24" s="5" t="s">
        <v>62</v>
      </c>
      <c r="E24" s="6">
        <v>617.66999999999996</v>
      </c>
      <c r="F24" s="6">
        <v>595.07000000000005</v>
      </c>
      <c r="G24" s="6">
        <f t="shared" si="0"/>
        <v>1212.74</v>
      </c>
      <c r="H24" s="6">
        <f t="shared" si="1"/>
        <v>-22.599999999999909</v>
      </c>
      <c r="I24" s="6">
        <f t="shared" si="2"/>
        <v>-3.6589117166124163</v>
      </c>
      <c r="J24" s="5"/>
      <c r="K24" s="5"/>
    </row>
    <row r="25" spans="1:11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6">
        <v>617.79999999999995</v>
      </c>
      <c r="F25" s="6">
        <v>409.45</v>
      </c>
      <c r="G25" s="6">
        <f t="shared" si="0"/>
        <v>1027.25</v>
      </c>
      <c r="H25" s="6">
        <f t="shared" si="1"/>
        <v>-208.34999999999997</v>
      </c>
      <c r="I25" s="6">
        <f t="shared" si="2"/>
        <v>-33.724506312722561</v>
      </c>
      <c r="J25" s="5"/>
      <c r="K25" s="5"/>
    </row>
    <row r="26" spans="1:11" x14ac:dyDescent="0.25">
      <c r="A26" s="5" t="s">
        <v>65</v>
      </c>
      <c r="B26" s="5" t="s">
        <v>66</v>
      </c>
      <c r="C26" s="5" t="s">
        <v>0</v>
      </c>
      <c r="E26" s="6">
        <v>714.25</v>
      </c>
      <c r="F26" s="6">
        <v>369.91</v>
      </c>
      <c r="G26" s="6">
        <f t="shared" si="0"/>
        <v>1084.1600000000001</v>
      </c>
      <c r="H26" s="6">
        <f t="shared" si="1"/>
        <v>-344.34</v>
      </c>
      <c r="I26" s="6">
        <f t="shared" si="2"/>
        <v>-48.210010500525023</v>
      </c>
      <c r="J26" s="5"/>
      <c r="K26" s="5"/>
    </row>
    <row r="27" spans="1:11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6">
        <v>248.49</v>
      </c>
      <c r="F27" s="6">
        <v>383.62</v>
      </c>
      <c r="G27" s="6">
        <f t="shared" si="0"/>
        <v>632.11</v>
      </c>
      <c r="H27" s="6">
        <f t="shared" si="1"/>
        <v>135.13</v>
      </c>
      <c r="I27" s="6">
        <f t="shared" si="2"/>
        <v>54.38045796611533</v>
      </c>
      <c r="J27" s="5"/>
      <c r="K27" s="5"/>
    </row>
    <row r="28" spans="1:11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6">
        <v>146.36000000000001</v>
      </c>
      <c r="F28" s="6">
        <v>792.49</v>
      </c>
      <c r="G28" s="6">
        <f t="shared" si="0"/>
        <v>938.85</v>
      </c>
      <c r="H28" s="6">
        <f t="shared" si="1"/>
        <v>646.13</v>
      </c>
      <c r="I28" s="6">
        <f t="shared" si="2"/>
        <v>441.46624760863614</v>
      </c>
      <c r="J28" s="5"/>
      <c r="K28" s="5"/>
    </row>
    <row r="29" spans="1:11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6">
        <v>518.63</v>
      </c>
      <c r="F29" s="6">
        <v>894.16</v>
      </c>
      <c r="G29" s="6">
        <f t="shared" si="0"/>
        <v>1412.79</v>
      </c>
      <c r="H29" s="6">
        <f t="shared" si="1"/>
        <v>375.53</v>
      </c>
      <c r="I29" s="6">
        <f t="shared" si="2"/>
        <v>72.408075120991839</v>
      </c>
      <c r="J29" s="5"/>
      <c r="K29" s="5"/>
    </row>
    <row r="30" spans="1:11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6">
        <v>279.89999999999998</v>
      </c>
      <c r="F30" s="6">
        <v>424.59</v>
      </c>
      <c r="G30" s="6">
        <f t="shared" si="0"/>
        <v>704.49</v>
      </c>
      <c r="H30" s="6">
        <f t="shared" si="1"/>
        <v>144.69</v>
      </c>
      <c r="I30" s="6">
        <f t="shared" si="2"/>
        <v>51.69346195069668</v>
      </c>
      <c r="J30" s="5"/>
      <c r="K30" s="5"/>
    </row>
    <row r="31" spans="1:11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6">
        <v>474.97</v>
      </c>
      <c r="F31" s="6">
        <v>215.38</v>
      </c>
      <c r="G31" s="6">
        <f t="shared" si="0"/>
        <v>690.35</v>
      </c>
      <c r="H31" s="6">
        <f t="shared" si="1"/>
        <v>-259.59000000000003</v>
      </c>
      <c r="I31" s="6">
        <f t="shared" si="2"/>
        <v>-54.65397814598817</v>
      </c>
      <c r="J31" s="5"/>
      <c r="K31" s="5"/>
    </row>
    <row r="32" spans="1:11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6">
        <v>633.32000000000005</v>
      </c>
      <c r="F32" s="6">
        <v>345.6</v>
      </c>
      <c r="G32" s="6">
        <f t="shared" si="0"/>
        <v>978.92000000000007</v>
      </c>
      <c r="H32" s="6">
        <f t="shared" si="1"/>
        <v>-287.72000000000003</v>
      </c>
      <c r="I32" s="6">
        <f t="shared" si="2"/>
        <v>-45.430430114318199</v>
      </c>
      <c r="J32" s="5"/>
      <c r="K32" s="5"/>
    </row>
    <row r="33" spans="1:11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6">
        <v>10.55</v>
      </c>
      <c r="F33" s="6">
        <v>679.21</v>
      </c>
      <c r="G33" s="6">
        <f t="shared" si="0"/>
        <v>689.76</v>
      </c>
      <c r="H33" s="6">
        <f t="shared" si="1"/>
        <v>668.66000000000008</v>
      </c>
      <c r="I33" s="6">
        <f t="shared" si="2"/>
        <v>6338.009478672986</v>
      </c>
      <c r="J33" s="5"/>
      <c r="K33" s="5"/>
    </row>
    <row r="34" spans="1:11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6">
        <v>149.04</v>
      </c>
      <c r="F34" s="6">
        <v>867.49</v>
      </c>
      <c r="G34" s="6">
        <f t="shared" si="0"/>
        <v>1016.53</v>
      </c>
      <c r="H34" s="6">
        <f t="shared" si="1"/>
        <v>718.45</v>
      </c>
      <c r="I34" s="6">
        <f t="shared" si="2"/>
        <v>482.05179817498663</v>
      </c>
      <c r="J34" s="5"/>
      <c r="K34" s="5"/>
    </row>
    <row r="35" spans="1:11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6">
        <v>624.29</v>
      </c>
      <c r="F35" s="6">
        <v>6.01</v>
      </c>
      <c r="G35" s="6">
        <f t="shared" si="0"/>
        <v>630.29999999999995</v>
      </c>
      <c r="H35" s="6">
        <f t="shared" si="1"/>
        <v>-618.28</v>
      </c>
      <c r="I35" s="6">
        <f t="shared" si="2"/>
        <v>-99.037306380047738</v>
      </c>
      <c r="J35" s="5"/>
      <c r="K35" s="5"/>
    </row>
    <row r="36" spans="1:11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6">
        <v>482.97</v>
      </c>
      <c r="F36" s="6">
        <v>370.11</v>
      </c>
      <c r="G36" s="6">
        <f t="shared" si="0"/>
        <v>853.08</v>
      </c>
      <c r="H36" s="6">
        <f t="shared" si="1"/>
        <v>-112.86000000000001</v>
      </c>
      <c r="I36" s="6">
        <f t="shared" si="2"/>
        <v>-23.367911050375803</v>
      </c>
      <c r="J36" s="5"/>
      <c r="K36" s="5"/>
    </row>
    <row r="37" spans="1:11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6">
        <v>909.56</v>
      </c>
      <c r="F37" s="6">
        <v>144.99</v>
      </c>
      <c r="G37" s="6">
        <f t="shared" si="0"/>
        <v>1054.55</v>
      </c>
      <c r="H37" s="6">
        <f t="shared" si="1"/>
        <v>-764.56999999999994</v>
      </c>
      <c r="I37" s="6">
        <f t="shared" si="2"/>
        <v>-84.059325388099737</v>
      </c>
      <c r="J37" s="5"/>
      <c r="K37" s="5"/>
    </row>
    <row r="38" spans="1:11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6">
        <v>94.55</v>
      </c>
      <c r="F38" s="6">
        <v>369.12</v>
      </c>
      <c r="G38" s="6">
        <f t="shared" si="0"/>
        <v>463.67</v>
      </c>
      <c r="H38" s="6">
        <f t="shared" si="1"/>
        <v>274.57</v>
      </c>
      <c r="I38" s="6">
        <f t="shared" si="2"/>
        <v>290.39661554732942</v>
      </c>
      <c r="J38" s="5"/>
      <c r="K38" s="5"/>
    </row>
    <row r="39" spans="1:11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6">
        <v>10.02</v>
      </c>
      <c r="F39" s="6">
        <v>368.38</v>
      </c>
      <c r="G39" s="6">
        <f t="shared" si="0"/>
        <v>378.4</v>
      </c>
      <c r="H39" s="6">
        <f t="shared" si="1"/>
        <v>358.36</v>
      </c>
      <c r="I39" s="6">
        <f t="shared" si="2"/>
        <v>3576.4471057884234</v>
      </c>
      <c r="J39" s="5"/>
      <c r="K39" s="5"/>
    </row>
    <row r="40" spans="1:11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6">
        <v>377.94</v>
      </c>
      <c r="F40" s="6">
        <v>410.79</v>
      </c>
      <c r="G40" s="6">
        <f t="shared" si="0"/>
        <v>788.73</v>
      </c>
      <c r="H40" s="6">
        <f t="shared" si="1"/>
        <v>32.850000000000023</v>
      </c>
      <c r="I40" s="6">
        <f t="shared" si="2"/>
        <v>8.6918558501349477</v>
      </c>
      <c r="J40" s="5"/>
      <c r="K40" s="5"/>
    </row>
    <row r="41" spans="1:11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6">
        <v>954.71</v>
      </c>
      <c r="F41" s="6">
        <v>600.32000000000005</v>
      </c>
      <c r="G41" s="6">
        <f t="shared" si="0"/>
        <v>1555.0300000000002</v>
      </c>
      <c r="H41" s="6">
        <f t="shared" si="1"/>
        <v>-354.39</v>
      </c>
      <c r="I41" s="6">
        <f t="shared" si="2"/>
        <v>-37.120172617863012</v>
      </c>
      <c r="J41" s="5"/>
      <c r="K41" s="5"/>
    </row>
    <row r="42" spans="1:11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6">
        <v>238.92</v>
      </c>
      <c r="F42" s="6">
        <v>30.05</v>
      </c>
      <c r="G42" s="6">
        <f t="shared" si="0"/>
        <v>268.96999999999997</v>
      </c>
      <c r="H42" s="6">
        <f t="shared" si="1"/>
        <v>-208.86999999999998</v>
      </c>
      <c r="I42" s="6">
        <f t="shared" si="2"/>
        <v>-87.422568223673196</v>
      </c>
      <c r="J42" s="5"/>
      <c r="K42" s="5"/>
    </row>
    <row r="43" spans="1:11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6">
        <v>762.03</v>
      </c>
      <c r="F43" s="6">
        <v>55.85</v>
      </c>
      <c r="G43" s="6">
        <f t="shared" si="0"/>
        <v>817.88</v>
      </c>
      <c r="H43" s="6">
        <f t="shared" si="1"/>
        <v>-706.18</v>
      </c>
      <c r="I43" s="6">
        <f t="shared" si="2"/>
        <v>-92.670892222090998</v>
      </c>
      <c r="J43" s="5"/>
      <c r="K43" s="5"/>
    </row>
    <row r="44" spans="1:11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6">
        <v>8.81</v>
      </c>
      <c r="F44" s="6">
        <v>249.31</v>
      </c>
      <c r="G44" s="6">
        <f t="shared" si="0"/>
        <v>258.12</v>
      </c>
      <c r="H44" s="6">
        <f t="shared" si="1"/>
        <v>240.5</v>
      </c>
      <c r="I44" s="6">
        <f t="shared" si="2"/>
        <v>2729.8524404086261</v>
      </c>
      <c r="J44" s="5"/>
      <c r="K44" s="5"/>
    </row>
    <row r="45" spans="1:11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6">
        <v>166.1</v>
      </c>
      <c r="F45" s="6">
        <v>229.71</v>
      </c>
      <c r="G45" s="6">
        <f t="shared" si="0"/>
        <v>395.81</v>
      </c>
      <c r="H45" s="6">
        <f t="shared" si="1"/>
        <v>63.610000000000014</v>
      </c>
      <c r="I45" s="6">
        <f t="shared" si="2"/>
        <v>38.296207104154135</v>
      </c>
      <c r="J45" s="5"/>
      <c r="K45" s="5"/>
    </row>
    <row r="46" spans="1:11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6">
        <v>246.21</v>
      </c>
      <c r="F46" s="6">
        <v>3.67</v>
      </c>
      <c r="G46" s="6">
        <f t="shared" si="0"/>
        <v>249.88</v>
      </c>
      <c r="H46" s="6">
        <f t="shared" si="1"/>
        <v>-242.54000000000002</v>
      </c>
      <c r="I46" s="6">
        <f t="shared" si="2"/>
        <v>-98.50940254254499</v>
      </c>
      <c r="J46" s="5"/>
      <c r="K46" s="5"/>
    </row>
    <row r="47" spans="1:11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6">
        <v>687.25</v>
      </c>
      <c r="F47" s="6">
        <v>653.58000000000004</v>
      </c>
      <c r="G47" s="6">
        <f t="shared" si="0"/>
        <v>1340.83</v>
      </c>
      <c r="H47" s="6">
        <f t="shared" si="1"/>
        <v>-33.669999999999959</v>
      </c>
      <c r="I47" s="6">
        <f t="shared" si="2"/>
        <v>-4.8992360858493944</v>
      </c>
      <c r="J47" s="5"/>
      <c r="K47" s="5"/>
    </row>
    <row r="48" spans="1:11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6">
        <v>388.17</v>
      </c>
      <c r="F48" s="6">
        <v>787.79</v>
      </c>
      <c r="G48" s="6">
        <f t="shared" si="0"/>
        <v>1175.96</v>
      </c>
      <c r="H48" s="6">
        <f t="shared" si="1"/>
        <v>399.61999999999995</v>
      </c>
      <c r="I48" s="6">
        <f t="shared" si="2"/>
        <v>102.94973851662928</v>
      </c>
      <c r="J48" s="5"/>
      <c r="K48" s="5"/>
    </row>
    <row r="49" spans="1:11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6">
        <v>634.55999999999995</v>
      </c>
      <c r="F49" s="6">
        <v>555.08000000000004</v>
      </c>
      <c r="G49" s="6">
        <f t="shared" si="0"/>
        <v>1189.6399999999999</v>
      </c>
      <c r="H49" s="6">
        <f t="shared" si="1"/>
        <v>-79.479999999999905</v>
      </c>
      <c r="I49" s="6">
        <f t="shared" si="2"/>
        <v>-12.525214321734731</v>
      </c>
      <c r="J49" s="5"/>
      <c r="K49" s="5"/>
    </row>
    <row r="50" spans="1:11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6">
        <v>777.88</v>
      </c>
      <c r="F50" s="6">
        <v>983.42</v>
      </c>
      <c r="G50" s="6">
        <f t="shared" si="0"/>
        <v>1761.3</v>
      </c>
      <c r="H50" s="6">
        <f t="shared" si="1"/>
        <v>205.53999999999996</v>
      </c>
      <c r="I50" s="6">
        <f t="shared" si="2"/>
        <v>26.423098678459397</v>
      </c>
      <c r="J50" s="5"/>
      <c r="K50" s="5"/>
    </row>
    <row r="51" spans="1:11" x14ac:dyDescent="0.25">
      <c r="A51" s="5" t="s">
        <v>117</v>
      </c>
      <c r="B51" s="5" t="s">
        <v>118</v>
      </c>
      <c r="C51" s="5" t="s">
        <v>1</v>
      </c>
      <c r="E51" s="6">
        <v>89.66</v>
      </c>
      <c r="F51" s="6">
        <v>442.12</v>
      </c>
      <c r="G51" s="6">
        <f t="shared" si="0"/>
        <v>531.78</v>
      </c>
      <c r="H51" s="6">
        <f t="shared" si="1"/>
        <v>352.46000000000004</v>
      </c>
      <c r="I51" s="6">
        <f t="shared" si="2"/>
        <v>393.10729422261886</v>
      </c>
      <c r="J51" s="5"/>
      <c r="K51" s="5"/>
    </row>
    <row r="52" spans="1:11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6">
        <v>154.86000000000001</v>
      </c>
      <c r="F52" s="6">
        <v>598.58000000000004</v>
      </c>
      <c r="G52" s="6">
        <f t="shared" si="0"/>
        <v>753.44</v>
      </c>
      <c r="H52" s="6">
        <f t="shared" si="1"/>
        <v>443.72</v>
      </c>
      <c r="I52" s="6">
        <f t="shared" si="2"/>
        <v>286.52976882345342</v>
      </c>
      <c r="J52" s="5"/>
      <c r="K52" s="5"/>
    </row>
    <row r="53" spans="1:11" x14ac:dyDescent="0.25">
      <c r="A53" s="5" t="s">
        <v>121</v>
      </c>
      <c r="B53" s="5" t="s">
        <v>122</v>
      </c>
      <c r="C53" s="5" t="s">
        <v>1</v>
      </c>
      <c r="E53" s="6">
        <v>202.09</v>
      </c>
      <c r="F53" s="6">
        <v>164.5</v>
      </c>
      <c r="G53" s="6">
        <f t="shared" si="0"/>
        <v>366.59000000000003</v>
      </c>
      <c r="H53" s="6">
        <f t="shared" si="1"/>
        <v>-37.590000000000003</v>
      </c>
      <c r="I53" s="6">
        <f t="shared" si="2"/>
        <v>-18.600623484586077</v>
      </c>
      <c r="J53" s="5"/>
      <c r="K53" s="5"/>
    </row>
    <row r="54" spans="1:11" x14ac:dyDescent="0.25">
      <c r="A54" s="5" t="s">
        <v>123</v>
      </c>
      <c r="B54" s="5" t="s">
        <v>124</v>
      </c>
      <c r="C54" s="5" t="s">
        <v>62</v>
      </c>
      <c r="E54" s="6">
        <v>777.5</v>
      </c>
      <c r="F54" s="6">
        <v>2.84</v>
      </c>
      <c r="G54" s="6">
        <f t="shared" si="0"/>
        <v>780.34</v>
      </c>
      <c r="H54" s="6">
        <f t="shared" si="1"/>
        <v>-774.66</v>
      </c>
      <c r="I54" s="6">
        <f t="shared" si="2"/>
        <v>-99.634726688102887</v>
      </c>
      <c r="J54" s="5"/>
      <c r="K54" s="5"/>
    </row>
    <row r="55" spans="1:11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6">
        <v>559.37</v>
      </c>
      <c r="F55" s="6">
        <v>65.72</v>
      </c>
      <c r="G55" s="6">
        <f t="shared" si="0"/>
        <v>625.09</v>
      </c>
      <c r="H55" s="6">
        <f t="shared" si="1"/>
        <v>-493.65</v>
      </c>
      <c r="I55" s="6">
        <f t="shared" si="2"/>
        <v>-88.251068165972427</v>
      </c>
      <c r="J55" s="5"/>
      <c r="K55" s="5"/>
    </row>
    <row r="56" spans="1:11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6">
        <v>497.91</v>
      </c>
      <c r="F56" s="6">
        <v>31.2</v>
      </c>
      <c r="G56" s="6">
        <f t="shared" si="0"/>
        <v>529.11</v>
      </c>
      <c r="H56" s="6">
        <f t="shared" si="1"/>
        <v>-466.71000000000004</v>
      </c>
      <c r="I56" s="6">
        <f t="shared" si="2"/>
        <v>-93.733807314574932</v>
      </c>
      <c r="J56" s="5"/>
      <c r="K56" s="5"/>
    </row>
    <row r="57" spans="1:11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6">
        <v>800.72</v>
      </c>
      <c r="F57" s="6">
        <v>762.68</v>
      </c>
      <c r="G57" s="6">
        <f t="shared" si="0"/>
        <v>1563.4</v>
      </c>
      <c r="H57" s="6">
        <f t="shared" si="1"/>
        <v>-38.040000000000077</v>
      </c>
      <c r="I57" s="6">
        <f t="shared" si="2"/>
        <v>-4.7507243480867309</v>
      </c>
      <c r="J57" s="5"/>
      <c r="K57" s="5"/>
    </row>
    <row r="58" spans="1:11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6">
        <v>954.1</v>
      </c>
      <c r="F58" s="6">
        <v>780.63</v>
      </c>
      <c r="G58" s="6">
        <f t="shared" si="0"/>
        <v>1734.73</v>
      </c>
      <c r="H58" s="6">
        <f t="shared" si="1"/>
        <v>-173.47000000000003</v>
      </c>
      <c r="I58" s="6">
        <f t="shared" si="2"/>
        <v>-18.181532334136886</v>
      </c>
      <c r="J58" s="5"/>
      <c r="K58" s="5"/>
    </row>
    <row r="59" spans="1:11" x14ac:dyDescent="0.25">
      <c r="A59" s="5" t="s">
        <v>133</v>
      </c>
      <c r="B59" s="5" t="s">
        <v>134</v>
      </c>
      <c r="C59" s="5" t="s">
        <v>135</v>
      </c>
      <c r="E59" s="6">
        <v>152.91999999999999</v>
      </c>
      <c r="F59" s="6">
        <v>448.3</v>
      </c>
      <c r="G59" s="6">
        <f t="shared" si="0"/>
        <v>601.22</v>
      </c>
      <c r="H59" s="6">
        <f t="shared" si="1"/>
        <v>295.38</v>
      </c>
      <c r="I59" s="6">
        <f t="shared" si="2"/>
        <v>193.1598221292179</v>
      </c>
      <c r="J59" s="5"/>
      <c r="K59" s="5"/>
    </row>
    <row r="60" spans="1:11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6">
        <v>832.3</v>
      </c>
      <c r="F60" s="6">
        <v>128.47</v>
      </c>
      <c r="G60" s="6">
        <f t="shared" si="0"/>
        <v>960.77</v>
      </c>
      <c r="H60" s="6">
        <f t="shared" si="1"/>
        <v>-703.82999999999993</v>
      </c>
      <c r="I60" s="6">
        <f t="shared" si="2"/>
        <v>-84.564459930313575</v>
      </c>
      <c r="J60" s="5"/>
      <c r="K60" s="5"/>
    </row>
    <row r="61" spans="1:11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6">
        <v>179.94</v>
      </c>
      <c r="F61" s="6">
        <v>826.8</v>
      </c>
      <c r="G61" s="6">
        <f t="shared" si="0"/>
        <v>1006.74</v>
      </c>
      <c r="H61" s="6">
        <f t="shared" si="1"/>
        <v>646.8599999999999</v>
      </c>
      <c r="I61" s="6">
        <f t="shared" si="2"/>
        <v>359.48649549849949</v>
      </c>
      <c r="J61" s="5"/>
      <c r="K61" s="5"/>
    </row>
    <row r="62" spans="1:11" x14ac:dyDescent="0.25">
      <c r="A62" s="5" t="s">
        <v>140</v>
      </c>
      <c r="B62" s="5" t="s">
        <v>141</v>
      </c>
      <c r="C62" s="5" t="s">
        <v>0</v>
      </c>
      <c r="E62" s="6">
        <v>202.24</v>
      </c>
      <c r="F62" s="6">
        <v>763.78</v>
      </c>
      <c r="G62" s="6">
        <f t="shared" si="0"/>
        <v>966.02</v>
      </c>
      <c r="H62" s="6">
        <f t="shared" si="1"/>
        <v>561.54</v>
      </c>
      <c r="I62" s="6">
        <f t="shared" si="2"/>
        <v>277.66020569620247</v>
      </c>
      <c r="J62" s="5"/>
      <c r="K62" s="5"/>
    </row>
    <row r="63" spans="1:11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6">
        <v>440.36</v>
      </c>
      <c r="F63" s="6">
        <v>410.33</v>
      </c>
      <c r="G63" s="6">
        <f t="shared" si="0"/>
        <v>850.69</v>
      </c>
      <c r="H63" s="6">
        <f t="shared" si="1"/>
        <v>-30.03000000000003</v>
      </c>
      <c r="I63" s="6">
        <f t="shared" si="2"/>
        <v>-6.8194204741575142</v>
      </c>
      <c r="J63" s="5"/>
      <c r="K63" s="5"/>
    </row>
    <row r="64" spans="1:11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6">
        <v>744.8</v>
      </c>
      <c r="F64" s="6">
        <v>856.47</v>
      </c>
      <c r="G64" s="6">
        <f t="shared" si="0"/>
        <v>1601.27</v>
      </c>
      <c r="H64" s="6">
        <f t="shared" si="1"/>
        <v>111.67000000000007</v>
      </c>
      <c r="I64" s="6">
        <f t="shared" si="2"/>
        <v>14.993286788399582</v>
      </c>
      <c r="J64" s="5"/>
      <c r="K64" s="5"/>
    </row>
    <row r="65" spans="1:11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6">
        <v>849.51</v>
      </c>
      <c r="F65" s="6">
        <v>977.14</v>
      </c>
      <c r="G65" s="6">
        <f t="shared" si="0"/>
        <v>1826.65</v>
      </c>
      <c r="H65" s="6">
        <f t="shared" si="1"/>
        <v>127.63</v>
      </c>
      <c r="I65" s="6">
        <f t="shared" si="2"/>
        <v>15.023954985815351</v>
      </c>
      <c r="J65" s="5"/>
      <c r="K65" s="5"/>
    </row>
    <row r="66" spans="1:11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6">
        <v>328.44</v>
      </c>
      <c r="F66" s="6">
        <v>25.19</v>
      </c>
      <c r="G66" s="6">
        <f t="shared" si="0"/>
        <v>353.63</v>
      </c>
      <c r="H66" s="6">
        <f t="shared" si="1"/>
        <v>-303.25</v>
      </c>
      <c r="I66" s="6">
        <f t="shared" si="2"/>
        <v>-92.330410425039588</v>
      </c>
      <c r="J66" s="5"/>
      <c r="K66" s="5"/>
    </row>
    <row r="67" spans="1:11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6">
        <v>480.79</v>
      </c>
      <c r="F67" s="6">
        <v>539.37</v>
      </c>
      <c r="G67" s="6">
        <f t="shared" ref="G67:G130" si="3">E67+F67</f>
        <v>1020.1600000000001</v>
      </c>
      <c r="H67" s="6">
        <f t="shared" ref="H67:H130" si="4">F67-E67</f>
        <v>58.579999999999984</v>
      </c>
      <c r="I67" s="6">
        <f t="shared" ref="I67:I130" si="5">H67/E67%</f>
        <v>12.184113646290477</v>
      </c>
      <c r="J67" s="5"/>
      <c r="K67" s="5"/>
    </row>
    <row r="68" spans="1:11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6">
        <v>623.76</v>
      </c>
      <c r="F68" s="6">
        <v>887.02</v>
      </c>
      <c r="G68" s="6">
        <f t="shared" si="3"/>
        <v>1510.78</v>
      </c>
      <c r="H68" s="6">
        <f t="shared" si="4"/>
        <v>263.26</v>
      </c>
      <c r="I68" s="6">
        <f t="shared" si="5"/>
        <v>42.205335385404645</v>
      </c>
      <c r="J68" s="5"/>
      <c r="K68" s="5"/>
    </row>
    <row r="69" spans="1:11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6">
        <v>613.29999999999995</v>
      </c>
      <c r="F69" s="6">
        <v>612.34</v>
      </c>
      <c r="G69" s="6">
        <f t="shared" si="3"/>
        <v>1225.6399999999999</v>
      </c>
      <c r="H69" s="6">
        <f t="shared" si="4"/>
        <v>-0.95999999999992269</v>
      </c>
      <c r="I69" s="6">
        <f t="shared" si="5"/>
        <v>-0.15653024620902051</v>
      </c>
      <c r="J69" s="5"/>
      <c r="K69" s="5"/>
    </row>
    <row r="70" spans="1:11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6">
        <v>71.61</v>
      </c>
      <c r="F70" s="6">
        <v>691.22</v>
      </c>
      <c r="G70" s="6">
        <f t="shared" si="3"/>
        <v>762.83</v>
      </c>
      <c r="H70" s="6">
        <f t="shared" si="4"/>
        <v>619.61</v>
      </c>
      <c r="I70" s="6">
        <f t="shared" si="5"/>
        <v>865.25624912721696</v>
      </c>
      <c r="J70" s="5"/>
      <c r="K70" s="5"/>
    </row>
    <row r="71" spans="1:11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6">
        <v>225.62</v>
      </c>
      <c r="F71" s="6">
        <v>334.55</v>
      </c>
      <c r="G71" s="6">
        <f t="shared" si="3"/>
        <v>560.17000000000007</v>
      </c>
      <c r="H71" s="6">
        <f t="shared" si="4"/>
        <v>108.93</v>
      </c>
      <c r="I71" s="6">
        <f t="shared" si="5"/>
        <v>48.280294300150693</v>
      </c>
      <c r="J71" s="5"/>
      <c r="K71" s="5"/>
    </row>
    <row r="72" spans="1:11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6">
        <v>453.46</v>
      </c>
      <c r="F72" s="6">
        <v>272.64</v>
      </c>
      <c r="G72" s="6">
        <f t="shared" si="3"/>
        <v>726.09999999999991</v>
      </c>
      <c r="H72" s="6">
        <f t="shared" si="4"/>
        <v>-180.82</v>
      </c>
      <c r="I72" s="6">
        <f t="shared" si="5"/>
        <v>-39.875622987694612</v>
      </c>
      <c r="J72" s="5"/>
      <c r="K72" s="5"/>
    </row>
    <row r="73" spans="1:11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6">
        <v>29.08</v>
      </c>
      <c r="F73" s="6">
        <v>536.23</v>
      </c>
      <c r="G73" s="6">
        <f t="shared" si="3"/>
        <v>565.31000000000006</v>
      </c>
      <c r="H73" s="6">
        <f t="shared" si="4"/>
        <v>507.15000000000003</v>
      </c>
      <c r="I73" s="6">
        <f t="shared" si="5"/>
        <v>1743.9821182943606</v>
      </c>
      <c r="J73" s="5"/>
      <c r="K73" s="5"/>
    </row>
    <row r="74" spans="1:11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6">
        <v>879.05</v>
      </c>
      <c r="F74" s="6">
        <v>190.98</v>
      </c>
      <c r="G74" s="6">
        <f t="shared" si="3"/>
        <v>1070.03</v>
      </c>
      <c r="H74" s="6">
        <f t="shared" si="4"/>
        <v>-688.06999999999994</v>
      </c>
      <c r="I74" s="6">
        <f t="shared" si="5"/>
        <v>-78.274273363289907</v>
      </c>
      <c r="J74" s="5"/>
      <c r="K74" s="5"/>
    </row>
    <row r="75" spans="1:11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6">
        <v>782.43</v>
      </c>
      <c r="F75" s="6">
        <v>693.14</v>
      </c>
      <c r="G75" s="6">
        <f t="shared" si="3"/>
        <v>1475.57</v>
      </c>
      <c r="H75" s="6">
        <f t="shared" si="4"/>
        <v>-89.289999999999964</v>
      </c>
      <c r="I75" s="6">
        <f t="shared" si="5"/>
        <v>-11.411883491174926</v>
      </c>
      <c r="J75" s="5"/>
      <c r="K75" s="5"/>
    </row>
    <row r="76" spans="1:11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6">
        <v>128.21</v>
      </c>
      <c r="F76" s="6">
        <v>850.96</v>
      </c>
      <c r="G76" s="6">
        <f t="shared" si="3"/>
        <v>979.17000000000007</v>
      </c>
      <c r="H76" s="6">
        <f t="shared" si="4"/>
        <v>722.75</v>
      </c>
      <c r="I76" s="6">
        <f t="shared" si="5"/>
        <v>563.72357850401681</v>
      </c>
      <c r="J76" s="5"/>
      <c r="K76" s="5"/>
    </row>
    <row r="77" spans="1:11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6">
        <v>632.35</v>
      </c>
      <c r="F77" s="6">
        <v>450.16</v>
      </c>
      <c r="G77" s="6">
        <f t="shared" si="3"/>
        <v>1082.51</v>
      </c>
      <c r="H77" s="6">
        <f t="shared" si="4"/>
        <v>-182.19</v>
      </c>
      <c r="I77" s="6">
        <f t="shared" si="5"/>
        <v>-28.811575867794733</v>
      </c>
      <c r="J77" s="5"/>
      <c r="K77" s="5"/>
    </row>
    <row r="78" spans="1:11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6">
        <v>430.09</v>
      </c>
      <c r="F78" s="6">
        <v>944.47</v>
      </c>
      <c r="G78" s="6">
        <f t="shared" si="3"/>
        <v>1374.56</v>
      </c>
      <c r="H78" s="6">
        <f t="shared" si="4"/>
        <v>514.38000000000011</v>
      </c>
      <c r="I78" s="6">
        <f t="shared" si="5"/>
        <v>119.59822362761287</v>
      </c>
      <c r="J78" s="5"/>
      <c r="K78" s="5"/>
    </row>
    <row r="79" spans="1:11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6">
        <v>960.5</v>
      </c>
      <c r="F79" s="6">
        <v>244.6</v>
      </c>
      <c r="G79" s="6">
        <f t="shared" si="3"/>
        <v>1205.0999999999999</v>
      </c>
      <c r="H79" s="6">
        <f t="shared" si="4"/>
        <v>-715.9</v>
      </c>
      <c r="I79" s="6">
        <f t="shared" si="5"/>
        <v>-74.534096824570526</v>
      </c>
      <c r="J79" s="5"/>
      <c r="K79" s="5"/>
    </row>
    <row r="80" spans="1:11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6">
        <v>60.16</v>
      </c>
      <c r="F80" s="6">
        <v>836.45</v>
      </c>
      <c r="G80" s="6">
        <f t="shared" si="3"/>
        <v>896.61</v>
      </c>
      <c r="H80" s="6">
        <f t="shared" si="4"/>
        <v>776.29000000000008</v>
      </c>
      <c r="I80" s="6">
        <f t="shared" si="5"/>
        <v>1290.3756648936173</v>
      </c>
      <c r="J80" s="5"/>
      <c r="K80" s="5"/>
    </row>
    <row r="81" spans="1:11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6">
        <v>950.81</v>
      </c>
      <c r="F81" s="6">
        <v>400.38</v>
      </c>
      <c r="G81" s="6">
        <f t="shared" si="3"/>
        <v>1351.19</v>
      </c>
      <c r="H81" s="6">
        <f t="shared" si="4"/>
        <v>-550.42999999999995</v>
      </c>
      <c r="I81" s="6">
        <f t="shared" si="5"/>
        <v>-57.89064061168898</v>
      </c>
      <c r="J81" s="5"/>
      <c r="K81" s="5"/>
    </row>
    <row r="82" spans="1:11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6">
        <v>320.92</v>
      </c>
      <c r="F82" s="6">
        <v>431.21</v>
      </c>
      <c r="G82" s="6">
        <f t="shared" si="3"/>
        <v>752.13</v>
      </c>
      <c r="H82" s="6">
        <f t="shared" si="4"/>
        <v>110.28999999999996</v>
      </c>
      <c r="I82" s="6">
        <f t="shared" si="5"/>
        <v>34.366820391374787</v>
      </c>
      <c r="J82" s="5"/>
      <c r="K82" s="5"/>
    </row>
    <row r="83" spans="1:11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6">
        <v>509.07</v>
      </c>
      <c r="F83" s="6">
        <v>903.11</v>
      </c>
      <c r="G83" s="6">
        <f t="shared" si="3"/>
        <v>1412.18</v>
      </c>
      <c r="H83" s="6">
        <f t="shared" si="4"/>
        <v>394.04</v>
      </c>
      <c r="I83" s="6">
        <f t="shared" si="5"/>
        <v>77.403893374192165</v>
      </c>
      <c r="J83" s="5"/>
      <c r="K83" s="5"/>
    </row>
    <row r="84" spans="1:11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6">
        <v>437.43</v>
      </c>
      <c r="F84" s="6">
        <v>192.67</v>
      </c>
      <c r="G84" s="6">
        <f t="shared" si="3"/>
        <v>630.1</v>
      </c>
      <c r="H84" s="6">
        <f t="shared" si="4"/>
        <v>-244.76000000000002</v>
      </c>
      <c r="I84" s="6">
        <f t="shared" si="5"/>
        <v>-55.95409551242485</v>
      </c>
      <c r="J84" s="5"/>
      <c r="K84" s="5"/>
    </row>
    <row r="85" spans="1:11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6">
        <v>38.869999999999997</v>
      </c>
      <c r="F85" s="6">
        <v>601.41999999999996</v>
      </c>
      <c r="G85" s="6">
        <f t="shared" si="3"/>
        <v>640.29</v>
      </c>
      <c r="H85" s="6">
        <f t="shared" si="4"/>
        <v>562.54999999999995</v>
      </c>
      <c r="I85" s="6">
        <f t="shared" si="5"/>
        <v>1447.2600977617699</v>
      </c>
      <c r="J85" s="5"/>
      <c r="K85" s="5"/>
    </row>
    <row r="86" spans="1:11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6">
        <v>738.16</v>
      </c>
      <c r="F86" s="6">
        <v>852.55</v>
      </c>
      <c r="G86" s="6">
        <f t="shared" si="3"/>
        <v>1590.71</v>
      </c>
      <c r="H86" s="6">
        <f t="shared" si="4"/>
        <v>114.38999999999999</v>
      </c>
      <c r="I86" s="6">
        <f t="shared" si="5"/>
        <v>15.496640294787037</v>
      </c>
      <c r="J86" s="5"/>
      <c r="K86" s="5"/>
    </row>
    <row r="87" spans="1:11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6">
        <v>745.18</v>
      </c>
      <c r="F87" s="6">
        <v>563.04</v>
      </c>
      <c r="G87" s="6">
        <f t="shared" si="3"/>
        <v>1308.2199999999998</v>
      </c>
      <c r="H87" s="6">
        <f t="shared" si="4"/>
        <v>-182.14</v>
      </c>
      <c r="I87" s="6">
        <f t="shared" si="5"/>
        <v>-24.442416597332187</v>
      </c>
      <c r="J87" s="5"/>
      <c r="K87" s="5"/>
    </row>
    <row r="88" spans="1:11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6">
        <v>860.45</v>
      </c>
      <c r="F88" s="6">
        <v>609.69000000000005</v>
      </c>
      <c r="G88" s="6">
        <f t="shared" si="3"/>
        <v>1470.14</v>
      </c>
      <c r="H88" s="6">
        <f t="shared" si="4"/>
        <v>-250.76</v>
      </c>
      <c r="I88" s="6">
        <f t="shared" si="5"/>
        <v>-29.142890348073681</v>
      </c>
      <c r="J88" s="5"/>
      <c r="K88" s="5"/>
    </row>
    <row r="89" spans="1:11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6">
        <v>143.52000000000001</v>
      </c>
      <c r="F89" s="6">
        <v>216.48</v>
      </c>
      <c r="G89" s="6">
        <f t="shared" si="3"/>
        <v>360</v>
      </c>
      <c r="H89" s="6">
        <f t="shared" si="4"/>
        <v>72.95999999999998</v>
      </c>
      <c r="I89" s="6">
        <f t="shared" si="5"/>
        <v>50.83612040133778</v>
      </c>
      <c r="J89" s="5"/>
      <c r="K89" s="5"/>
    </row>
    <row r="90" spans="1:11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6">
        <v>87.87</v>
      </c>
      <c r="F90" s="6">
        <v>295.10000000000002</v>
      </c>
      <c r="G90" s="6">
        <f t="shared" si="3"/>
        <v>382.97</v>
      </c>
      <c r="H90" s="6">
        <f t="shared" si="4"/>
        <v>207.23000000000002</v>
      </c>
      <c r="I90" s="6">
        <f t="shared" si="5"/>
        <v>235.83703197905999</v>
      </c>
      <c r="J90" s="5"/>
      <c r="K90" s="5"/>
    </row>
    <row r="91" spans="1:11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6">
        <v>257.12</v>
      </c>
      <c r="F91" s="6">
        <v>67.37</v>
      </c>
      <c r="G91" s="6">
        <f t="shared" si="3"/>
        <v>324.49</v>
      </c>
      <c r="H91" s="6">
        <f t="shared" si="4"/>
        <v>-189.75</v>
      </c>
      <c r="I91" s="6">
        <f t="shared" si="5"/>
        <v>-73.798226509023024</v>
      </c>
      <c r="J91" s="5"/>
      <c r="K91" s="5"/>
    </row>
    <row r="92" spans="1:11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6">
        <v>803.51</v>
      </c>
      <c r="F92" s="6">
        <v>432.8</v>
      </c>
      <c r="G92" s="6">
        <f t="shared" si="3"/>
        <v>1236.31</v>
      </c>
      <c r="H92" s="6">
        <f t="shared" si="4"/>
        <v>-370.71</v>
      </c>
      <c r="I92" s="6">
        <f t="shared" si="5"/>
        <v>-46.136326865875965</v>
      </c>
      <c r="J92" s="5"/>
      <c r="K92" s="5"/>
    </row>
    <row r="93" spans="1:11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6">
        <v>412.76</v>
      </c>
      <c r="F93" s="6">
        <v>58.6</v>
      </c>
      <c r="G93" s="6">
        <f t="shared" si="3"/>
        <v>471.36</v>
      </c>
      <c r="H93" s="6">
        <f t="shared" si="4"/>
        <v>-354.15999999999997</v>
      </c>
      <c r="I93" s="6">
        <f t="shared" si="5"/>
        <v>-85.802887876732228</v>
      </c>
      <c r="J93" s="5"/>
      <c r="K93" s="5"/>
    </row>
    <row r="94" spans="1:11" x14ac:dyDescent="0.25">
      <c r="A94" s="5" t="s">
        <v>204</v>
      </c>
      <c r="B94" s="5" t="s">
        <v>205</v>
      </c>
      <c r="C94" s="5" t="s">
        <v>1</v>
      </c>
      <c r="E94" s="6">
        <v>395.7</v>
      </c>
      <c r="F94" s="6">
        <v>30.49</v>
      </c>
      <c r="G94" s="6">
        <f t="shared" si="3"/>
        <v>426.19</v>
      </c>
      <c r="H94" s="6">
        <f t="shared" si="4"/>
        <v>-365.21</v>
      </c>
      <c r="I94" s="6">
        <f t="shared" si="5"/>
        <v>-92.294667677533482</v>
      </c>
      <c r="J94" s="5"/>
      <c r="K94" s="5"/>
    </row>
    <row r="95" spans="1:11" x14ac:dyDescent="0.25">
      <c r="A95" s="5" t="s">
        <v>206</v>
      </c>
      <c r="B95" s="5" t="s">
        <v>207</v>
      </c>
      <c r="C95" s="5" t="s">
        <v>0</v>
      </c>
      <c r="E95" s="6">
        <v>339.28</v>
      </c>
      <c r="F95" s="6">
        <v>711.63</v>
      </c>
      <c r="G95" s="6">
        <f t="shared" si="3"/>
        <v>1050.9099999999999</v>
      </c>
      <c r="H95" s="6">
        <f t="shared" si="4"/>
        <v>372.35</v>
      </c>
      <c r="I95" s="6">
        <f t="shared" si="5"/>
        <v>109.74711153029946</v>
      </c>
      <c r="J95" s="5"/>
      <c r="K95" s="5"/>
    </row>
    <row r="96" spans="1:11" x14ac:dyDescent="0.25">
      <c r="A96" s="5" t="s">
        <v>208</v>
      </c>
      <c r="B96" s="5" t="s">
        <v>209</v>
      </c>
      <c r="C96" s="5" t="s">
        <v>1</v>
      </c>
      <c r="E96" s="6">
        <v>967.54</v>
      </c>
      <c r="F96" s="6">
        <v>542.41999999999996</v>
      </c>
      <c r="G96" s="6">
        <f t="shared" si="3"/>
        <v>1509.96</v>
      </c>
      <c r="H96" s="6">
        <f t="shared" si="4"/>
        <v>-425.12</v>
      </c>
      <c r="I96" s="6">
        <f t="shared" si="5"/>
        <v>-43.938235111726648</v>
      </c>
      <c r="J96" s="5"/>
      <c r="K96" s="5"/>
    </row>
    <row r="97" spans="1:11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6">
        <v>172.58</v>
      </c>
      <c r="F97" s="6">
        <v>408.68</v>
      </c>
      <c r="G97" s="6">
        <f t="shared" si="3"/>
        <v>581.26</v>
      </c>
      <c r="H97" s="6">
        <f t="shared" si="4"/>
        <v>236.1</v>
      </c>
      <c r="I97" s="6">
        <f t="shared" si="5"/>
        <v>136.80611890137905</v>
      </c>
      <c r="J97" s="5"/>
      <c r="K97" s="5"/>
    </row>
    <row r="98" spans="1:11" x14ac:dyDescent="0.25">
      <c r="A98" s="5" t="s">
        <v>212</v>
      </c>
      <c r="B98" s="5" t="s">
        <v>213</v>
      </c>
      <c r="C98" s="5" t="s">
        <v>0</v>
      </c>
      <c r="E98" s="6">
        <v>989.64</v>
      </c>
      <c r="F98" s="6">
        <v>749.1</v>
      </c>
      <c r="G98" s="6">
        <f t="shared" si="3"/>
        <v>1738.74</v>
      </c>
      <c r="H98" s="6">
        <f t="shared" si="4"/>
        <v>-240.53999999999996</v>
      </c>
      <c r="I98" s="6">
        <f t="shared" si="5"/>
        <v>-24.305808172668847</v>
      </c>
      <c r="J98" s="5"/>
      <c r="K98" s="5"/>
    </row>
    <row r="99" spans="1:11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6">
        <v>376.2</v>
      </c>
      <c r="F99" s="6">
        <v>345.86</v>
      </c>
      <c r="G99" s="6">
        <f t="shared" si="3"/>
        <v>722.06</v>
      </c>
      <c r="H99" s="6">
        <f t="shared" si="4"/>
        <v>-30.339999999999975</v>
      </c>
      <c r="I99" s="6">
        <f t="shared" si="5"/>
        <v>-8.0648591174906894</v>
      </c>
      <c r="J99" s="5"/>
      <c r="K99" s="5"/>
    </row>
    <row r="100" spans="1:11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6">
        <v>68.849999999999994</v>
      </c>
      <c r="F100" s="6">
        <v>639.38</v>
      </c>
      <c r="G100" s="6">
        <f t="shared" si="3"/>
        <v>708.23</v>
      </c>
      <c r="H100" s="6">
        <f t="shared" si="4"/>
        <v>570.53</v>
      </c>
      <c r="I100" s="6">
        <f t="shared" si="5"/>
        <v>828.65649963689191</v>
      </c>
      <c r="J100" s="5"/>
      <c r="K100" s="5"/>
    </row>
    <row r="101" spans="1:11" x14ac:dyDescent="0.25">
      <c r="A101" s="5" t="s">
        <v>218</v>
      </c>
      <c r="B101" s="5" t="s">
        <v>219</v>
      </c>
      <c r="C101" s="5" t="s">
        <v>1</v>
      </c>
      <c r="E101" s="6">
        <v>850.95</v>
      </c>
      <c r="F101" s="6">
        <v>903.91</v>
      </c>
      <c r="G101" s="6">
        <f t="shared" si="3"/>
        <v>1754.8600000000001</v>
      </c>
      <c r="H101" s="6">
        <f t="shared" si="4"/>
        <v>52.959999999999923</v>
      </c>
      <c r="I101" s="6">
        <f t="shared" si="5"/>
        <v>6.2236324108349397</v>
      </c>
      <c r="J101" s="5"/>
      <c r="K101" s="5"/>
    </row>
    <row r="102" spans="1:11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6">
        <v>195.78</v>
      </c>
      <c r="F102" s="6">
        <v>77.53</v>
      </c>
      <c r="G102" s="6">
        <f t="shared" si="3"/>
        <v>273.31</v>
      </c>
      <c r="H102" s="6">
        <f t="shared" si="4"/>
        <v>-118.25</v>
      </c>
      <c r="I102" s="6">
        <f t="shared" si="5"/>
        <v>-60.399427929308409</v>
      </c>
      <c r="J102" s="5"/>
      <c r="K102" s="5"/>
    </row>
    <row r="103" spans="1:11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6">
        <v>324.27</v>
      </c>
      <c r="F103" s="6">
        <v>525.77</v>
      </c>
      <c r="G103" s="6">
        <f t="shared" si="3"/>
        <v>850.04</v>
      </c>
      <c r="H103" s="6">
        <f t="shared" si="4"/>
        <v>201.5</v>
      </c>
      <c r="I103" s="6">
        <f t="shared" si="5"/>
        <v>62.139575045486794</v>
      </c>
      <c r="J103" s="5"/>
      <c r="K103" s="5"/>
    </row>
    <row r="104" spans="1:11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6">
        <v>528.62</v>
      </c>
      <c r="F104" s="6">
        <v>606.27</v>
      </c>
      <c r="G104" s="6">
        <f t="shared" si="3"/>
        <v>1134.8899999999999</v>
      </c>
      <c r="H104" s="6">
        <f t="shared" si="4"/>
        <v>77.649999999999977</v>
      </c>
      <c r="I104" s="6">
        <f t="shared" si="5"/>
        <v>14.689190723014638</v>
      </c>
      <c r="J104" s="5"/>
      <c r="K104" s="5"/>
    </row>
    <row r="105" spans="1:11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6">
        <v>111.36</v>
      </c>
      <c r="F105" s="6">
        <v>911.84</v>
      </c>
      <c r="G105" s="6">
        <f t="shared" si="3"/>
        <v>1023.2</v>
      </c>
      <c r="H105" s="6">
        <f t="shared" si="4"/>
        <v>800.48</v>
      </c>
      <c r="I105" s="6">
        <f t="shared" si="5"/>
        <v>718.82183908045988</v>
      </c>
      <c r="J105" s="5"/>
      <c r="K105" s="5"/>
    </row>
    <row r="106" spans="1:11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6">
        <v>255.92</v>
      </c>
      <c r="F106" s="6">
        <v>795.71</v>
      </c>
      <c r="G106" s="6">
        <f t="shared" si="3"/>
        <v>1051.6300000000001</v>
      </c>
      <c r="H106" s="6">
        <f t="shared" si="4"/>
        <v>539.79000000000008</v>
      </c>
      <c r="I106" s="6">
        <f t="shared" si="5"/>
        <v>210.92138168177561</v>
      </c>
      <c r="J106" s="5"/>
      <c r="K106" s="5"/>
    </row>
    <row r="107" spans="1:11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6">
        <v>830.53</v>
      </c>
      <c r="F107" s="6">
        <v>765.15</v>
      </c>
      <c r="G107" s="6">
        <f t="shared" si="3"/>
        <v>1595.6799999999998</v>
      </c>
      <c r="H107" s="6">
        <f t="shared" si="4"/>
        <v>-65.38</v>
      </c>
      <c r="I107" s="6">
        <f t="shared" si="5"/>
        <v>-7.8720816827808751</v>
      </c>
      <c r="J107" s="5"/>
      <c r="K107" s="5"/>
    </row>
    <row r="108" spans="1:11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6">
        <v>109.51</v>
      </c>
      <c r="F108" s="6">
        <v>581.5</v>
      </c>
      <c r="G108" s="6">
        <f t="shared" si="3"/>
        <v>691.01</v>
      </c>
      <c r="H108" s="6">
        <f t="shared" si="4"/>
        <v>471.99</v>
      </c>
      <c r="I108" s="6">
        <f t="shared" si="5"/>
        <v>431.00173500136975</v>
      </c>
      <c r="J108" s="5"/>
      <c r="K108" s="5"/>
    </row>
    <row r="109" spans="1:11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6">
        <v>721.94</v>
      </c>
      <c r="F109" s="6">
        <v>385.87</v>
      </c>
      <c r="G109" s="6">
        <f t="shared" si="3"/>
        <v>1107.81</v>
      </c>
      <c r="H109" s="6">
        <f t="shared" si="4"/>
        <v>-336.07000000000005</v>
      </c>
      <c r="I109" s="6">
        <f t="shared" si="5"/>
        <v>-46.550959913566231</v>
      </c>
      <c r="J109" s="5"/>
      <c r="K109" s="5"/>
    </row>
    <row r="110" spans="1:11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6">
        <v>133.22</v>
      </c>
      <c r="F110" s="6">
        <v>810.6</v>
      </c>
      <c r="G110" s="6">
        <f t="shared" si="3"/>
        <v>943.82</v>
      </c>
      <c r="H110" s="6">
        <f t="shared" si="4"/>
        <v>677.38</v>
      </c>
      <c r="I110" s="6">
        <f t="shared" si="5"/>
        <v>508.46719711754992</v>
      </c>
      <c r="J110" s="5"/>
      <c r="K110" s="5"/>
    </row>
    <row r="111" spans="1:11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6">
        <v>22.23</v>
      </c>
      <c r="F111" s="6">
        <v>106.09</v>
      </c>
      <c r="G111" s="6">
        <f t="shared" si="3"/>
        <v>128.32</v>
      </c>
      <c r="H111" s="6">
        <f t="shared" si="4"/>
        <v>83.86</v>
      </c>
      <c r="I111" s="6">
        <f t="shared" si="5"/>
        <v>377.23796671165093</v>
      </c>
      <c r="J111" s="5"/>
      <c r="K111" s="5"/>
    </row>
    <row r="112" spans="1:11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6">
        <v>936.24</v>
      </c>
      <c r="F112" s="6">
        <v>567.77</v>
      </c>
      <c r="G112" s="6">
        <f t="shared" si="3"/>
        <v>1504.01</v>
      </c>
      <c r="H112" s="6">
        <f t="shared" si="4"/>
        <v>-368.47</v>
      </c>
      <c r="I112" s="6">
        <f t="shared" si="5"/>
        <v>-39.356361616679486</v>
      </c>
      <c r="J112" s="5"/>
      <c r="K112" s="5"/>
    </row>
    <row r="113" spans="1:11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6">
        <v>769.01</v>
      </c>
      <c r="F113" s="6">
        <v>315.49</v>
      </c>
      <c r="G113" s="6">
        <f t="shared" si="3"/>
        <v>1084.5</v>
      </c>
      <c r="H113" s="6">
        <f t="shared" si="4"/>
        <v>-453.52</v>
      </c>
      <c r="I113" s="6">
        <f t="shared" si="5"/>
        <v>-58.974525688872703</v>
      </c>
      <c r="J113" s="5"/>
      <c r="K113" s="5"/>
    </row>
    <row r="114" spans="1:11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6">
        <v>237.43</v>
      </c>
      <c r="F114" s="6">
        <v>89.01</v>
      </c>
      <c r="G114" s="6">
        <f t="shared" si="3"/>
        <v>326.44</v>
      </c>
      <c r="H114" s="6">
        <f t="shared" si="4"/>
        <v>-148.42000000000002</v>
      </c>
      <c r="I114" s="6">
        <f t="shared" si="5"/>
        <v>-62.51105589015711</v>
      </c>
      <c r="J114" s="5"/>
      <c r="K114" s="5"/>
    </row>
    <row r="115" spans="1:11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6">
        <v>477.76</v>
      </c>
      <c r="F115" s="6">
        <v>527.27</v>
      </c>
      <c r="G115" s="6">
        <f t="shared" si="3"/>
        <v>1005.03</v>
      </c>
      <c r="H115" s="6">
        <f t="shared" si="4"/>
        <v>49.509999999999991</v>
      </c>
      <c r="I115" s="6">
        <f t="shared" si="5"/>
        <v>10.362943737441393</v>
      </c>
      <c r="J115" s="5"/>
      <c r="K115" s="5"/>
    </row>
    <row r="116" spans="1:11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6">
        <v>378.15</v>
      </c>
      <c r="F116" s="6">
        <v>794.14</v>
      </c>
      <c r="G116" s="6">
        <f t="shared" si="3"/>
        <v>1172.29</v>
      </c>
      <c r="H116" s="6">
        <f t="shared" si="4"/>
        <v>415.99</v>
      </c>
      <c r="I116" s="6">
        <f t="shared" si="5"/>
        <v>110.00661113314823</v>
      </c>
      <c r="J116" s="5"/>
      <c r="K116" s="5"/>
    </row>
    <row r="117" spans="1:11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6">
        <v>125.32</v>
      </c>
      <c r="F117" s="6">
        <v>141.80000000000001</v>
      </c>
      <c r="G117" s="6">
        <f t="shared" si="3"/>
        <v>267.12</v>
      </c>
      <c r="H117" s="6">
        <f t="shared" si="4"/>
        <v>16.480000000000018</v>
      </c>
      <c r="I117" s="6">
        <f t="shared" si="5"/>
        <v>13.150335142036402</v>
      </c>
      <c r="J117" s="5"/>
      <c r="K117" s="5"/>
    </row>
    <row r="118" spans="1:11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6">
        <v>711.38</v>
      </c>
      <c r="F118" s="6">
        <v>923.55</v>
      </c>
      <c r="G118" s="6">
        <f t="shared" si="3"/>
        <v>1634.9299999999998</v>
      </c>
      <c r="H118" s="6">
        <f t="shared" si="4"/>
        <v>212.16999999999996</v>
      </c>
      <c r="I118" s="6">
        <f t="shared" si="5"/>
        <v>29.82512862323933</v>
      </c>
      <c r="J118" s="5"/>
      <c r="K118" s="5"/>
    </row>
    <row r="119" spans="1:11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6">
        <v>712.07</v>
      </c>
      <c r="F119" s="6">
        <v>412.6</v>
      </c>
      <c r="G119" s="6">
        <f t="shared" si="3"/>
        <v>1124.67</v>
      </c>
      <c r="H119" s="6">
        <f t="shared" si="4"/>
        <v>-299.47000000000003</v>
      </c>
      <c r="I119" s="6">
        <f t="shared" si="5"/>
        <v>-42.056258513910151</v>
      </c>
      <c r="J119" s="5"/>
      <c r="K119" s="5"/>
    </row>
    <row r="120" spans="1:11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6">
        <v>825.06</v>
      </c>
      <c r="F120" s="6">
        <v>319.98</v>
      </c>
      <c r="G120" s="6">
        <f t="shared" si="3"/>
        <v>1145.04</v>
      </c>
      <c r="H120" s="6">
        <f t="shared" si="4"/>
        <v>-505.07999999999993</v>
      </c>
      <c r="I120" s="6">
        <f t="shared" si="5"/>
        <v>-61.217366009744744</v>
      </c>
      <c r="J120" s="5"/>
      <c r="K120" s="5"/>
    </row>
    <row r="121" spans="1:11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6">
        <v>774.23</v>
      </c>
      <c r="F121" s="6">
        <v>948.21</v>
      </c>
      <c r="G121" s="6">
        <f t="shared" si="3"/>
        <v>1722.44</v>
      </c>
      <c r="H121" s="6">
        <f t="shared" si="4"/>
        <v>173.98000000000002</v>
      </c>
      <c r="I121" s="6">
        <f t="shared" si="5"/>
        <v>22.471358640197359</v>
      </c>
      <c r="J121" s="5"/>
      <c r="K121" s="5"/>
    </row>
    <row r="122" spans="1:11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6">
        <v>413.08</v>
      </c>
      <c r="F122" s="6">
        <v>794.26</v>
      </c>
      <c r="G122" s="6">
        <f t="shared" si="3"/>
        <v>1207.3399999999999</v>
      </c>
      <c r="H122" s="6">
        <f t="shared" si="4"/>
        <v>381.18</v>
      </c>
      <c r="I122" s="6">
        <f t="shared" si="5"/>
        <v>92.27752493463737</v>
      </c>
      <c r="J122" s="5"/>
      <c r="K122" s="5"/>
    </row>
    <row r="123" spans="1:11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6">
        <v>764.3</v>
      </c>
      <c r="F123" s="6">
        <v>963.73</v>
      </c>
      <c r="G123" s="6">
        <f t="shared" si="3"/>
        <v>1728.03</v>
      </c>
      <c r="H123" s="6">
        <f t="shared" si="4"/>
        <v>199.43000000000006</v>
      </c>
      <c r="I123" s="6">
        <f t="shared" si="5"/>
        <v>26.093157137249779</v>
      </c>
      <c r="J123" s="5"/>
      <c r="K123" s="5"/>
    </row>
    <row r="124" spans="1:11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6">
        <v>708.26</v>
      </c>
      <c r="F124" s="6">
        <v>32.1</v>
      </c>
      <c r="G124" s="6">
        <f t="shared" si="3"/>
        <v>740.36</v>
      </c>
      <c r="H124" s="6">
        <f t="shared" si="4"/>
        <v>-676.16</v>
      </c>
      <c r="I124" s="6">
        <f t="shared" si="5"/>
        <v>-95.467766074605365</v>
      </c>
      <c r="J124" s="5"/>
      <c r="K124" s="5"/>
    </row>
    <row r="125" spans="1:11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6">
        <v>679.42</v>
      </c>
      <c r="F125" s="6">
        <v>432.88</v>
      </c>
      <c r="G125" s="6">
        <f t="shared" si="3"/>
        <v>1112.3</v>
      </c>
      <c r="H125" s="6">
        <f t="shared" si="4"/>
        <v>-246.53999999999996</v>
      </c>
      <c r="I125" s="6">
        <f t="shared" si="5"/>
        <v>-36.286832886874095</v>
      </c>
      <c r="J125" s="5"/>
      <c r="K125" s="5"/>
    </row>
    <row r="126" spans="1:11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6">
        <v>713.66</v>
      </c>
      <c r="F126" s="6">
        <v>149.21</v>
      </c>
      <c r="G126" s="6">
        <f t="shared" si="3"/>
        <v>862.87</v>
      </c>
      <c r="H126" s="6">
        <f t="shared" si="4"/>
        <v>-564.44999999999993</v>
      </c>
      <c r="I126" s="6">
        <f t="shared" si="5"/>
        <v>-79.092284841521163</v>
      </c>
      <c r="J126" s="5"/>
      <c r="K126" s="5"/>
    </row>
    <row r="127" spans="1:11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6">
        <v>179.61</v>
      </c>
      <c r="F127" s="6">
        <v>333.99</v>
      </c>
      <c r="G127" s="6">
        <f t="shared" si="3"/>
        <v>513.6</v>
      </c>
      <c r="H127" s="6">
        <f t="shared" si="4"/>
        <v>154.38</v>
      </c>
      <c r="I127" s="6">
        <f t="shared" si="5"/>
        <v>85.952897945548685</v>
      </c>
      <c r="J127" s="5"/>
      <c r="K127" s="5"/>
    </row>
    <row r="128" spans="1:11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6">
        <v>236.1</v>
      </c>
      <c r="F128" s="6">
        <v>325.08</v>
      </c>
      <c r="G128" s="6">
        <f t="shared" si="3"/>
        <v>561.17999999999995</v>
      </c>
      <c r="H128" s="6">
        <f t="shared" si="4"/>
        <v>88.97999999999999</v>
      </c>
      <c r="I128" s="6">
        <f t="shared" si="5"/>
        <v>37.687420584498092</v>
      </c>
      <c r="J128" s="5"/>
      <c r="K128" s="5"/>
    </row>
    <row r="129" spans="1:11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6">
        <v>63.86</v>
      </c>
      <c r="F129" s="6">
        <v>891.68</v>
      </c>
      <c r="G129" s="6">
        <f t="shared" si="3"/>
        <v>955.54</v>
      </c>
      <c r="H129" s="6">
        <f t="shared" si="4"/>
        <v>827.81999999999994</v>
      </c>
      <c r="I129" s="6">
        <f t="shared" si="5"/>
        <v>1296.3044159098026</v>
      </c>
      <c r="J129" s="5"/>
      <c r="K129" s="5"/>
    </row>
    <row r="130" spans="1:11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6">
        <v>423.6</v>
      </c>
      <c r="F130" s="6">
        <v>327.92</v>
      </c>
      <c r="G130" s="6">
        <f t="shared" si="3"/>
        <v>751.52</v>
      </c>
      <c r="H130" s="6">
        <f t="shared" si="4"/>
        <v>-95.68</v>
      </c>
      <c r="I130" s="6">
        <f t="shared" si="5"/>
        <v>-22.587346553352216</v>
      </c>
      <c r="J130" s="5"/>
      <c r="K130" s="5"/>
    </row>
    <row r="131" spans="1:11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6">
        <v>236.34</v>
      </c>
      <c r="F131" s="6">
        <v>151.6</v>
      </c>
      <c r="G131" s="6">
        <f t="shared" ref="G131:G194" si="6">E131+F131</f>
        <v>387.94</v>
      </c>
      <c r="H131" s="6">
        <f t="shared" ref="H131:H194" si="7">F131-E131</f>
        <v>-84.740000000000009</v>
      </c>
      <c r="I131" s="6">
        <f t="shared" ref="I131:I194" si="8">H131/E131%</f>
        <v>-35.855123973935861</v>
      </c>
      <c r="J131" s="5"/>
      <c r="K131" s="5"/>
    </row>
    <row r="132" spans="1:11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6">
        <v>885.29</v>
      </c>
      <c r="F132" s="6">
        <v>46.17</v>
      </c>
      <c r="G132" s="6">
        <f t="shared" si="6"/>
        <v>931.45999999999992</v>
      </c>
      <c r="H132" s="6">
        <f t="shared" si="7"/>
        <v>-839.12</v>
      </c>
      <c r="I132" s="6">
        <f t="shared" si="8"/>
        <v>-94.784759796224961</v>
      </c>
      <c r="J132" s="5"/>
      <c r="K132" s="5"/>
    </row>
    <row r="133" spans="1:11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6">
        <v>634.19000000000005</v>
      </c>
      <c r="F133" s="6">
        <v>632.91999999999996</v>
      </c>
      <c r="G133" s="6">
        <f t="shared" si="6"/>
        <v>1267.1100000000001</v>
      </c>
      <c r="H133" s="6">
        <f t="shared" si="7"/>
        <v>-1.2700000000000955</v>
      </c>
      <c r="I133" s="6">
        <f t="shared" si="8"/>
        <v>-0.20025544395214295</v>
      </c>
      <c r="J133" s="5"/>
      <c r="K133" s="5"/>
    </row>
    <row r="134" spans="1:11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6">
        <v>830.62</v>
      </c>
      <c r="F134" s="6">
        <v>43.01</v>
      </c>
      <c r="G134" s="6">
        <f t="shared" si="6"/>
        <v>873.63</v>
      </c>
      <c r="H134" s="6">
        <f t="shared" si="7"/>
        <v>-787.61</v>
      </c>
      <c r="I134" s="6">
        <f t="shared" si="8"/>
        <v>-94.821940237413017</v>
      </c>
      <c r="J134" s="5"/>
      <c r="K134" s="5"/>
    </row>
    <row r="135" spans="1:11" x14ac:dyDescent="0.25">
      <c r="A135" s="5" t="s">
        <v>286</v>
      </c>
      <c r="B135" s="5" t="s">
        <v>287</v>
      </c>
      <c r="C135" s="5" t="s">
        <v>0</v>
      </c>
      <c r="E135" s="6">
        <v>124.3</v>
      </c>
      <c r="F135" s="6">
        <v>383.8</v>
      </c>
      <c r="G135" s="6">
        <f t="shared" si="6"/>
        <v>508.1</v>
      </c>
      <c r="H135" s="6">
        <f t="shared" si="7"/>
        <v>259.5</v>
      </c>
      <c r="I135" s="6">
        <f t="shared" si="8"/>
        <v>208.76910699919551</v>
      </c>
      <c r="J135" s="5"/>
      <c r="K135" s="5"/>
    </row>
    <row r="136" spans="1:11" x14ac:dyDescent="0.25">
      <c r="A136" s="5" t="s">
        <v>288</v>
      </c>
      <c r="B136" s="5" t="s">
        <v>289</v>
      </c>
      <c r="C136" s="5" t="s">
        <v>0</v>
      </c>
      <c r="E136" s="6">
        <v>598.83000000000004</v>
      </c>
      <c r="F136" s="6">
        <v>175.55</v>
      </c>
      <c r="G136" s="6">
        <f t="shared" si="6"/>
        <v>774.38000000000011</v>
      </c>
      <c r="H136" s="6">
        <f t="shared" si="7"/>
        <v>-423.28000000000003</v>
      </c>
      <c r="I136" s="6">
        <f t="shared" si="8"/>
        <v>-70.684501444483402</v>
      </c>
      <c r="J136" s="5"/>
      <c r="K136" s="5"/>
    </row>
    <row r="137" spans="1:11" x14ac:dyDescent="0.25">
      <c r="A137" s="5" t="s">
        <v>290</v>
      </c>
      <c r="B137" s="5" t="s">
        <v>291</v>
      </c>
      <c r="C137" s="5" t="s">
        <v>1</v>
      </c>
      <c r="E137" s="6">
        <v>986.66</v>
      </c>
      <c r="F137" s="6">
        <v>56.91</v>
      </c>
      <c r="G137" s="6">
        <f t="shared" si="6"/>
        <v>1043.57</v>
      </c>
      <c r="H137" s="6">
        <f t="shared" si="7"/>
        <v>-929.75</v>
      </c>
      <c r="I137" s="6">
        <f t="shared" si="8"/>
        <v>-94.232055621997446</v>
      </c>
      <c r="J137" s="5"/>
      <c r="K137" s="5"/>
    </row>
    <row r="138" spans="1:11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6">
        <v>413.42</v>
      </c>
      <c r="F138" s="6">
        <v>963.87</v>
      </c>
      <c r="G138" s="6">
        <f t="shared" si="6"/>
        <v>1377.29</v>
      </c>
      <c r="H138" s="6">
        <f t="shared" si="7"/>
        <v>550.45000000000005</v>
      </c>
      <c r="I138" s="6">
        <f t="shared" si="8"/>
        <v>133.14546949833101</v>
      </c>
      <c r="J138" s="5"/>
      <c r="K138" s="5"/>
    </row>
    <row r="139" spans="1:11" x14ac:dyDescent="0.25">
      <c r="A139" s="5" t="s">
        <v>294</v>
      </c>
      <c r="B139" s="5" t="s">
        <v>295</v>
      </c>
      <c r="C139" s="5" t="s">
        <v>1</v>
      </c>
      <c r="E139" s="6">
        <v>510.42</v>
      </c>
      <c r="F139" s="6">
        <v>995.04</v>
      </c>
      <c r="G139" s="6">
        <f t="shared" si="6"/>
        <v>1505.46</v>
      </c>
      <c r="H139" s="6">
        <f t="shared" si="7"/>
        <v>484.61999999999995</v>
      </c>
      <c r="I139" s="6">
        <f t="shared" si="8"/>
        <v>94.94533913247912</v>
      </c>
      <c r="J139" s="5"/>
      <c r="K139" s="5"/>
    </row>
    <row r="140" spans="1:11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6">
        <v>447.69</v>
      </c>
      <c r="F140" s="6">
        <v>13.78</v>
      </c>
      <c r="G140" s="6">
        <f t="shared" si="6"/>
        <v>461.46999999999997</v>
      </c>
      <c r="H140" s="6">
        <f t="shared" si="7"/>
        <v>-433.91</v>
      </c>
      <c r="I140" s="6">
        <f t="shared" si="8"/>
        <v>-96.921977261051182</v>
      </c>
      <c r="J140" s="5"/>
      <c r="K140" s="5"/>
    </row>
    <row r="141" spans="1:11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6">
        <v>942.01</v>
      </c>
      <c r="F141" s="6">
        <v>67.650000000000006</v>
      </c>
      <c r="G141" s="6">
        <f t="shared" si="6"/>
        <v>1009.66</v>
      </c>
      <c r="H141" s="6">
        <f t="shared" si="7"/>
        <v>-874.36</v>
      </c>
      <c r="I141" s="6">
        <f t="shared" si="8"/>
        <v>-92.818547573804949</v>
      </c>
      <c r="J141" s="5"/>
      <c r="K141" s="5"/>
    </row>
    <row r="142" spans="1:11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6">
        <v>177.13</v>
      </c>
      <c r="F142" s="6">
        <v>415.71</v>
      </c>
      <c r="G142" s="6">
        <f t="shared" si="6"/>
        <v>592.83999999999992</v>
      </c>
      <c r="H142" s="6">
        <f t="shared" si="7"/>
        <v>238.57999999999998</v>
      </c>
      <c r="I142" s="6">
        <f t="shared" si="8"/>
        <v>134.69203409924913</v>
      </c>
      <c r="J142" s="5"/>
      <c r="K142" s="5"/>
    </row>
    <row r="143" spans="1:11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6">
        <v>97.39</v>
      </c>
      <c r="F143" s="6">
        <v>432.96</v>
      </c>
      <c r="G143" s="6">
        <f t="shared" si="6"/>
        <v>530.35</v>
      </c>
      <c r="H143" s="6">
        <f t="shared" si="7"/>
        <v>335.57</v>
      </c>
      <c r="I143" s="6">
        <f t="shared" si="8"/>
        <v>344.56309682718967</v>
      </c>
      <c r="J143" s="5"/>
      <c r="K143" s="5"/>
    </row>
    <row r="144" spans="1:11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6">
        <v>558.1</v>
      </c>
      <c r="F144" s="6">
        <v>777.59</v>
      </c>
      <c r="G144" s="6">
        <f t="shared" si="6"/>
        <v>1335.69</v>
      </c>
      <c r="H144" s="6">
        <f t="shared" si="7"/>
        <v>219.49</v>
      </c>
      <c r="I144" s="6">
        <f t="shared" si="8"/>
        <v>39.328077405482887</v>
      </c>
      <c r="J144" s="5"/>
      <c r="K144" s="5"/>
    </row>
    <row r="145" spans="1:11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6">
        <v>913.59</v>
      </c>
      <c r="F145" s="6">
        <v>758.42</v>
      </c>
      <c r="G145" s="6">
        <f t="shared" si="6"/>
        <v>1672.01</v>
      </c>
      <c r="H145" s="6">
        <f t="shared" si="7"/>
        <v>-155.17000000000007</v>
      </c>
      <c r="I145" s="6">
        <f t="shared" si="8"/>
        <v>-16.984643001784178</v>
      </c>
      <c r="J145" s="5"/>
      <c r="K145" s="5"/>
    </row>
    <row r="146" spans="1:11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6">
        <v>269.3</v>
      </c>
      <c r="F146" s="6">
        <v>573.67999999999995</v>
      </c>
      <c r="G146" s="6">
        <f t="shared" si="6"/>
        <v>842.98</v>
      </c>
      <c r="H146" s="6">
        <f t="shared" si="7"/>
        <v>304.37999999999994</v>
      </c>
      <c r="I146" s="6">
        <f t="shared" si="8"/>
        <v>113.02636464909021</v>
      </c>
      <c r="J146" s="5"/>
      <c r="K146" s="5"/>
    </row>
    <row r="147" spans="1:11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6">
        <v>855.7</v>
      </c>
      <c r="F147" s="6">
        <v>634.86</v>
      </c>
      <c r="G147" s="6">
        <f t="shared" si="6"/>
        <v>1490.56</v>
      </c>
      <c r="H147" s="6">
        <f t="shared" si="7"/>
        <v>-220.84000000000003</v>
      </c>
      <c r="I147" s="6">
        <f t="shared" si="8"/>
        <v>-25.808110319037048</v>
      </c>
      <c r="J147" s="5"/>
      <c r="K147" s="5"/>
    </row>
    <row r="148" spans="1:11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6">
        <v>409.12</v>
      </c>
      <c r="F148" s="6">
        <v>162.01</v>
      </c>
      <c r="G148" s="6">
        <f t="shared" si="6"/>
        <v>571.13</v>
      </c>
      <c r="H148" s="6">
        <f t="shared" si="7"/>
        <v>-247.11</v>
      </c>
      <c r="I148" s="6">
        <f t="shared" si="8"/>
        <v>-60.400371529135711</v>
      </c>
      <c r="J148" s="5"/>
      <c r="K148" s="5"/>
    </row>
    <row r="149" spans="1:11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6">
        <v>923.5</v>
      </c>
      <c r="F149" s="6">
        <v>820.13</v>
      </c>
      <c r="G149" s="6">
        <f t="shared" si="6"/>
        <v>1743.63</v>
      </c>
      <c r="H149" s="6">
        <f t="shared" si="7"/>
        <v>-103.37</v>
      </c>
      <c r="I149" s="6">
        <f t="shared" si="8"/>
        <v>-11.193286410395237</v>
      </c>
      <c r="J149" s="5"/>
      <c r="K149" s="5"/>
    </row>
    <row r="150" spans="1:11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6">
        <v>644.19000000000005</v>
      </c>
      <c r="F150" s="6">
        <v>24.63</v>
      </c>
      <c r="G150" s="6">
        <f t="shared" si="6"/>
        <v>668.82</v>
      </c>
      <c r="H150" s="6">
        <f t="shared" si="7"/>
        <v>-619.56000000000006</v>
      </c>
      <c r="I150" s="6">
        <f t="shared" si="8"/>
        <v>-96.176593862059335</v>
      </c>
      <c r="J150" s="5"/>
      <c r="K150" s="5"/>
    </row>
    <row r="151" spans="1:11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6">
        <v>256.52</v>
      </c>
      <c r="F151" s="6">
        <v>594.85</v>
      </c>
      <c r="G151" s="6">
        <f t="shared" si="6"/>
        <v>851.37</v>
      </c>
      <c r="H151" s="6">
        <f t="shared" si="7"/>
        <v>338.33000000000004</v>
      </c>
      <c r="I151" s="6">
        <f t="shared" si="8"/>
        <v>131.89225011694995</v>
      </c>
      <c r="J151" s="5"/>
      <c r="K151" s="5"/>
    </row>
    <row r="152" spans="1:11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6">
        <v>693.49</v>
      </c>
      <c r="F152" s="6">
        <v>526.95000000000005</v>
      </c>
      <c r="G152" s="6">
        <f t="shared" si="6"/>
        <v>1220.44</v>
      </c>
      <c r="H152" s="6">
        <f t="shared" si="7"/>
        <v>-166.53999999999996</v>
      </c>
      <c r="I152" s="6">
        <f t="shared" si="8"/>
        <v>-24.014765894245045</v>
      </c>
      <c r="J152" s="5"/>
      <c r="K152" s="5"/>
    </row>
    <row r="153" spans="1:11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6">
        <v>169.72</v>
      </c>
      <c r="F153" s="6">
        <v>606.08000000000004</v>
      </c>
      <c r="G153" s="6">
        <f t="shared" si="6"/>
        <v>775.80000000000007</v>
      </c>
      <c r="H153" s="6">
        <f t="shared" si="7"/>
        <v>436.36</v>
      </c>
      <c r="I153" s="6">
        <f t="shared" si="8"/>
        <v>257.10582135281641</v>
      </c>
      <c r="J153" s="5"/>
      <c r="K153" s="5"/>
    </row>
    <row r="154" spans="1:11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6">
        <v>593.19000000000005</v>
      </c>
      <c r="F154" s="6">
        <v>636.33000000000004</v>
      </c>
      <c r="G154" s="6">
        <f t="shared" si="6"/>
        <v>1229.52</v>
      </c>
      <c r="H154" s="6">
        <f t="shared" si="7"/>
        <v>43.139999999999986</v>
      </c>
      <c r="I154" s="6">
        <f t="shared" si="8"/>
        <v>7.2725433672179207</v>
      </c>
      <c r="J154" s="5"/>
      <c r="K154" s="5"/>
    </row>
    <row r="155" spans="1:11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6">
        <v>846.36</v>
      </c>
      <c r="F155" s="6">
        <v>357.21</v>
      </c>
      <c r="G155" s="6">
        <f t="shared" si="6"/>
        <v>1203.57</v>
      </c>
      <c r="H155" s="6">
        <f t="shared" si="7"/>
        <v>-489.15000000000003</v>
      </c>
      <c r="I155" s="6">
        <f t="shared" si="8"/>
        <v>-57.794555508294351</v>
      </c>
      <c r="J155" s="5"/>
      <c r="K155" s="5"/>
    </row>
    <row r="156" spans="1:11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6">
        <v>833.51</v>
      </c>
      <c r="F156" s="6">
        <v>698.18</v>
      </c>
      <c r="G156" s="6">
        <f t="shared" si="6"/>
        <v>1531.69</v>
      </c>
      <c r="H156" s="6">
        <f t="shared" si="7"/>
        <v>-135.33000000000004</v>
      </c>
      <c r="I156" s="6">
        <f t="shared" si="8"/>
        <v>-16.236157934517887</v>
      </c>
      <c r="J156" s="5"/>
      <c r="K156" s="5"/>
    </row>
    <row r="157" spans="1:11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6">
        <v>947.86</v>
      </c>
      <c r="F157" s="6">
        <v>472.98</v>
      </c>
      <c r="G157" s="6">
        <f t="shared" si="6"/>
        <v>1420.8400000000001</v>
      </c>
      <c r="H157" s="6">
        <f t="shared" si="7"/>
        <v>-474.88</v>
      </c>
      <c r="I157" s="6">
        <f t="shared" si="8"/>
        <v>-50.100225771738444</v>
      </c>
      <c r="J157" s="5"/>
      <c r="K157" s="5"/>
    </row>
    <row r="158" spans="1:11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6">
        <v>794.25</v>
      </c>
      <c r="F158" s="6">
        <v>301.01</v>
      </c>
      <c r="G158" s="6">
        <f t="shared" si="6"/>
        <v>1095.26</v>
      </c>
      <c r="H158" s="6">
        <f t="shared" si="7"/>
        <v>-493.24</v>
      </c>
      <c r="I158" s="6">
        <f t="shared" si="8"/>
        <v>-62.101353478124018</v>
      </c>
      <c r="J158" s="5"/>
      <c r="K158" s="5"/>
    </row>
    <row r="159" spans="1:11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6">
        <v>704.48</v>
      </c>
      <c r="F159" s="6">
        <v>504.8</v>
      </c>
      <c r="G159" s="6">
        <f t="shared" si="6"/>
        <v>1209.28</v>
      </c>
      <c r="H159" s="6">
        <f t="shared" si="7"/>
        <v>-199.68</v>
      </c>
      <c r="I159" s="6">
        <f t="shared" si="8"/>
        <v>-28.344310697251874</v>
      </c>
      <c r="J159" s="5"/>
      <c r="K159" s="5"/>
    </row>
    <row r="160" spans="1:11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6">
        <v>128.30000000000001</v>
      </c>
      <c r="F160" s="6">
        <v>303.17</v>
      </c>
      <c r="G160" s="6">
        <f t="shared" si="6"/>
        <v>431.47</v>
      </c>
      <c r="H160" s="6">
        <f t="shared" si="7"/>
        <v>174.87</v>
      </c>
      <c r="I160" s="6">
        <f t="shared" si="8"/>
        <v>136.29773967264222</v>
      </c>
      <c r="J160" s="5"/>
      <c r="K160" s="5"/>
    </row>
    <row r="161" spans="1:11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6">
        <v>846.78</v>
      </c>
      <c r="F161" s="6">
        <v>434.75</v>
      </c>
      <c r="G161" s="6">
        <f t="shared" si="6"/>
        <v>1281.53</v>
      </c>
      <c r="H161" s="6">
        <f t="shared" si="7"/>
        <v>-412.03</v>
      </c>
      <c r="I161" s="6">
        <f t="shared" si="8"/>
        <v>-48.658447294456643</v>
      </c>
      <c r="J161" s="5"/>
      <c r="K161" s="5"/>
    </row>
    <row r="162" spans="1:11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6">
        <v>3.17</v>
      </c>
      <c r="F162" s="6">
        <v>453.12</v>
      </c>
      <c r="G162" s="6">
        <f t="shared" si="6"/>
        <v>456.29</v>
      </c>
      <c r="H162" s="6">
        <f t="shared" si="7"/>
        <v>449.95</v>
      </c>
      <c r="I162" s="6">
        <f t="shared" si="8"/>
        <v>14194.006309148264</v>
      </c>
      <c r="J162" s="5"/>
      <c r="K162" s="5"/>
    </row>
    <row r="163" spans="1:11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6">
        <v>334.75</v>
      </c>
      <c r="F163" s="6">
        <v>701.46</v>
      </c>
      <c r="G163" s="6">
        <f t="shared" si="6"/>
        <v>1036.21</v>
      </c>
      <c r="H163" s="6">
        <f t="shared" si="7"/>
        <v>366.71000000000004</v>
      </c>
      <c r="I163" s="6">
        <f t="shared" si="8"/>
        <v>109.54742345033608</v>
      </c>
      <c r="J163" s="5"/>
      <c r="K163" s="5"/>
    </row>
    <row r="164" spans="1:11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6">
        <v>17.559999999999999</v>
      </c>
      <c r="F164" s="6">
        <v>151.27000000000001</v>
      </c>
      <c r="G164" s="6">
        <f t="shared" si="6"/>
        <v>168.83</v>
      </c>
      <c r="H164" s="6">
        <f t="shared" si="7"/>
        <v>133.71</v>
      </c>
      <c r="I164" s="6">
        <f t="shared" si="8"/>
        <v>761.44646924829169</v>
      </c>
      <c r="J164" s="5"/>
      <c r="K164" s="5"/>
    </row>
    <row r="165" spans="1:11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6">
        <v>451.52</v>
      </c>
      <c r="F165" s="6">
        <v>949.42</v>
      </c>
      <c r="G165" s="6">
        <f t="shared" si="6"/>
        <v>1400.94</v>
      </c>
      <c r="H165" s="6">
        <f t="shared" si="7"/>
        <v>497.9</v>
      </c>
      <c r="I165" s="6">
        <f t="shared" si="8"/>
        <v>110.27197023387667</v>
      </c>
      <c r="J165" s="5"/>
      <c r="K165" s="5"/>
    </row>
    <row r="166" spans="1:11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6">
        <v>72.930000000000007</v>
      </c>
      <c r="F166" s="6">
        <v>726.39</v>
      </c>
      <c r="G166" s="6">
        <f t="shared" si="6"/>
        <v>799.31999999999994</v>
      </c>
      <c r="H166" s="6">
        <f t="shared" si="7"/>
        <v>653.46</v>
      </c>
      <c r="I166" s="6">
        <f t="shared" si="8"/>
        <v>896.00987248046067</v>
      </c>
      <c r="J166" s="5"/>
      <c r="K166" s="5"/>
    </row>
    <row r="167" spans="1:11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6">
        <v>651.27</v>
      </c>
      <c r="F167" s="6">
        <v>304.81</v>
      </c>
      <c r="G167" s="6">
        <f t="shared" si="6"/>
        <v>956.07999999999993</v>
      </c>
      <c r="H167" s="6">
        <f t="shared" si="7"/>
        <v>-346.46</v>
      </c>
      <c r="I167" s="6">
        <f t="shared" si="8"/>
        <v>-53.197598538240669</v>
      </c>
      <c r="J167" s="5"/>
      <c r="K167" s="5"/>
    </row>
    <row r="168" spans="1:11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6">
        <v>520.1</v>
      </c>
      <c r="F168" s="6">
        <v>339.05</v>
      </c>
      <c r="G168" s="6">
        <f t="shared" si="6"/>
        <v>859.15000000000009</v>
      </c>
      <c r="H168" s="6">
        <f t="shared" si="7"/>
        <v>-181.05</v>
      </c>
      <c r="I168" s="6">
        <f t="shared" si="8"/>
        <v>-34.810613343587768</v>
      </c>
      <c r="J168" s="5"/>
      <c r="K168" s="5"/>
    </row>
    <row r="169" spans="1:11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6">
        <v>711.58</v>
      </c>
      <c r="F169" s="6">
        <v>895.74</v>
      </c>
      <c r="G169" s="6">
        <f t="shared" si="6"/>
        <v>1607.3200000000002</v>
      </c>
      <c r="H169" s="6">
        <f t="shared" si="7"/>
        <v>184.15999999999997</v>
      </c>
      <c r="I169" s="6">
        <f t="shared" si="8"/>
        <v>25.880435088113771</v>
      </c>
      <c r="J169" s="5"/>
      <c r="K169" s="5"/>
    </row>
    <row r="170" spans="1:11" x14ac:dyDescent="0.25">
      <c r="A170" s="5" t="s">
        <v>355</v>
      </c>
      <c r="B170" s="5" t="s">
        <v>356</v>
      </c>
      <c r="C170" s="5" t="s">
        <v>1</v>
      </c>
      <c r="E170" s="6">
        <v>708.64</v>
      </c>
      <c r="F170" s="6">
        <v>749.34</v>
      </c>
      <c r="G170" s="6">
        <f t="shared" si="6"/>
        <v>1457.98</v>
      </c>
      <c r="H170" s="6">
        <f t="shared" si="7"/>
        <v>40.700000000000045</v>
      </c>
      <c r="I170" s="6">
        <f t="shared" si="8"/>
        <v>5.7433958004064181</v>
      </c>
      <c r="J170" s="5"/>
      <c r="K170" s="5"/>
    </row>
    <row r="171" spans="1:11" x14ac:dyDescent="0.25">
      <c r="A171" s="5" t="s">
        <v>357</v>
      </c>
      <c r="B171" s="5" t="s">
        <v>358</v>
      </c>
      <c r="C171" s="5" t="s">
        <v>1</v>
      </c>
      <c r="E171" s="6">
        <v>183.09</v>
      </c>
      <c r="F171" s="6">
        <v>428.95</v>
      </c>
      <c r="G171" s="6">
        <f t="shared" si="6"/>
        <v>612.04</v>
      </c>
      <c r="H171" s="6">
        <f t="shared" si="7"/>
        <v>245.85999999999999</v>
      </c>
      <c r="I171" s="6">
        <f t="shared" si="8"/>
        <v>134.28368561909443</v>
      </c>
      <c r="J171" s="5"/>
      <c r="K171" s="5"/>
    </row>
    <row r="172" spans="1:11" x14ac:dyDescent="0.25">
      <c r="A172" s="5" t="s">
        <v>359</v>
      </c>
      <c r="B172" s="5" t="s">
        <v>360</v>
      </c>
      <c r="C172" s="5" t="s">
        <v>0</v>
      </c>
      <c r="E172" s="6">
        <v>111.37</v>
      </c>
      <c r="F172" s="6">
        <v>680.55</v>
      </c>
      <c r="G172" s="6">
        <f t="shared" si="6"/>
        <v>791.92</v>
      </c>
      <c r="H172" s="6">
        <f t="shared" si="7"/>
        <v>569.17999999999995</v>
      </c>
      <c r="I172" s="6">
        <f t="shared" si="8"/>
        <v>511.0712040944598</v>
      </c>
      <c r="J172" s="5"/>
      <c r="K172" s="5"/>
    </row>
    <row r="173" spans="1:11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6">
        <v>550.48</v>
      </c>
      <c r="F173" s="6">
        <v>507.36</v>
      </c>
      <c r="G173" s="6">
        <f t="shared" si="6"/>
        <v>1057.8400000000001</v>
      </c>
      <c r="H173" s="6">
        <f t="shared" si="7"/>
        <v>-43.120000000000005</v>
      </c>
      <c r="I173" s="6">
        <f t="shared" si="8"/>
        <v>-7.8331637843336726</v>
      </c>
      <c r="J173" s="5"/>
      <c r="K173" s="5"/>
    </row>
    <row r="174" spans="1:11" x14ac:dyDescent="0.25">
      <c r="A174" s="5" t="s">
        <v>363</v>
      </c>
      <c r="B174" s="5" t="s">
        <v>364</v>
      </c>
      <c r="C174" s="5" t="s">
        <v>0</v>
      </c>
      <c r="E174" s="6">
        <v>764.32</v>
      </c>
      <c r="F174" s="6">
        <v>124.74</v>
      </c>
      <c r="G174" s="6">
        <f t="shared" si="6"/>
        <v>889.06000000000006</v>
      </c>
      <c r="H174" s="6">
        <f t="shared" si="7"/>
        <v>-639.58000000000004</v>
      </c>
      <c r="I174" s="6">
        <f t="shared" si="8"/>
        <v>-83.679610634289304</v>
      </c>
      <c r="J174" s="5"/>
      <c r="K174" s="5"/>
    </row>
    <row r="175" spans="1:11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6">
        <v>817.69</v>
      </c>
      <c r="F175" s="6">
        <v>104.89</v>
      </c>
      <c r="G175" s="6">
        <f t="shared" si="6"/>
        <v>922.58</v>
      </c>
      <c r="H175" s="6">
        <f t="shared" si="7"/>
        <v>-712.80000000000007</v>
      </c>
      <c r="I175" s="6">
        <f t="shared" si="8"/>
        <v>-87.172400298401598</v>
      </c>
      <c r="J175" s="5"/>
      <c r="K175" s="5"/>
    </row>
    <row r="176" spans="1:11" x14ac:dyDescent="0.25">
      <c r="A176" s="5" t="s">
        <v>367</v>
      </c>
      <c r="B176" s="5" t="s">
        <v>368</v>
      </c>
      <c r="C176" s="5" t="s">
        <v>0</v>
      </c>
      <c r="E176" s="6">
        <v>245.77</v>
      </c>
      <c r="F176" s="6">
        <v>792.57</v>
      </c>
      <c r="G176" s="6">
        <f t="shared" si="6"/>
        <v>1038.3400000000001</v>
      </c>
      <c r="H176" s="6">
        <f t="shared" si="7"/>
        <v>546.80000000000007</v>
      </c>
      <c r="I176" s="6">
        <f t="shared" si="8"/>
        <v>222.48443666842985</v>
      </c>
      <c r="J176" s="5"/>
      <c r="K176" s="5"/>
    </row>
    <row r="177" spans="1:11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6">
        <v>784.34</v>
      </c>
      <c r="F177" s="6">
        <v>216.46</v>
      </c>
      <c r="G177" s="6">
        <f t="shared" si="6"/>
        <v>1000.8000000000001</v>
      </c>
      <c r="H177" s="6">
        <f t="shared" si="7"/>
        <v>-567.88</v>
      </c>
      <c r="I177" s="6">
        <f t="shared" si="8"/>
        <v>-72.402274523803456</v>
      </c>
      <c r="J177" s="5"/>
      <c r="K177" s="5"/>
    </row>
    <row r="178" spans="1:11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6">
        <v>755.36</v>
      </c>
      <c r="F178" s="6">
        <v>845.09</v>
      </c>
      <c r="G178" s="6">
        <f t="shared" si="6"/>
        <v>1600.45</v>
      </c>
      <c r="H178" s="6">
        <f t="shared" si="7"/>
        <v>89.730000000000018</v>
      </c>
      <c r="I178" s="6">
        <f t="shared" si="8"/>
        <v>11.879104003389115</v>
      </c>
      <c r="J178" s="5"/>
      <c r="K178" s="5"/>
    </row>
    <row r="179" spans="1:11" x14ac:dyDescent="0.25">
      <c r="A179" s="5" t="s">
        <v>373</v>
      </c>
      <c r="B179" s="5" t="s">
        <v>374</v>
      </c>
      <c r="C179" s="5" t="s">
        <v>1</v>
      </c>
      <c r="E179" s="6">
        <v>634.16</v>
      </c>
      <c r="F179" s="6">
        <v>89.62</v>
      </c>
      <c r="G179" s="6">
        <f t="shared" si="6"/>
        <v>723.78</v>
      </c>
      <c r="H179" s="6">
        <f t="shared" si="7"/>
        <v>-544.54</v>
      </c>
      <c r="I179" s="6">
        <f t="shared" si="8"/>
        <v>-85.867919767881915</v>
      </c>
      <c r="J179" s="5"/>
      <c r="K179" s="5"/>
    </row>
    <row r="180" spans="1:11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6">
        <v>943.32</v>
      </c>
      <c r="F180" s="6">
        <v>212.83</v>
      </c>
      <c r="G180" s="6">
        <f t="shared" si="6"/>
        <v>1156.1500000000001</v>
      </c>
      <c r="H180" s="6">
        <f t="shared" si="7"/>
        <v>-730.49</v>
      </c>
      <c r="I180" s="6">
        <f t="shared" si="8"/>
        <v>-77.438197006318106</v>
      </c>
      <c r="J180" s="5"/>
      <c r="K180" s="5"/>
    </row>
    <row r="181" spans="1:11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6">
        <v>185.85</v>
      </c>
      <c r="F181" s="6">
        <v>322.91000000000003</v>
      </c>
      <c r="G181" s="6">
        <f t="shared" si="6"/>
        <v>508.76</v>
      </c>
      <c r="H181" s="6">
        <f t="shared" si="7"/>
        <v>137.06000000000003</v>
      </c>
      <c r="I181" s="6">
        <f t="shared" si="8"/>
        <v>73.747645951035793</v>
      </c>
      <c r="J181" s="5"/>
      <c r="K181" s="5"/>
    </row>
    <row r="182" spans="1:11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6">
        <v>650.75</v>
      </c>
      <c r="F182" s="6">
        <v>979.64</v>
      </c>
      <c r="G182" s="6">
        <f t="shared" si="6"/>
        <v>1630.3899999999999</v>
      </c>
      <c r="H182" s="6">
        <f t="shared" si="7"/>
        <v>328.89</v>
      </c>
      <c r="I182" s="6">
        <f t="shared" si="8"/>
        <v>50.540145985401459</v>
      </c>
      <c r="J182" s="5"/>
      <c r="K182" s="5"/>
    </row>
    <row r="183" spans="1:11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6">
        <v>632.4</v>
      </c>
      <c r="F183" s="6">
        <v>500.49</v>
      </c>
      <c r="G183" s="6">
        <f t="shared" si="6"/>
        <v>1132.8899999999999</v>
      </c>
      <c r="H183" s="6">
        <f t="shared" si="7"/>
        <v>-131.90999999999997</v>
      </c>
      <c r="I183" s="6">
        <f t="shared" si="8"/>
        <v>-20.858633776091079</v>
      </c>
      <c r="J183" s="5"/>
      <c r="K183" s="5"/>
    </row>
    <row r="184" spans="1:11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6">
        <v>858.91</v>
      </c>
      <c r="F184" s="6">
        <v>347.55</v>
      </c>
      <c r="G184" s="6">
        <f t="shared" si="6"/>
        <v>1206.46</v>
      </c>
      <c r="H184" s="6">
        <f t="shared" si="7"/>
        <v>-511.35999999999996</v>
      </c>
      <c r="I184" s="6">
        <f t="shared" si="8"/>
        <v>-59.535923437845632</v>
      </c>
      <c r="J184" s="5"/>
      <c r="K184" s="5"/>
    </row>
    <row r="185" spans="1:11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6">
        <v>995.91</v>
      </c>
      <c r="F185" s="6">
        <v>238.59</v>
      </c>
      <c r="G185" s="6">
        <f t="shared" si="6"/>
        <v>1234.5</v>
      </c>
      <c r="H185" s="6">
        <f t="shared" si="7"/>
        <v>-757.31999999999994</v>
      </c>
      <c r="I185" s="6">
        <f t="shared" si="8"/>
        <v>-76.043015935174864</v>
      </c>
      <c r="J185" s="5"/>
      <c r="K185" s="5"/>
    </row>
    <row r="186" spans="1:11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6">
        <v>80.180000000000007</v>
      </c>
      <c r="F186" s="6">
        <v>765.14</v>
      </c>
      <c r="G186" s="6">
        <f t="shared" si="6"/>
        <v>845.31999999999994</v>
      </c>
      <c r="H186" s="6">
        <f t="shared" si="7"/>
        <v>684.96</v>
      </c>
      <c r="I186" s="6">
        <f t="shared" si="8"/>
        <v>854.27787478174105</v>
      </c>
      <c r="J186" s="5"/>
      <c r="K186" s="5"/>
    </row>
    <row r="187" spans="1:11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6">
        <v>422.07</v>
      </c>
      <c r="F187" s="6">
        <v>117.57</v>
      </c>
      <c r="G187" s="6">
        <f t="shared" si="6"/>
        <v>539.64</v>
      </c>
      <c r="H187" s="6">
        <f t="shared" si="7"/>
        <v>-304.5</v>
      </c>
      <c r="I187" s="6">
        <f t="shared" si="8"/>
        <v>-72.14443101855143</v>
      </c>
      <c r="J187" s="5"/>
      <c r="K187" s="5"/>
    </row>
    <row r="188" spans="1:11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6">
        <v>590.97</v>
      </c>
      <c r="F188" s="6">
        <v>967.97</v>
      </c>
      <c r="G188" s="6">
        <f t="shared" si="6"/>
        <v>1558.94</v>
      </c>
      <c r="H188" s="6">
        <f t="shared" si="7"/>
        <v>377</v>
      </c>
      <c r="I188" s="6">
        <f t="shared" si="8"/>
        <v>63.793424370103388</v>
      </c>
      <c r="J188" s="5"/>
      <c r="K188" s="5"/>
    </row>
    <row r="189" spans="1:11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6">
        <v>282.05</v>
      </c>
      <c r="F189" s="6">
        <v>0.36</v>
      </c>
      <c r="G189" s="6">
        <f t="shared" si="6"/>
        <v>282.41000000000003</v>
      </c>
      <c r="H189" s="6">
        <f t="shared" si="7"/>
        <v>-281.69</v>
      </c>
      <c r="I189" s="6">
        <f t="shared" si="8"/>
        <v>-99.872363056195709</v>
      </c>
      <c r="J189" s="5"/>
      <c r="K189" s="5"/>
    </row>
    <row r="190" spans="1:11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6">
        <v>573.15</v>
      </c>
      <c r="F190" s="6">
        <v>997.77</v>
      </c>
      <c r="G190" s="6">
        <f t="shared" si="6"/>
        <v>1570.92</v>
      </c>
      <c r="H190" s="6">
        <f t="shared" si="7"/>
        <v>424.62</v>
      </c>
      <c r="I190" s="6">
        <f t="shared" si="8"/>
        <v>74.085317979586506</v>
      </c>
      <c r="J190" s="5"/>
      <c r="K190" s="5"/>
    </row>
    <row r="191" spans="1:11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6">
        <v>900.42</v>
      </c>
      <c r="F191" s="6">
        <v>997.26</v>
      </c>
      <c r="G191" s="6">
        <f t="shared" si="6"/>
        <v>1897.6799999999998</v>
      </c>
      <c r="H191" s="6">
        <f t="shared" si="7"/>
        <v>96.840000000000032</v>
      </c>
      <c r="I191" s="6">
        <f t="shared" si="8"/>
        <v>10.754981008862535</v>
      </c>
      <c r="J191" s="5"/>
      <c r="K191" s="5"/>
    </row>
    <row r="192" spans="1:11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6">
        <v>18.010000000000002</v>
      </c>
      <c r="F192" s="6">
        <v>136.86000000000001</v>
      </c>
      <c r="G192" s="6">
        <f t="shared" si="6"/>
        <v>154.87</v>
      </c>
      <c r="H192" s="6">
        <f t="shared" si="7"/>
        <v>118.85000000000001</v>
      </c>
      <c r="I192" s="6">
        <f t="shared" si="8"/>
        <v>659.91116046640752</v>
      </c>
      <c r="J192" s="5"/>
      <c r="K192" s="5"/>
    </row>
    <row r="193" spans="1:11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6">
        <v>548.13</v>
      </c>
      <c r="F193" s="6">
        <v>83.85</v>
      </c>
      <c r="G193" s="6">
        <f t="shared" si="6"/>
        <v>631.98</v>
      </c>
      <c r="H193" s="6">
        <f t="shared" si="7"/>
        <v>-464.28</v>
      </c>
      <c r="I193" s="6">
        <f t="shared" si="8"/>
        <v>-84.702534070384758</v>
      </c>
      <c r="J193" s="5"/>
      <c r="K193" s="5"/>
    </row>
    <row r="194" spans="1:11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6">
        <v>362.48</v>
      </c>
      <c r="F194" s="6">
        <v>773.32</v>
      </c>
      <c r="G194" s="6">
        <f t="shared" si="6"/>
        <v>1135.8000000000002</v>
      </c>
      <c r="H194" s="6">
        <f t="shared" si="7"/>
        <v>410.84000000000003</v>
      </c>
      <c r="I194" s="6">
        <f t="shared" si="8"/>
        <v>113.3414257338336</v>
      </c>
      <c r="J194" s="5"/>
      <c r="K194" s="5"/>
    </row>
    <row r="195" spans="1:11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6">
        <v>497.16</v>
      </c>
      <c r="F195" s="6">
        <v>497.44</v>
      </c>
      <c r="G195" s="6">
        <f t="shared" ref="G195:G201" si="9">E195+F195</f>
        <v>994.6</v>
      </c>
      <c r="H195" s="6">
        <f t="shared" ref="H195:H201" si="10">F195-E195</f>
        <v>0.27999999999997272</v>
      </c>
      <c r="I195" s="6">
        <f t="shared" ref="I195:I201" si="11">H195/E195%</f>
        <v>5.6319897015039963E-2</v>
      </c>
      <c r="J195" s="5"/>
      <c r="K195" s="5"/>
    </row>
    <row r="196" spans="1:11" x14ac:dyDescent="0.25">
      <c r="A196" s="5" t="s">
        <v>407</v>
      </c>
      <c r="B196" s="5" t="s">
        <v>408</v>
      </c>
      <c r="C196" s="5" t="s">
        <v>135</v>
      </c>
      <c r="E196" s="6">
        <v>766.77</v>
      </c>
      <c r="F196" s="6">
        <v>911.58</v>
      </c>
      <c r="G196" s="6">
        <f t="shared" si="9"/>
        <v>1678.35</v>
      </c>
      <c r="H196" s="6">
        <f t="shared" si="10"/>
        <v>144.81000000000006</v>
      </c>
      <c r="I196" s="6">
        <f t="shared" si="11"/>
        <v>18.885715403576047</v>
      </c>
      <c r="J196" s="5"/>
      <c r="K196" s="5"/>
    </row>
    <row r="197" spans="1:11" x14ac:dyDescent="0.25">
      <c r="A197" s="5" t="s">
        <v>409</v>
      </c>
      <c r="B197" s="5" t="s">
        <v>410</v>
      </c>
      <c r="C197" s="5" t="s">
        <v>1</v>
      </c>
      <c r="E197" s="6">
        <v>128.31</v>
      </c>
      <c r="F197" s="6">
        <v>731.62</v>
      </c>
      <c r="G197" s="6">
        <f t="shared" si="9"/>
        <v>859.93000000000006</v>
      </c>
      <c r="H197" s="6">
        <f t="shared" si="10"/>
        <v>603.30999999999995</v>
      </c>
      <c r="I197" s="6">
        <f t="shared" si="11"/>
        <v>470.19717870781693</v>
      </c>
      <c r="J197" s="5"/>
      <c r="K197" s="5"/>
    </row>
    <row r="198" spans="1:11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6">
        <v>52.84</v>
      </c>
      <c r="F198" s="6">
        <v>25.81</v>
      </c>
      <c r="G198" s="6">
        <f t="shared" si="9"/>
        <v>78.650000000000006</v>
      </c>
      <c r="H198" s="6">
        <f t="shared" si="10"/>
        <v>-27.030000000000005</v>
      </c>
      <c r="I198" s="6">
        <f t="shared" si="11"/>
        <v>-51.154428463285399</v>
      </c>
      <c r="J198" s="5"/>
      <c r="K198" s="5"/>
    </row>
    <row r="199" spans="1:11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6">
        <v>434.46</v>
      </c>
      <c r="F199" s="6">
        <v>738.65</v>
      </c>
      <c r="G199" s="6">
        <f t="shared" si="9"/>
        <v>1173.1099999999999</v>
      </c>
      <c r="H199" s="6">
        <f t="shared" si="10"/>
        <v>304.19</v>
      </c>
      <c r="I199" s="6">
        <f t="shared" si="11"/>
        <v>70.015651613497212</v>
      </c>
      <c r="J199" s="5"/>
      <c r="K199" s="5"/>
    </row>
    <row r="200" spans="1:11" x14ac:dyDescent="0.25">
      <c r="A200" s="5" t="s">
        <v>415</v>
      </c>
      <c r="B200" s="5" t="s">
        <v>416</v>
      </c>
      <c r="C200" s="5" t="s">
        <v>110</v>
      </c>
      <c r="E200" s="6">
        <v>477.25</v>
      </c>
      <c r="F200" s="6">
        <v>518.74</v>
      </c>
      <c r="G200" s="6">
        <f t="shared" si="9"/>
        <v>995.99</v>
      </c>
      <c r="H200" s="6">
        <f t="shared" si="10"/>
        <v>41.490000000000009</v>
      </c>
      <c r="I200" s="6">
        <f t="shared" si="11"/>
        <v>8.6935568360398126</v>
      </c>
      <c r="J200" s="5"/>
      <c r="K200" s="5"/>
    </row>
    <row r="201" spans="1:11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6">
        <v>567.19000000000005</v>
      </c>
      <c r="F201" s="6">
        <v>217.24</v>
      </c>
      <c r="G201" s="6">
        <f t="shared" si="9"/>
        <v>784.43000000000006</v>
      </c>
      <c r="H201" s="6">
        <f t="shared" si="10"/>
        <v>-349.95000000000005</v>
      </c>
      <c r="I201" s="6">
        <f t="shared" si="11"/>
        <v>-61.698901602637562</v>
      </c>
      <c r="J201" s="5"/>
      <c r="K201" s="5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292E-FE2B-4A03-A4B9-74DA2324C522}">
  <dimension ref="A1:F2"/>
  <sheetViews>
    <sheetView workbookViewId="0"/>
  </sheetViews>
  <sheetFormatPr defaultRowHeight="15" x14ac:dyDescent="0.25"/>
  <sheetData>
    <row r="1" spans="1:6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4">
        <v>37623</v>
      </c>
    </row>
    <row r="2" spans="1:6" x14ac:dyDescent="0.25">
      <c r="A2" t="str">
        <f>DOLLAR(1,0)</f>
        <v>kr 1</v>
      </c>
      <c r="B2" t="str">
        <f>ADDRESS(1,1,2,0)</f>
        <v>R1C[1]</v>
      </c>
      <c r="C2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AsACIALAAiAHQAaABvAHUAcwBhAG4AZABzAFMAZQBwAGEAcgBhAHQAbwByACIAOgAiACAAIgAsACIAdABoAG8AdQBzAGEAbgBkAHMAUABvAHMAaQB0AGkAbwBuAHMAIgA6AFsAMwBdACwAIgBkAGUAYwBpAG0AYQBsAFMAZQBwAGEAcgBhAHQAbwByACIAOgAiAC4AIgAsACIAZABhAHQAZQBPAHIAZABlAHIAIgA6ACIATQBE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2.xml>��
</file>

<file path=customXml/itemProps1.xml><?xml version="1.0" encoding="utf-8"?>
<ds:datastoreItem xmlns:ds="http://schemas.openxmlformats.org/officeDocument/2006/customXml" ds:itemID="{C8AEF662-D7B8-4D1E-8364-F82B14D846B6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Data entry and formulas</vt:lpstr>
      <vt:lpstr>2 Arithmetic formulas</vt:lpstr>
      <vt:lpstr>3 Comparison and logical values</vt:lpstr>
      <vt:lpstr>4 References</vt:lpstr>
      <vt:lpstr>5 Sums of ranges</vt:lpstr>
      <vt:lpstr>6 Shirt sales (i)</vt:lpstr>
      <vt:lpstr>7 Shirt sales 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Rebnor, Robert</cp:lastModifiedBy>
  <cp:lastPrinted>2022-12-15T10:30:37Z</cp:lastPrinted>
  <dcterms:created xsi:type="dcterms:W3CDTF">2022-12-15T08:14:15Z</dcterms:created>
  <dcterms:modified xsi:type="dcterms:W3CDTF">2023-01-08T22:41:43Z</dcterms:modified>
</cp:coreProperties>
</file>