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ad83bda99cce0ca/Github/ELE-3915/slides/"/>
    </mc:Choice>
  </mc:AlternateContent>
  <xr:revisionPtr revIDLastSave="3287" documentId="8_{29B8196C-0F94-4E63-9C97-551F1F758BC2}" xr6:coauthVersionLast="47" xr6:coauthVersionMax="47" xr10:uidLastSave="{A7C46DBD-6C4E-42D2-81BF-C6260811256C}"/>
  <bookViews>
    <workbookView xWindow="-37590" yWindow="-120" windowWidth="37710" windowHeight="21840" tabRatio="965" firstSheet="1" activeTab="1" xr2:uid="{58F8946E-589F-43AA-8127-245E86DA602D}"/>
  </bookViews>
  <sheets>
    <sheet name="Shirt sales" sheetId="4" r:id="rId1"/>
    <sheet name="1 References" sheetId="6" r:id="rId2"/>
    <sheet name="2 Conditionals" sheetId="14" r:id="rId3"/>
    <sheet name="3 Conditional aggregation" sheetId="11" r:id="rId4"/>
    <sheet name="4 Some basic math functions " sheetId="17" r:id="rId5"/>
    <sheet name="5 Text manipulation 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4" i="12" l="1"/>
  <c r="D54" i="12"/>
  <c r="C120" i="12" l="1"/>
  <c r="A10" i="12"/>
  <c r="C103" i="12"/>
  <c r="C83" i="12"/>
  <c r="C77" i="12"/>
  <c r="C73" i="12"/>
  <c r="C72" i="12"/>
  <c r="D52" i="12"/>
  <c r="D53" i="12"/>
  <c r="D51" i="12"/>
  <c r="A15" i="12"/>
  <c r="G10" i="4" l="1"/>
  <c r="I200" i="4"/>
  <c r="I192" i="4"/>
  <c r="I191" i="4"/>
  <c r="I190" i="4"/>
  <c r="I189" i="4"/>
  <c r="I188" i="4"/>
  <c r="I187" i="4"/>
  <c r="I186" i="4"/>
  <c r="I185" i="4"/>
  <c r="I182" i="4"/>
  <c r="I180" i="4"/>
  <c r="I172" i="4"/>
  <c r="I171" i="4"/>
  <c r="I170" i="4"/>
  <c r="I169" i="4"/>
  <c r="I168" i="4"/>
  <c r="I167" i="4"/>
  <c r="I166" i="4"/>
  <c r="I165" i="4"/>
  <c r="I162" i="4"/>
  <c r="I160" i="4"/>
  <c r="I152" i="4"/>
  <c r="I151" i="4"/>
  <c r="I150" i="4"/>
  <c r="I149" i="4"/>
  <c r="I148" i="4"/>
  <c r="I147" i="4"/>
  <c r="I146" i="4"/>
  <c r="I145" i="4"/>
  <c r="I142" i="4"/>
  <c r="I140" i="4"/>
  <c r="I132" i="4"/>
  <c r="I131" i="4"/>
  <c r="I130" i="4"/>
  <c r="I129" i="4"/>
  <c r="I128" i="4"/>
  <c r="I127" i="4"/>
  <c r="I126" i="4"/>
  <c r="I125" i="4"/>
  <c r="I122" i="4"/>
  <c r="I120" i="4"/>
  <c r="I112" i="4"/>
  <c r="I111" i="4"/>
  <c r="I110" i="4"/>
  <c r="I109" i="4"/>
  <c r="I108" i="4"/>
  <c r="I107" i="4"/>
  <c r="I106" i="4"/>
  <c r="I105" i="4"/>
  <c r="I102" i="4"/>
  <c r="I100" i="4"/>
  <c r="I92" i="4"/>
  <c r="I91" i="4"/>
  <c r="I90" i="4"/>
  <c r="I89" i="4"/>
  <c r="I88" i="4"/>
  <c r="I87" i="4"/>
  <c r="I86" i="4"/>
  <c r="I85" i="4"/>
  <c r="I82" i="4"/>
  <c r="I80" i="4"/>
  <c r="I72" i="4"/>
  <c r="I71" i="4"/>
  <c r="I70" i="4"/>
  <c r="I69" i="4"/>
  <c r="I68" i="4"/>
  <c r="I67" i="4"/>
  <c r="I66" i="4"/>
  <c r="I65" i="4"/>
  <c r="I62" i="4"/>
  <c r="I60" i="4"/>
  <c r="I52" i="4"/>
  <c r="I51" i="4"/>
  <c r="I50" i="4"/>
  <c r="I49" i="4"/>
  <c r="I48" i="4"/>
  <c r="I47" i="4"/>
  <c r="I46" i="4"/>
  <c r="I45" i="4"/>
  <c r="I42" i="4"/>
  <c r="I40" i="4"/>
  <c r="I32" i="4"/>
  <c r="I31" i="4"/>
  <c r="I30" i="4"/>
  <c r="I29" i="4"/>
  <c r="I28" i="4"/>
  <c r="I27" i="4"/>
  <c r="I26" i="4"/>
  <c r="I25" i="4"/>
  <c r="I22" i="4"/>
  <c r="I20" i="4"/>
  <c r="I12" i="4"/>
  <c r="I11" i="4"/>
  <c r="I10" i="4"/>
  <c r="I9" i="4"/>
  <c r="I8" i="4"/>
  <c r="I7" i="4"/>
  <c r="I6" i="4"/>
  <c r="I5" i="4"/>
  <c r="H201" i="4"/>
  <c r="I201" i="4" s="1"/>
  <c r="G201" i="4"/>
  <c r="H200" i="4"/>
  <c r="G200" i="4"/>
  <c r="H199" i="4"/>
  <c r="I199" i="4" s="1"/>
  <c r="G199" i="4"/>
  <c r="H198" i="4"/>
  <c r="I198" i="4" s="1"/>
  <c r="G198" i="4"/>
  <c r="H197" i="4"/>
  <c r="I197" i="4" s="1"/>
  <c r="G197" i="4"/>
  <c r="H196" i="4"/>
  <c r="I196" i="4" s="1"/>
  <c r="G196" i="4"/>
  <c r="H195" i="4"/>
  <c r="I195" i="4" s="1"/>
  <c r="G195" i="4"/>
  <c r="H194" i="4"/>
  <c r="I194" i="4" s="1"/>
  <c r="G194" i="4"/>
  <c r="H193" i="4"/>
  <c r="I193" i="4" s="1"/>
  <c r="G193" i="4"/>
  <c r="H192" i="4"/>
  <c r="G192" i="4"/>
  <c r="H191" i="4"/>
  <c r="G191" i="4"/>
  <c r="H190" i="4"/>
  <c r="G190" i="4"/>
  <c r="H189" i="4"/>
  <c r="G189" i="4"/>
  <c r="H188" i="4"/>
  <c r="G188" i="4"/>
  <c r="H187" i="4"/>
  <c r="G187" i="4"/>
  <c r="H186" i="4"/>
  <c r="G186" i="4"/>
  <c r="H185" i="4"/>
  <c r="G185" i="4"/>
  <c r="H184" i="4"/>
  <c r="I184" i="4" s="1"/>
  <c r="G184" i="4"/>
  <c r="H183" i="4"/>
  <c r="I183" i="4" s="1"/>
  <c r="G183" i="4"/>
  <c r="H182" i="4"/>
  <c r="G182" i="4"/>
  <c r="H181" i="4"/>
  <c r="I181" i="4" s="1"/>
  <c r="G181" i="4"/>
  <c r="H180" i="4"/>
  <c r="G180" i="4"/>
  <c r="H179" i="4"/>
  <c r="I179" i="4" s="1"/>
  <c r="G179" i="4"/>
  <c r="H178" i="4"/>
  <c r="I178" i="4" s="1"/>
  <c r="G178" i="4"/>
  <c r="H177" i="4"/>
  <c r="I177" i="4" s="1"/>
  <c r="G177" i="4"/>
  <c r="H176" i="4"/>
  <c r="I176" i="4" s="1"/>
  <c r="G176" i="4"/>
  <c r="H175" i="4"/>
  <c r="I175" i="4" s="1"/>
  <c r="G175" i="4"/>
  <c r="H174" i="4"/>
  <c r="I174" i="4" s="1"/>
  <c r="G174" i="4"/>
  <c r="H173" i="4"/>
  <c r="I173" i="4" s="1"/>
  <c r="G173" i="4"/>
  <c r="H172" i="4"/>
  <c r="G172" i="4"/>
  <c r="H171" i="4"/>
  <c r="G171" i="4"/>
  <c r="H170" i="4"/>
  <c r="G170" i="4"/>
  <c r="H169" i="4"/>
  <c r="G169" i="4"/>
  <c r="H168" i="4"/>
  <c r="G168" i="4"/>
  <c r="H167" i="4"/>
  <c r="G167" i="4"/>
  <c r="H166" i="4"/>
  <c r="G166" i="4"/>
  <c r="H165" i="4"/>
  <c r="G165" i="4"/>
  <c r="H164" i="4"/>
  <c r="I164" i="4" s="1"/>
  <c r="G164" i="4"/>
  <c r="H163" i="4"/>
  <c r="I163" i="4" s="1"/>
  <c r="G163" i="4"/>
  <c r="H162" i="4"/>
  <c r="G162" i="4"/>
  <c r="H161" i="4"/>
  <c r="I161" i="4" s="1"/>
  <c r="G161" i="4"/>
  <c r="H160" i="4"/>
  <c r="G160" i="4"/>
  <c r="H159" i="4"/>
  <c r="I159" i="4" s="1"/>
  <c r="G159" i="4"/>
  <c r="H158" i="4"/>
  <c r="I158" i="4" s="1"/>
  <c r="G158" i="4"/>
  <c r="H157" i="4"/>
  <c r="I157" i="4" s="1"/>
  <c r="G157" i="4"/>
  <c r="H156" i="4"/>
  <c r="I156" i="4" s="1"/>
  <c r="G156" i="4"/>
  <c r="H155" i="4"/>
  <c r="I155" i="4" s="1"/>
  <c r="G155" i="4"/>
  <c r="H154" i="4"/>
  <c r="I154" i="4" s="1"/>
  <c r="G154" i="4"/>
  <c r="H153" i="4"/>
  <c r="I153" i="4" s="1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I144" i="4" s="1"/>
  <c r="G144" i="4"/>
  <c r="H143" i="4"/>
  <c r="I143" i="4" s="1"/>
  <c r="G143" i="4"/>
  <c r="H142" i="4"/>
  <c r="G142" i="4"/>
  <c r="H141" i="4"/>
  <c r="I141" i="4" s="1"/>
  <c r="G141" i="4"/>
  <c r="H140" i="4"/>
  <c r="G140" i="4"/>
  <c r="H139" i="4"/>
  <c r="I139" i="4" s="1"/>
  <c r="G139" i="4"/>
  <c r="H138" i="4"/>
  <c r="I138" i="4" s="1"/>
  <c r="G138" i="4"/>
  <c r="H137" i="4"/>
  <c r="I137" i="4" s="1"/>
  <c r="G137" i="4"/>
  <c r="H136" i="4"/>
  <c r="I136" i="4" s="1"/>
  <c r="G136" i="4"/>
  <c r="H135" i="4"/>
  <c r="I135" i="4" s="1"/>
  <c r="G135" i="4"/>
  <c r="H134" i="4"/>
  <c r="I134" i="4" s="1"/>
  <c r="G134" i="4"/>
  <c r="H133" i="4"/>
  <c r="I133" i="4" s="1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I124" i="4" s="1"/>
  <c r="G124" i="4"/>
  <c r="H123" i="4"/>
  <c r="I123" i="4" s="1"/>
  <c r="G123" i="4"/>
  <c r="H122" i="4"/>
  <c r="G122" i="4"/>
  <c r="H121" i="4"/>
  <c r="I121" i="4" s="1"/>
  <c r="G121" i="4"/>
  <c r="H120" i="4"/>
  <c r="G120" i="4"/>
  <c r="H119" i="4"/>
  <c r="I119" i="4" s="1"/>
  <c r="G119" i="4"/>
  <c r="H118" i="4"/>
  <c r="I118" i="4" s="1"/>
  <c r="G118" i="4"/>
  <c r="H117" i="4"/>
  <c r="I117" i="4" s="1"/>
  <c r="G117" i="4"/>
  <c r="H116" i="4"/>
  <c r="I116" i="4" s="1"/>
  <c r="G116" i="4"/>
  <c r="H115" i="4"/>
  <c r="I115" i="4" s="1"/>
  <c r="G115" i="4"/>
  <c r="H114" i="4"/>
  <c r="I114" i="4" s="1"/>
  <c r="G114" i="4"/>
  <c r="H113" i="4"/>
  <c r="I113" i="4" s="1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I104" i="4" s="1"/>
  <c r="G104" i="4"/>
  <c r="H103" i="4"/>
  <c r="I103" i="4" s="1"/>
  <c r="G103" i="4"/>
  <c r="H102" i="4"/>
  <c r="G102" i="4"/>
  <c r="H101" i="4"/>
  <c r="I101" i="4" s="1"/>
  <c r="G101" i="4"/>
  <c r="H100" i="4"/>
  <c r="G100" i="4"/>
  <c r="H99" i="4"/>
  <c r="I99" i="4" s="1"/>
  <c r="G99" i="4"/>
  <c r="H98" i="4"/>
  <c r="I98" i="4" s="1"/>
  <c r="G98" i="4"/>
  <c r="H97" i="4"/>
  <c r="I97" i="4" s="1"/>
  <c r="G97" i="4"/>
  <c r="H96" i="4"/>
  <c r="I96" i="4" s="1"/>
  <c r="G96" i="4"/>
  <c r="H95" i="4"/>
  <c r="I95" i="4" s="1"/>
  <c r="G95" i="4"/>
  <c r="H94" i="4"/>
  <c r="I94" i="4" s="1"/>
  <c r="G94" i="4"/>
  <c r="H93" i="4"/>
  <c r="I93" i="4" s="1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I84" i="4" s="1"/>
  <c r="G84" i="4"/>
  <c r="H83" i="4"/>
  <c r="I83" i="4" s="1"/>
  <c r="G83" i="4"/>
  <c r="H82" i="4"/>
  <c r="G82" i="4"/>
  <c r="H81" i="4"/>
  <c r="I81" i="4" s="1"/>
  <c r="G81" i="4"/>
  <c r="H80" i="4"/>
  <c r="G80" i="4"/>
  <c r="H79" i="4"/>
  <c r="I79" i="4" s="1"/>
  <c r="G79" i="4"/>
  <c r="H78" i="4"/>
  <c r="I78" i="4" s="1"/>
  <c r="G78" i="4"/>
  <c r="H77" i="4"/>
  <c r="I77" i="4" s="1"/>
  <c r="G77" i="4"/>
  <c r="H76" i="4"/>
  <c r="I76" i="4" s="1"/>
  <c r="G76" i="4"/>
  <c r="H75" i="4"/>
  <c r="I75" i="4" s="1"/>
  <c r="G75" i="4"/>
  <c r="H74" i="4"/>
  <c r="I74" i="4" s="1"/>
  <c r="G74" i="4"/>
  <c r="H73" i="4"/>
  <c r="I73" i="4" s="1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I64" i="4" s="1"/>
  <c r="G64" i="4"/>
  <c r="H63" i="4"/>
  <c r="I63" i="4" s="1"/>
  <c r="G63" i="4"/>
  <c r="H62" i="4"/>
  <c r="G62" i="4"/>
  <c r="H61" i="4"/>
  <c r="I61" i="4" s="1"/>
  <c r="G61" i="4"/>
  <c r="H60" i="4"/>
  <c r="G60" i="4"/>
  <c r="H59" i="4"/>
  <c r="I59" i="4" s="1"/>
  <c r="G59" i="4"/>
  <c r="H58" i="4"/>
  <c r="I58" i="4" s="1"/>
  <c r="G58" i="4"/>
  <c r="H57" i="4"/>
  <c r="I57" i="4" s="1"/>
  <c r="G57" i="4"/>
  <c r="H56" i="4"/>
  <c r="I56" i="4" s="1"/>
  <c r="G56" i="4"/>
  <c r="H55" i="4"/>
  <c r="I55" i="4" s="1"/>
  <c r="G55" i="4"/>
  <c r="H54" i="4"/>
  <c r="I54" i="4" s="1"/>
  <c r="G54" i="4"/>
  <c r="H53" i="4"/>
  <c r="I53" i="4" s="1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I44" i="4" s="1"/>
  <c r="G44" i="4"/>
  <c r="H43" i="4"/>
  <c r="I43" i="4" s="1"/>
  <c r="G43" i="4"/>
  <c r="H42" i="4"/>
  <c r="G42" i="4"/>
  <c r="H41" i="4"/>
  <c r="I41" i="4" s="1"/>
  <c r="G41" i="4"/>
  <c r="H40" i="4"/>
  <c r="G40" i="4"/>
  <c r="H39" i="4"/>
  <c r="I39" i="4" s="1"/>
  <c r="G39" i="4"/>
  <c r="H38" i="4"/>
  <c r="I38" i="4" s="1"/>
  <c r="G38" i="4"/>
  <c r="H37" i="4"/>
  <c r="I37" i="4" s="1"/>
  <c r="G37" i="4"/>
  <c r="H36" i="4"/>
  <c r="I36" i="4" s="1"/>
  <c r="G36" i="4"/>
  <c r="H35" i="4"/>
  <c r="I35" i="4" s="1"/>
  <c r="G35" i="4"/>
  <c r="H34" i="4"/>
  <c r="I34" i="4" s="1"/>
  <c r="G34" i="4"/>
  <c r="H33" i="4"/>
  <c r="I33" i="4" s="1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I24" i="4" s="1"/>
  <c r="G24" i="4"/>
  <c r="H23" i="4"/>
  <c r="I23" i="4" s="1"/>
  <c r="G23" i="4"/>
  <c r="H22" i="4"/>
  <c r="G22" i="4"/>
  <c r="H21" i="4"/>
  <c r="I21" i="4" s="1"/>
  <c r="G21" i="4"/>
  <c r="H20" i="4"/>
  <c r="G20" i="4"/>
  <c r="H19" i="4"/>
  <c r="I19" i="4" s="1"/>
  <c r="G19" i="4"/>
  <c r="H18" i="4"/>
  <c r="I18" i="4" s="1"/>
  <c r="G18" i="4"/>
  <c r="H17" i="4"/>
  <c r="I17" i="4" s="1"/>
  <c r="G17" i="4"/>
  <c r="H16" i="4"/>
  <c r="I16" i="4" s="1"/>
  <c r="G16" i="4"/>
  <c r="H15" i="4"/>
  <c r="I15" i="4" s="1"/>
  <c r="G15" i="4"/>
  <c r="H14" i="4"/>
  <c r="I14" i="4" s="1"/>
  <c r="G14" i="4"/>
  <c r="H13" i="4"/>
  <c r="I13" i="4" s="1"/>
  <c r="G13" i="4"/>
  <c r="H12" i="4"/>
  <c r="G12" i="4"/>
  <c r="H11" i="4"/>
  <c r="G11" i="4"/>
  <c r="H10" i="4"/>
  <c r="H9" i="4"/>
  <c r="G9" i="4"/>
  <c r="H8" i="4"/>
  <c r="G8" i="4"/>
  <c r="H7" i="4"/>
  <c r="G7" i="4"/>
  <c r="H6" i="4"/>
  <c r="G6" i="4"/>
  <c r="H5" i="4"/>
  <c r="G5" i="4"/>
  <c r="H4" i="4"/>
  <c r="I4" i="4" s="1"/>
  <c r="G4" i="4"/>
  <c r="H3" i="4"/>
  <c r="I3" i="4" s="1"/>
  <c r="G3" i="4"/>
  <c r="H2" i="4"/>
  <c r="I2" i="4" s="1"/>
  <c r="G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244035-1277-47D9-8C07-33B64F661BD5}" keepAlive="1" name="Query - Shirt sales" description="Connection to the 'Shirt sales' query in the workbook." type="5" refreshedVersion="8" background="1" saveData="1">
    <dbPr connection="Provider=Microsoft.Mashup.OleDb.1;Data Source=$Workbook$;Location=&quot;Shirt sales&quot;;Extended Properties=&quot;&quot;" command="SELECT * FROM [Shirt sales]"/>
  </connection>
</connections>
</file>

<file path=xl/sharedStrings.xml><?xml version="1.0" encoding="utf-8"?>
<sst xmlns="http://schemas.openxmlformats.org/spreadsheetml/2006/main" count="2680" uniqueCount="673">
  <si>
    <t>Male</t>
  </si>
  <si>
    <t>Female</t>
  </si>
  <si>
    <t>Genderfluid</t>
  </si>
  <si>
    <t>Bigender</t>
  </si>
  <si>
    <t>first_name</t>
  </si>
  <si>
    <t>last_name</t>
  </si>
  <si>
    <t>gender</t>
  </si>
  <si>
    <t>shirt_size</t>
  </si>
  <si>
    <t>sales_jan</t>
  </si>
  <si>
    <t>sales_feb</t>
  </si>
  <si>
    <t>Claybourne</t>
  </si>
  <si>
    <t>Dimbleby</t>
  </si>
  <si>
    <t>M</t>
  </si>
  <si>
    <t>Alane</t>
  </si>
  <si>
    <t>Conkie</t>
  </si>
  <si>
    <t>L</t>
  </si>
  <si>
    <t>Bobby</t>
  </si>
  <si>
    <t>McVie</t>
  </si>
  <si>
    <t>XL</t>
  </si>
  <si>
    <t>Marys</t>
  </si>
  <si>
    <t>Leale</t>
  </si>
  <si>
    <t>Nichole</t>
  </si>
  <si>
    <t>Aylward</t>
  </si>
  <si>
    <t>Kennett</t>
  </si>
  <si>
    <t>Biasio</t>
  </si>
  <si>
    <t>XS</t>
  </si>
  <si>
    <t>Rebecca</t>
  </si>
  <si>
    <t>Clemensen</t>
  </si>
  <si>
    <t>Lanette</t>
  </si>
  <si>
    <t>Brosch</t>
  </si>
  <si>
    <t>Gardener</t>
  </si>
  <si>
    <t>Monkman</t>
  </si>
  <si>
    <t>Dina</t>
  </si>
  <si>
    <t>Adrain</t>
  </si>
  <si>
    <t>3XL</t>
  </si>
  <si>
    <t>Kristel</t>
  </si>
  <si>
    <t>Mauditt</t>
  </si>
  <si>
    <t>Joel</t>
  </si>
  <si>
    <t>De Maine</t>
  </si>
  <si>
    <t>Gianina</t>
  </si>
  <si>
    <t>Dilleston</t>
  </si>
  <si>
    <t>S</t>
  </si>
  <si>
    <t>Lari</t>
  </si>
  <si>
    <t>Fenne</t>
  </si>
  <si>
    <t>Jessamine</t>
  </si>
  <si>
    <t>Shuker</t>
  </si>
  <si>
    <t>Daune</t>
  </si>
  <si>
    <t>Duetschens</t>
  </si>
  <si>
    <t>Robbert</t>
  </si>
  <si>
    <t>Waywell</t>
  </si>
  <si>
    <t>Hope</t>
  </si>
  <si>
    <t>Kesterton</t>
  </si>
  <si>
    <t>Reinwald</t>
  </si>
  <si>
    <t>Fost</t>
  </si>
  <si>
    <t>Jerrilee</t>
  </si>
  <si>
    <t>Munden</t>
  </si>
  <si>
    <t>Nicholas</t>
  </si>
  <si>
    <t>Setchfield</t>
  </si>
  <si>
    <t>Valida</t>
  </si>
  <si>
    <t>Denisovich</t>
  </si>
  <si>
    <t>Doe</t>
  </si>
  <si>
    <t>Bellin</t>
  </si>
  <si>
    <t>Genderqueer</t>
  </si>
  <si>
    <t>Patrizia</t>
  </si>
  <si>
    <t>Rollo</t>
  </si>
  <si>
    <t>Paul</t>
  </si>
  <si>
    <t>MacCaughen</t>
  </si>
  <si>
    <t>Barbra</t>
  </si>
  <si>
    <t>Kenningham</t>
  </si>
  <si>
    <t>Normie</t>
  </si>
  <si>
    <t>Bapty</t>
  </si>
  <si>
    <t>Alyson</t>
  </si>
  <si>
    <t>Coole</t>
  </si>
  <si>
    <t>Torrence</t>
  </si>
  <si>
    <t>Alstead</t>
  </si>
  <si>
    <t>2XL</t>
  </si>
  <si>
    <t>Mabel</t>
  </si>
  <si>
    <t>Sisnett</t>
  </si>
  <si>
    <t>Kass</t>
  </si>
  <si>
    <t>Lavigne</t>
  </si>
  <si>
    <t>Janis</t>
  </si>
  <si>
    <t>Cicculi</t>
  </si>
  <si>
    <t>Charmion</t>
  </si>
  <si>
    <t>Hancock</t>
  </si>
  <si>
    <t>Evelina</t>
  </si>
  <si>
    <t>Bircher</t>
  </si>
  <si>
    <t>Isac</t>
  </si>
  <si>
    <t>Kelbie</t>
  </si>
  <si>
    <t>Turner</t>
  </si>
  <si>
    <t>Bartolommeo</t>
  </si>
  <si>
    <t>Esmaria</t>
  </si>
  <si>
    <t>Rucklidge</t>
  </si>
  <si>
    <t>Chadd</t>
  </si>
  <si>
    <t>Haylock</t>
  </si>
  <si>
    <t>Zabrina</t>
  </si>
  <si>
    <t>Yve</t>
  </si>
  <si>
    <t>Chico</t>
  </si>
  <si>
    <t>Jizhaki</t>
  </si>
  <si>
    <t>Kirbee</t>
  </si>
  <si>
    <t>Wheeler</t>
  </si>
  <si>
    <t>Bevan</t>
  </si>
  <si>
    <t>Dunstan</t>
  </si>
  <si>
    <t>Matteo</t>
  </si>
  <si>
    <t>Rudolph</t>
  </si>
  <si>
    <t>Hy</t>
  </si>
  <si>
    <t>Darthe</t>
  </si>
  <si>
    <t>Tatiana</t>
  </si>
  <si>
    <t>Grimsdell</t>
  </si>
  <si>
    <t>Trstram</t>
  </si>
  <si>
    <t>Clappison</t>
  </si>
  <si>
    <t>Polygender</t>
  </si>
  <si>
    <t>Natalya</t>
  </si>
  <si>
    <t>Gioan</t>
  </si>
  <si>
    <t>Davidson</t>
  </si>
  <si>
    <t>McMillan</t>
  </si>
  <si>
    <t>Ben</t>
  </si>
  <si>
    <t>Ferrini</t>
  </si>
  <si>
    <t>Hilda</t>
  </si>
  <si>
    <t>Haily</t>
  </si>
  <si>
    <t>Gale</t>
  </si>
  <si>
    <t>Beecraft</t>
  </si>
  <si>
    <t>Minetta</t>
  </si>
  <si>
    <t>Geal</t>
  </si>
  <si>
    <t>Arman</t>
  </si>
  <si>
    <t>Dosdale</t>
  </si>
  <si>
    <t>Aleda</t>
  </si>
  <si>
    <t>Bonin</t>
  </si>
  <si>
    <t>Clement</t>
  </si>
  <si>
    <t>McPeeters</t>
  </si>
  <si>
    <t>Tabbie</t>
  </si>
  <si>
    <t>Bransby</t>
  </si>
  <si>
    <t>Loise</t>
  </si>
  <si>
    <t>Babbage</t>
  </si>
  <si>
    <t>Nike</t>
  </si>
  <si>
    <t>Demougeot</t>
  </si>
  <si>
    <t>Agender</t>
  </si>
  <si>
    <t>Penrod</t>
  </si>
  <si>
    <t>Duthie</t>
  </si>
  <si>
    <t>Chrissie</t>
  </si>
  <si>
    <t>Mimmack</t>
  </si>
  <si>
    <t>Pieter</t>
  </si>
  <si>
    <t>Daton</t>
  </si>
  <si>
    <t>Caesar</t>
  </si>
  <si>
    <t>Rittmeyer</t>
  </si>
  <si>
    <t>Donnell</t>
  </si>
  <si>
    <t>Djokovic</t>
  </si>
  <si>
    <t>Reina</t>
  </si>
  <si>
    <t>Matveiko</t>
  </si>
  <si>
    <t>Perrine</t>
  </si>
  <si>
    <t>Baudinelli</t>
  </si>
  <si>
    <t>Newton</t>
  </si>
  <si>
    <t>Brantl</t>
  </si>
  <si>
    <t>Issi</t>
  </si>
  <si>
    <t>Baume</t>
  </si>
  <si>
    <t>Milicent</t>
  </si>
  <si>
    <t>Rebbeck</t>
  </si>
  <si>
    <t>Guglielmo</t>
  </si>
  <si>
    <t>Gullivan</t>
  </si>
  <si>
    <t>Karrie</t>
  </si>
  <si>
    <t>Sclater</t>
  </si>
  <si>
    <t>Leland</t>
  </si>
  <si>
    <t>Kerkham</t>
  </si>
  <si>
    <t>Leisha</t>
  </si>
  <si>
    <t>Skate</t>
  </si>
  <si>
    <t>Hyacinth</t>
  </si>
  <si>
    <t>Bengefield</t>
  </si>
  <si>
    <t>Abigail</t>
  </si>
  <si>
    <t>Pashenkov</t>
  </si>
  <si>
    <t>Osgood</t>
  </si>
  <si>
    <t>Eye</t>
  </si>
  <si>
    <t>Nicolas</t>
  </si>
  <si>
    <t>Abbys</t>
  </si>
  <si>
    <t>Reade</t>
  </si>
  <si>
    <t>Bradburne</t>
  </si>
  <si>
    <t>Eadith</t>
  </si>
  <si>
    <t>Hewkin</t>
  </si>
  <si>
    <t>Brenda</t>
  </si>
  <si>
    <t>Purple</t>
  </si>
  <si>
    <t>Cordi</t>
  </si>
  <si>
    <t>Corkitt</t>
  </si>
  <si>
    <t>Tawnya</t>
  </si>
  <si>
    <t>Chesworth</t>
  </si>
  <si>
    <t>Illa</t>
  </si>
  <si>
    <t>Iacobo</t>
  </si>
  <si>
    <t>Gregor</t>
  </si>
  <si>
    <t>Nuttall</t>
  </si>
  <si>
    <t>Theresita</t>
  </si>
  <si>
    <t>Dyche</t>
  </si>
  <si>
    <t>Martainn</t>
  </si>
  <si>
    <t>Anselm</t>
  </si>
  <si>
    <t>Reynold</t>
  </si>
  <si>
    <t>Harker</t>
  </si>
  <si>
    <t>Jeff</t>
  </si>
  <si>
    <t>Springthorp</t>
  </si>
  <si>
    <t>Cathe</t>
  </si>
  <si>
    <t>Catonnet</t>
  </si>
  <si>
    <t>Bentlee</t>
  </si>
  <si>
    <t>Snalom</t>
  </si>
  <si>
    <t>Gayle</t>
  </si>
  <si>
    <t>Lauderdale</t>
  </si>
  <si>
    <t>Allin</t>
  </si>
  <si>
    <t>Kunisch</t>
  </si>
  <si>
    <t>Gallard</t>
  </si>
  <si>
    <t>Angliss</t>
  </si>
  <si>
    <t>Maude</t>
  </si>
  <si>
    <t>Faucett</t>
  </si>
  <si>
    <t>Ulric</t>
  </si>
  <si>
    <t>Devereux</t>
  </si>
  <si>
    <t>Eve</t>
  </si>
  <si>
    <t>Orrett</t>
  </si>
  <si>
    <t>Emmie</t>
  </si>
  <si>
    <t>Townsend</t>
  </si>
  <si>
    <t>Tucker</t>
  </si>
  <si>
    <t>MacGuigan</t>
  </si>
  <si>
    <t>Donielle</t>
  </si>
  <si>
    <t>Treleaven</t>
  </si>
  <si>
    <t>Rock</t>
  </si>
  <si>
    <t>Bambrugh</t>
  </si>
  <si>
    <t>Mathilde</t>
  </si>
  <si>
    <t>Lambertazzi</t>
  </si>
  <si>
    <t>Marsha</t>
  </si>
  <si>
    <t>McElane</t>
  </si>
  <si>
    <t>Rhiamon</t>
  </si>
  <si>
    <t>Crowd</t>
  </si>
  <si>
    <t>Tomasina</t>
  </si>
  <si>
    <t>Ivers</t>
  </si>
  <si>
    <t>Kerby</t>
  </si>
  <si>
    <t>Joyce</t>
  </si>
  <si>
    <t>Del</t>
  </si>
  <si>
    <t>Corse</t>
  </si>
  <si>
    <t>Clerkclaude</t>
  </si>
  <si>
    <t>Doorly</t>
  </si>
  <si>
    <t>Filberte</t>
  </si>
  <si>
    <t>Lambdean</t>
  </si>
  <si>
    <t>Marcel</t>
  </si>
  <si>
    <t>Roggers</t>
  </si>
  <si>
    <t>Georgia</t>
  </si>
  <si>
    <t>Gilpillan</t>
  </si>
  <si>
    <t>Gaylord</t>
  </si>
  <si>
    <t>Begg</t>
  </si>
  <si>
    <t>Myrlene</t>
  </si>
  <si>
    <t>Oxby</t>
  </si>
  <si>
    <t>Cindelyn</t>
  </si>
  <si>
    <t>Simic</t>
  </si>
  <si>
    <t>Aloysius</t>
  </si>
  <si>
    <t>Kobpal</t>
  </si>
  <si>
    <t>Gracie</t>
  </si>
  <si>
    <t>Eastcott</t>
  </si>
  <si>
    <t>Guillema</t>
  </si>
  <si>
    <t>Carnson</t>
  </si>
  <si>
    <t>Isobel</t>
  </si>
  <si>
    <t>Barette</t>
  </si>
  <si>
    <t>Dianemarie</t>
  </si>
  <si>
    <t>Schubuser</t>
  </si>
  <si>
    <t>Betsy</t>
  </si>
  <si>
    <t>Hawton</t>
  </si>
  <si>
    <t>Matelda</t>
  </si>
  <si>
    <t>Donnel</t>
  </si>
  <si>
    <t>Hermione</t>
  </si>
  <si>
    <t>Giovannazzi</t>
  </si>
  <si>
    <t>Lucy</t>
  </si>
  <si>
    <t>Bartozzi</t>
  </si>
  <si>
    <t>Babara</t>
  </si>
  <si>
    <t>Daybell</t>
  </si>
  <si>
    <t>Natale</t>
  </si>
  <si>
    <t>Regelous</t>
  </si>
  <si>
    <t>Catherina</t>
  </si>
  <si>
    <t>Dorton</t>
  </si>
  <si>
    <t>Alidia</t>
  </si>
  <si>
    <t>Oxburgh</t>
  </si>
  <si>
    <t>Aloin</t>
  </si>
  <si>
    <t>Pepi</t>
  </si>
  <si>
    <t>Kalinda</t>
  </si>
  <si>
    <t>Ketcher</t>
  </si>
  <si>
    <t>Padraig</t>
  </si>
  <si>
    <t>Grinyer</t>
  </si>
  <si>
    <t>Timmy</t>
  </si>
  <si>
    <t>Matton</t>
  </si>
  <si>
    <t>Palm</t>
  </si>
  <si>
    <t>Paridge</t>
  </si>
  <si>
    <t>Keenan</t>
  </si>
  <si>
    <t>Leagas</t>
  </si>
  <si>
    <t>Junie</t>
  </si>
  <si>
    <t>Riepel</t>
  </si>
  <si>
    <t>Ingunna</t>
  </si>
  <si>
    <t>Banaszczyk</t>
  </si>
  <si>
    <t>Cristiano</t>
  </si>
  <si>
    <t>Greep</t>
  </si>
  <si>
    <t>Ford</t>
  </si>
  <si>
    <t>Dignan</t>
  </si>
  <si>
    <t>Barbara-anne</t>
  </si>
  <si>
    <t>Speir</t>
  </si>
  <si>
    <t>Dalli</t>
  </si>
  <si>
    <t>Cragoe</t>
  </si>
  <si>
    <t>Brenna</t>
  </si>
  <si>
    <t>Allsepp</t>
  </si>
  <si>
    <t>Orel</t>
  </si>
  <si>
    <t>Moiser</t>
  </si>
  <si>
    <t>North</t>
  </si>
  <si>
    <t>Orme</t>
  </si>
  <si>
    <t>Celestina</t>
  </si>
  <si>
    <t>Lordon</t>
  </si>
  <si>
    <t>Darby</t>
  </si>
  <si>
    <t>Fillgate</t>
  </si>
  <si>
    <t>Gwen</t>
  </si>
  <si>
    <t>Batchley</t>
  </si>
  <si>
    <t>Bronny</t>
  </si>
  <si>
    <t>Erricker</t>
  </si>
  <si>
    <t>Vernor</t>
  </si>
  <si>
    <t>Deble</t>
  </si>
  <si>
    <t>Elissa</t>
  </si>
  <si>
    <t>Look</t>
  </si>
  <si>
    <t>Guenna</t>
  </si>
  <si>
    <t>Vossing</t>
  </si>
  <si>
    <t>Susi</t>
  </si>
  <si>
    <t>Hembery</t>
  </si>
  <si>
    <t>Perice</t>
  </si>
  <si>
    <t>Hrachovec</t>
  </si>
  <si>
    <t>Erinn</t>
  </si>
  <si>
    <t>Shingles</t>
  </si>
  <si>
    <t>Bernice</t>
  </si>
  <si>
    <t>Lohde</t>
  </si>
  <si>
    <t>Lyndel</t>
  </si>
  <si>
    <t>Gammage</t>
  </si>
  <si>
    <t>Katrine</t>
  </si>
  <si>
    <t>Costall</t>
  </si>
  <si>
    <t>Thorny</t>
  </si>
  <si>
    <t>Lars</t>
  </si>
  <si>
    <t>Rebecka</t>
  </si>
  <si>
    <t>Shepley</t>
  </si>
  <si>
    <t>Sheilah</t>
  </si>
  <si>
    <t>Canning</t>
  </si>
  <si>
    <t>Matthias</t>
  </si>
  <si>
    <t>Whitlaw</t>
  </si>
  <si>
    <t>Tony</t>
  </si>
  <si>
    <t>Stother</t>
  </si>
  <si>
    <t>Kandy</t>
  </si>
  <si>
    <t>Lyptrit</t>
  </si>
  <si>
    <t>Joost</t>
  </si>
  <si>
    <t>Ara</t>
  </si>
  <si>
    <t>Paull</t>
  </si>
  <si>
    <t>Benoit</t>
  </si>
  <si>
    <t>Kaye</t>
  </si>
  <si>
    <t>Elvyn</t>
  </si>
  <si>
    <t>Sprasen</t>
  </si>
  <si>
    <t>Marleah</t>
  </si>
  <si>
    <t>Penwright</t>
  </si>
  <si>
    <t>Cheryl</t>
  </si>
  <si>
    <t>Laverick</t>
  </si>
  <si>
    <t>Skippy</t>
  </si>
  <si>
    <t>Sancias</t>
  </si>
  <si>
    <t>Joellyn</t>
  </si>
  <si>
    <t>Caldow</t>
  </si>
  <si>
    <t>Geralda</t>
  </si>
  <si>
    <t>Struthers</t>
  </si>
  <si>
    <t>Dara</t>
  </si>
  <si>
    <t>Rodson</t>
  </si>
  <si>
    <t>Garland</t>
  </si>
  <si>
    <t>Yoakley</t>
  </si>
  <si>
    <t>Eddie</t>
  </si>
  <si>
    <t>Buxsey</t>
  </si>
  <si>
    <t>Annissa</t>
  </si>
  <si>
    <t>Plumley</t>
  </si>
  <si>
    <t>Obie</t>
  </si>
  <si>
    <t>Lewtey</t>
  </si>
  <si>
    <t>Gwendolin</t>
  </si>
  <si>
    <t>Lafranconi</t>
  </si>
  <si>
    <t>Worden</t>
  </si>
  <si>
    <t>Gascard</t>
  </si>
  <si>
    <t>Penni</t>
  </si>
  <si>
    <t>Lynnett</t>
  </si>
  <si>
    <t>Margarethe</t>
  </si>
  <si>
    <t>Altoft</t>
  </si>
  <si>
    <t>Bobbie</t>
  </si>
  <si>
    <t>Haggata</t>
  </si>
  <si>
    <t>Ulrika</t>
  </si>
  <si>
    <t>Athridge</t>
  </si>
  <si>
    <t>Bill</t>
  </si>
  <si>
    <t>Etoile</t>
  </si>
  <si>
    <t>Sadie</t>
  </si>
  <si>
    <t>Butting</t>
  </si>
  <si>
    <t>Breena</t>
  </si>
  <si>
    <t>Forder</t>
  </si>
  <si>
    <t>Kathlin</t>
  </si>
  <si>
    <t>Letrange</t>
  </si>
  <si>
    <t>Esmeralda</t>
  </si>
  <si>
    <t>Faill</t>
  </si>
  <si>
    <t>Zsazsa</t>
  </si>
  <si>
    <t>Gurg</t>
  </si>
  <si>
    <t>Steve</t>
  </si>
  <si>
    <t>Tee</t>
  </si>
  <si>
    <t>Octavius</t>
  </si>
  <si>
    <t>Langdridge</t>
  </si>
  <si>
    <t>Hershel</t>
  </si>
  <si>
    <t>MacRanald</t>
  </si>
  <si>
    <t>Olenolin</t>
  </si>
  <si>
    <t>Crambie</t>
  </si>
  <si>
    <t>Renard</t>
  </si>
  <si>
    <t>Evens</t>
  </si>
  <si>
    <t>Janeva</t>
  </si>
  <si>
    <t>Please</t>
  </si>
  <si>
    <t>Penny</t>
  </si>
  <si>
    <t>Sterndale</t>
  </si>
  <si>
    <t>Amory</t>
  </si>
  <si>
    <t>William</t>
  </si>
  <si>
    <t>Timmie</t>
  </si>
  <si>
    <t>Adkins</t>
  </si>
  <si>
    <t>Robena</t>
  </si>
  <si>
    <t>Davydzenko</t>
  </si>
  <si>
    <t>Patsy</t>
  </si>
  <si>
    <t>Coleborn</t>
  </si>
  <si>
    <t>Pepillo</t>
  </si>
  <si>
    <t>Wassung</t>
  </si>
  <si>
    <t>Tyne</t>
  </si>
  <si>
    <t>Fee</t>
  </si>
  <si>
    <t>Mike</t>
  </si>
  <si>
    <t>Jardin</t>
  </si>
  <si>
    <t>Celesta</t>
  </si>
  <si>
    <t>Haliday</t>
  </si>
  <si>
    <t>sales_total</t>
  </si>
  <si>
    <t>sales_diff</t>
  </si>
  <si>
    <t>pct_increase</t>
  </si>
  <si>
    <t>What is the grand total of sales in February?</t>
  </si>
  <si>
    <t>What is the grand total of sales in January?</t>
  </si>
  <si>
    <t>What was the grand total of sales in both months combined?</t>
  </si>
  <si>
    <t>What is the mean percent increase in sales?</t>
  </si>
  <si>
    <t>What is the maximal percent increase in sales?</t>
  </si>
  <si>
    <t>What is the minimal percent increase in sales?</t>
  </si>
  <si>
    <t>How many salespeople posted their shirt sizes?</t>
  </si>
  <si>
    <t>What percentage of salespeople posted their shirt size?</t>
  </si>
  <si>
    <t>Did the geometric mean sales increase from January to February?</t>
  </si>
  <si>
    <t>What is the percent increase in mean sales?</t>
  </si>
  <si>
    <t>Questions</t>
  </si>
  <si>
    <t>How many salespeople have shirt size XL?</t>
  </si>
  <si>
    <t>Item</t>
  </si>
  <si>
    <t>Sold</t>
  </si>
  <si>
    <t>Cap</t>
  </si>
  <si>
    <t>T-shirt</t>
  </si>
  <si>
    <t>Pullover</t>
  </si>
  <si>
    <t>Onesie</t>
  </si>
  <si>
    <t>Evaluation</t>
  </si>
  <si>
    <t>Cost</t>
  </si>
  <si>
    <t>Revenue</t>
  </si>
  <si>
    <t>Pants</t>
  </si>
  <si>
    <t>Socks</t>
  </si>
  <si>
    <t>Shoes</t>
  </si>
  <si>
    <t>Playing cards</t>
  </si>
  <si>
    <t>Total revenue</t>
  </si>
  <si>
    <t>Total evaluation</t>
  </si>
  <si>
    <t>What is the total January sales for males?</t>
  </si>
  <si>
    <t>What is the total January sales for males with shirt size XL?</t>
  </si>
  <si>
    <t>How many males with shirt size XL are there?</t>
  </si>
  <si>
    <t>How many males with shirt size XL or short size L are there?</t>
  </si>
  <si>
    <t>What was the maximal sale among females with medium shirt size and sales less than 100?</t>
  </si>
  <si>
    <t>a long journey, four young warriors arrive, each</t>
  </si>
  <si>
    <t>holding an ORB.</t>
  </si>
  <si>
    <t>=IFS(D19&gt;250000;"😁";D19&gt;100000;"😐";TRUE;"😥")</t>
  </si>
  <si>
    <t>=IF(D19&gt;250000;"😁";IF(D19&gt;100000;"😐";"😥"))</t>
  </si>
  <si>
    <r>
      <t xml:space="preserve">How many males with shirt size </t>
    </r>
    <r>
      <rPr>
        <i/>
        <sz val="11"/>
        <color theme="1"/>
        <rFont val="Calibri"/>
        <family val="2"/>
        <scheme val="minor"/>
      </rPr>
      <t>at least</t>
    </r>
    <r>
      <rPr>
        <sz val="11"/>
        <color theme="1"/>
        <rFont val="Calibri"/>
        <family val="2"/>
        <scheme val="minor"/>
      </rPr>
      <t xml:space="preserve"> L are there?</t>
    </r>
  </si>
  <si>
    <t>How many males with sales greater than 100 are there?</t>
  </si>
  <si>
    <t>How many females do not have shirt size S?</t>
  </si>
  <si>
    <t>=ABS(number)</t>
  </si>
  <si>
    <t>Syntax</t>
  </si>
  <si>
    <t>Description</t>
  </si>
  <si>
    <t>Find the absolute value of a number.</t>
  </si>
  <si>
    <t>=EXP(number)</t>
  </si>
  <si>
    <t>Find the value of e raised to the power of a number.</t>
  </si>
  <si>
    <t>=LOG(number)</t>
  </si>
  <si>
    <t>=FLOOR.MATH(number; [significance]; [mode])</t>
  </si>
  <si>
    <t>=CEILING.MATH(number; [significance]; [mode])</t>
  </si>
  <si>
    <t>[x] denotes optional arguments!</t>
  </si>
  <si>
    <t>=ROUND(number;num_digits)</t>
  </si>
  <si>
    <t>=POWER(number;power) or number ^ power</t>
  </si>
  <si>
    <t>Get the remainder from division</t>
  </si>
  <si>
    <t>=MOD(number;divisor)</t>
  </si>
  <si>
    <t>Round a number to a given number of digits.</t>
  </si>
  <si>
    <t>Round a number up to nearest multiple.</t>
  </si>
  <si>
    <t>Round number down to nearest multiple.</t>
  </si>
  <si>
    <t>=QUOTIENT(number; divisor)</t>
  </si>
  <si>
    <t>=COMBIN(number;number_chosen)</t>
  </si>
  <si>
    <t>Get the number of combinations without repetitions.</t>
  </si>
  <si>
    <t>Returns the quotient without a remainder.</t>
  </si>
  <si>
    <t>Raise a number to a power.</t>
  </si>
  <si>
    <t>=SQRT(number)</t>
  </si>
  <si>
    <t>Check if number is odd or even!</t>
  </si>
  <si>
    <t>Calculate the square root of a number.</t>
  </si>
  <si>
    <t>Get the (natural) logarithm of a number.</t>
  </si>
  <si>
    <t>Don't round if you don't have to! You almost never need to round numbers except for presentation</t>
  </si>
  <si>
    <t>purposes, and you can do that with the formatting tab instead!</t>
  </si>
  <si>
    <t>Formula</t>
  </si>
  <si>
    <t>Result</t>
  </si>
  <si>
    <t>I</t>
  </si>
  <si>
    <t>want</t>
  </si>
  <si>
    <t>chocolate</t>
  </si>
  <si>
    <t>The cells to the right contains some text. Can you</t>
  </si>
  <si>
    <t>concatenate it?</t>
  </si>
  <si>
    <t>But what happens if you drop the whitespace?</t>
  </si>
  <si>
    <t>What are the lengths of the film names?</t>
  </si>
  <si>
    <t>Snow White and the Seven Dwarfs</t>
  </si>
  <si>
    <t>One Hundred and One Dalmatians</t>
  </si>
  <si>
    <t>Fantasia</t>
  </si>
  <si>
    <t>Cinderella</t>
  </si>
  <si>
    <t>Beauty and the Beast</t>
  </si>
  <si>
    <t>The Lion King</t>
  </si>
  <si>
    <t>Film</t>
  </si>
  <si>
    <t>Length</t>
  </si>
  <si>
    <t>In the novel "Dungeon Crawler Carl", the</t>
  </si>
  <si>
    <t>protagonist cat Donut likes to speak in all caps.</t>
  </si>
  <si>
    <t>Convert the following to text to Donut speech.</t>
  </si>
  <si>
    <t>NecroBard This unusual class combines one of the most-loved occupations with one of the most reviled.</t>
  </si>
  <si>
    <t>However, teenagers enjoy texting in all lower case</t>
  </si>
  <si>
    <t>letters, as it saves their sore thumbs the hardship of</t>
  </si>
  <si>
    <t>Donut speech quote to teeange speech.</t>
  </si>
  <si>
    <t>pressing the shift button. Convert the</t>
  </si>
  <si>
    <t>Sometimes you want to capitalize only the first</t>
  </si>
  <si>
    <t>letter of each word. This typically happens with</t>
  </si>
  <si>
    <t>names.</t>
  </si>
  <si>
    <t>Name</t>
  </si>
  <si>
    <t>"Name"</t>
  </si>
  <si>
    <t>jOnas Moss</t>
  </si>
  <si>
    <t>Anna kArenina</t>
  </si>
  <si>
    <t>I like Beauty and the Beast</t>
  </si>
  <si>
    <t>The Lion King is the best!!</t>
  </si>
  <si>
    <t>I like Cinderalla the best!!</t>
  </si>
  <si>
    <t>What movie does this guy like the best?</t>
  </si>
  <si>
    <t>How about this gal?</t>
  </si>
  <si>
    <t>Now you have to combine them!</t>
  </si>
  <si>
    <t>Can you select more than "apples" here?</t>
  </si>
  <si>
    <t>"apples";"oranges";"pears";"grapes"</t>
  </si>
  <si>
    <t>Can you select the 2nd fruit? Combine!</t>
  </si>
  <si>
    <t>You want to concatenate a whole bunch of words.</t>
  </si>
  <si>
    <t>like</t>
  </si>
  <si>
    <t>and</t>
  </si>
  <si>
    <t>chips</t>
  </si>
  <si>
    <t xml:space="preserve">ice </t>
  </si>
  <si>
    <t>cream.</t>
  </si>
  <si>
    <t>The ignore second argument defaults to FALSE.</t>
  </si>
  <si>
    <t>=TEXTJOIN(" ";;C68:H68)</t>
  </si>
  <si>
    <t>=TEXTJOIN(" ";;C73:J73)</t>
  </si>
  <si>
    <t>ice</t>
  </si>
  <si>
    <t>First Name</t>
  </si>
  <si>
    <t>Middle Name</t>
  </si>
  <si>
    <t>Title</t>
  </si>
  <si>
    <t>Full name</t>
  </si>
  <si>
    <t>Surname</t>
  </si>
  <si>
    <t>nigellus</t>
  </si>
  <si>
    <t>Black</t>
  </si>
  <si>
    <t>Prof.</t>
  </si>
  <si>
    <t>reginald</t>
  </si>
  <si>
    <t>Mr</t>
  </si>
  <si>
    <t>CatterMole</t>
  </si>
  <si>
    <t xml:space="preserve">Arabella </t>
  </si>
  <si>
    <t>figg</t>
  </si>
  <si>
    <t>phineas</t>
  </si>
  <si>
    <t>Mrs</t>
  </si>
  <si>
    <t>You can combine TEXTJOIN with e.g. proper!</t>
  </si>
  <si>
    <t>The delimiter is the text placed in between the words</t>
  </si>
  <si>
    <t>of the cells.</t>
  </si>
  <si>
    <t>The function concat is similar, but does not impose a</t>
  </si>
  <si>
    <t>delimiter.</t>
  </si>
  <si>
    <t xml:space="preserve">and </t>
  </si>
  <si>
    <t>cream</t>
  </si>
  <si>
    <t>It can take multiple ranges, but adds whitespace in</t>
  </si>
  <si>
    <t>between ranges.</t>
  </si>
  <si>
    <t xml:space="preserve">   I like chips  and ice cream</t>
  </si>
  <si>
    <t>When users enter text, they may enter way to many</t>
  </si>
  <si>
    <t>whitespaces. Trim removes them.</t>
  </si>
  <si>
    <t>Command</t>
  </si>
  <si>
    <t>=C3 &amp; " " &amp; D3 &amp; " " &amp; E3</t>
  </si>
  <si>
    <t>=C3 &amp; D3 &amp; E3</t>
  </si>
  <si>
    <t>Jefferson Airplane is great.</t>
  </si>
  <si>
    <t>=SUBSTITUTE(C98;"Airplane";"Starship")</t>
  </si>
  <si>
    <t>Jefferson Airplane was a psychdelic rock band, but</t>
  </si>
  <si>
    <t xml:space="preserve">so was Jefferson Starship! Change Airplane to </t>
  </si>
  <si>
    <t>Starship.</t>
  </si>
  <si>
    <t>When I'm on an airplane, I like listening to Jefferson Airplane!</t>
  </si>
  <si>
    <t>=SUBSTITUTE(C105;"Airplane";"Starship")</t>
  </si>
  <si>
    <t>=SUBSTITUTE(C102;"Airplane";"Starship")</t>
  </si>
  <si>
    <t>=SUBSTITUTE(C105;"Airplane";"Starship"; 2)</t>
  </si>
  <si>
    <t>to substitute. No argument substitutes everything.</t>
  </si>
  <si>
    <t>=SUBSTITUTE(C105;"Airplane";"Starship"; 1)</t>
  </si>
  <si>
    <t>The world is veiled in darkness. The wind stops, the</t>
  </si>
  <si>
    <t>sea is wild, and the earth begins to rot. The people</t>
  </si>
  <si>
    <t>wait, their only hope, a prophecy…. 'When the</t>
  </si>
  <si>
    <t>world is in darkness Four Warriors will come....' After</t>
  </si>
  <si>
    <t>Colorless green ideas sleep furiously</t>
  </si>
  <si>
    <t>Words on line 1</t>
  </si>
  <si>
    <t>Words on line 3</t>
  </si>
  <si>
    <t>Words on line 2</t>
  </si>
  <si>
    <t>Words on line 4</t>
  </si>
  <si>
    <t>Words on line 5</t>
  </si>
  <si>
    <t>Words on line 6</t>
  </si>
  <si>
    <t>Total words</t>
  </si>
  <si>
    <t>This method of counting is pretty horrible, as we</t>
  </si>
  <si>
    <t>These functions are commonly used, but have been largely supplanted by superior modern alternatives.</t>
  </si>
  <si>
    <t>=LEFT(text;[num_chars])</t>
  </si>
  <si>
    <t>=RIGHT(text;[num_chars])</t>
  </si>
  <si>
    <t>=MID(text;start_num;num_chars)</t>
  </si>
  <si>
    <t>=REPLACE(old_text;start_num;num_chars;new_text)</t>
  </si>
  <si>
    <t>=FIND(find_text;within_text;[start_num])</t>
  </si>
  <si>
    <t>=SEARCH(find_text;within_text;[start_num])</t>
  </si>
  <si>
    <t>She says I am the one, but the kid is not my son</t>
  </si>
  <si>
    <t>Extract text from the left of a string</t>
  </si>
  <si>
    <t>Extract text from the right of a string</t>
  </si>
  <si>
    <t>Extract text from the middle of a string</t>
  </si>
  <si>
    <t>Replace text by numerical indexing.</t>
  </si>
  <si>
    <t>Find text within a text. Case sensitive.</t>
  </si>
  <si>
    <t>As FIND. Case insensitive; wildcard support.</t>
  </si>
  <si>
    <t>Example</t>
  </si>
  <si>
    <t>Code</t>
  </si>
  <si>
    <t>1. Old Excel code might use a combination of FIND/SEARCH and REPLACE to substitute text, for instance.</t>
  </si>
  <si>
    <t>2. LEFT and RIGHT combined with FIND / SEARCH does the work of TEXTBEFORE and TEXTAFTER.</t>
  </si>
  <si>
    <t>3. MID combined with FIND / SEARCH does the work of TEXTBEFORE combined with TEXTAFTER.</t>
  </si>
  <si>
    <t>It's best to use the newer functions when possible.</t>
  </si>
  <si>
    <t>Price</t>
  </si>
  <si>
    <t>Single bed</t>
  </si>
  <si>
    <t>Double bed</t>
  </si>
  <si>
    <t>Presidential suite</t>
  </si>
  <si>
    <t>Room type</t>
  </si>
  <si>
    <t>Sales</t>
  </si>
  <si>
    <t>Rank</t>
  </si>
  <si>
    <t>The worst</t>
  </si>
  <si>
    <t>Discount prices</t>
  </si>
  <si>
    <t>The best</t>
  </si>
  <si>
    <t>2.3.1 Some qustions</t>
  </si>
  <si>
    <t>2.3.1 Some questions using wildcards</t>
  </si>
  <si>
    <t>What was the maximal January sale amongst females with small shirt size?</t>
  </si>
  <si>
    <t xml:space="preserve">Example </t>
  </si>
  <si>
    <t>Comment</t>
  </si>
  <si>
    <t>Excel has many rounding functions, but some are outdated.</t>
  </si>
  <si>
    <t>Also known as the binomial coefficient.</t>
  </si>
  <si>
    <t xml:space="preserve"> "a", "b", "c", "d"</t>
  </si>
  <si>
    <t>"ab", "ac", "ad", "bc", "bd", "cd"</t>
  </si>
  <si>
    <t>"abcd"</t>
  </si>
  <si>
    <r>
      <t xml:space="preserve">2.2.1 Using </t>
    </r>
    <r>
      <rPr>
        <b/>
        <sz val="13"/>
        <color theme="3"/>
        <rFont val="Courier New"/>
        <family val="3"/>
      </rPr>
      <t>IF</t>
    </r>
  </si>
  <si>
    <r>
      <t xml:space="preserve">2.2.2 Nested </t>
    </r>
    <r>
      <rPr>
        <b/>
        <sz val="13"/>
        <color theme="3"/>
        <rFont val="Courier New"/>
        <family val="3"/>
      </rPr>
      <t>IF</t>
    </r>
    <r>
      <rPr>
        <b/>
        <sz val="13"/>
        <color theme="3"/>
        <rFont val="Calibri"/>
        <family val="2"/>
        <scheme val="minor"/>
      </rPr>
      <t xml:space="preserve"> and </t>
    </r>
    <r>
      <rPr>
        <b/>
        <sz val="13"/>
        <color theme="3"/>
        <rFont val="Courier New"/>
        <family val="3"/>
      </rPr>
      <t>IFS</t>
    </r>
  </si>
  <si>
    <t>2.1.1 Room discounts</t>
  </si>
  <si>
    <t xml:space="preserve">2.1.2 Ranking sales </t>
  </si>
  <si>
    <t>2.1 Absolute, relative, and mixed references</t>
  </si>
  <si>
    <t>2.2 Conditionals</t>
  </si>
  <si>
    <t>2.3 Conditional aggregation</t>
  </si>
  <si>
    <t>2.5 Text manipulation</t>
  </si>
  <si>
    <r>
      <t xml:space="preserve">2.4.2 The </t>
    </r>
    <r>
      <rPr>
        <b/>
        <sz val="13"/>
        <color theme="3"/>
        <rFont val="Courier New"/>
        <family val="3"/>
      </rPr>
      <t>SUMPRODUCT</t>
    </r>
    <r>
      <rPr>
        <b/>
        <sz val="13"/>
        <color theme="3"/>
        <rFont val="Calibri"/>
        <family val="2"/>
        <scheme val="minor"/>
      </rPr>
      <t xml:space="preserve"> function</t>
    </r>
  </si>
  <si>
    <t>2.4.1 Basic math functions</t>
  </si>
  <si>
    <t>2.4 Some basic math functions</t>
  </si>
  <si>
    <t>2.5.1 Using &amp; to concatenate.</t>
  </si>
  <si>
    <t>2.5.2 Calculating the length of a string using LEN</t>
  </si>
  <si>
    <r>
      <t xml:space="preserve">2.5.4 Splitting text using </t>
    </r>
    <r>
      <rPr>
        <b/>
        <sz val="13"/>
        <color theme="3"/>
        <rFont val="Courier New"/>
        <family val="3"/>
      </rPr>
      <t>TEXTBEFORE</t>
    </r>
    <r>
      <rPr>
        <b/>
        <sz val="13"/>
        <color theme="3"/>
        <rFont val="Calibri"/>
        <family val="2"/>
        <scheme val="minor"/>
      </rPr>
      <t xml:space="preserve"> and </t>
    </r>
    <r>
      <rPr>
        <b/>
        <sz val="13"/>
        <color theme="3"/>
        <rFont val="Courier New"/>
        <family val="3"/>
      </rPr>
      <t>TEXTAFTER</t>
    </r>
  </si>
  <si>
    <r>
      <t xml:space="preserve">2.5.3 Changing case using </t>
    </r>
    <r>
      <rPr>
        <b/>
        <sz val="13"/>
        <color theme="3"/>
        <rFont val="Courier New"/>
        <family val="3"/>
      </rPr>
      <t>PROPER, UPPER, LOWER</t>
    </r>
  </si>
  <si>
    <r>
      <t xml:space="preserve">2.5.5 Using </t>
    </r>
    <r>
      <rPr>
        <b/>
        <sz val="13"/>
        <color theme="3"/>
        <rFont val="Courier New"/>
        <family val="3"/>
      </rPr>
      <t>CONCAT</t>
    </r>
    <r>
      <rPr>
        <b/>
        <sz val="13"/>
        <color theme="3"/>
        <rFont val="Calibri"/>
        <family val="2"/>
        <scheme val="minor"/>
      </rPr>
      <t xml:space="preserve"> and </t>
    </r>
    <r>
      <rPr>
        <b/>
        <sz val="13"/>
        <color theme="3"/>
        <rFont val="Courier New"/>
        <family val="3"/>
      </rPr>
      <t>TEXTJOIN</t>
    </r>
    <r>
      <rPr>
        <b/>
        <sz val="13"/>
        <color theme="3"/>
        <rFont val="Calibri"/>
        <family val="2"/>
        <scheme val="minor"/>
      </rPr>
      <t xml:space="preserve"> to concatenate many cells</t>
    </r>
  </si>
  <si>
    <t>2.5.6 Using TRIM to remove excessive white space</t>
  </si>
  <si>
    <r>
      <t xml:space="preserve">2.5.7 Using </t>
    </r>
    <r>
      <rPr>
        <b/>
        <sz val="13"/>
        <color theme="3"/>
        <rFont val="Courier New"/>
        <family val="3"/>
      </rPr>
      <t>SUBSTITUTE</t>
    </r>
    <r>
      <rPr>
        <b/>
        <sz val="13"/>
        <color theme="3"/>
        <rFont val="Calibri"/>
        <family val="2"/>
        <scheme val="minor"/>
      </rPr>
      <t xml:space="preserve"> to replace text</t>
    </r>
  </si>
  <si>
    <t>2.5.8 Application: Counting number of words in text</t>
  </si>
  <si>
    <t>2.5.9 Oldschool functions</t>
  </si>
  <si>
    <t>Does LEN count whitespace?</t>
  </si>
  <si>
    <t>a b</t>
  </si>
  <si>
    <t>Robert rebnor</t>
  </si>
  <si>
    <t>pyotr ilyich tchaikovsky</t>
  </si>
  <si>
    <t>Press F2 on a cell and then F9 to make formula</t>
  </si>
  <si>
    <t>calculation permanent!</t>
  </si>
  <si>
    <r>
      <t>You can use</t>
    </r>
    <r>
      <rPr>
        <sz val="11"/>
        <color theme="1"/>
        <rFont val="Courier New"/>
        <family val="3"/>
      </rPr>
      <t xml:space="preserve"> instance_num</t>
    </r>
    <r>
      <rPr>
        <sz val="11"/>
        <color theme="1"/>
        <rFont val="Calibri"/>
        <family val="2"/>
        <scheme val="minor"/>
      </rPr>
      <t xml:space="preserve"> to select which instance </t>
    </r>
  </si>
  <si>
    <r>
      <rPr>
        <sz val="11"/>
        <color theme="1"/>
        <rFont val="Courier New"/>
        <family val="3"/>
      </rPr>
      <t>SUBSTITUTE</t>
    </r>
    <r>
      <rPr>
        <sz val="11"/>
        <color theme="1"/>
        <rFont val="Calibri"/>
        <family val="2"/>
        <scheme val="minor"/>
      </rPr>
      <t xml:space="preserve"> is case sensitive.</t>
    </r>
  </si>
  <si>
    <t>Text:</t>
  </si>
  <si>
    <t>Formula:</t>
  </si>
  <si>
    <t>Answer:</t>
  </si>
  <si>
    <t xml:space="preserve">need to store all partial computations. </t>
  </si>
  <si>
    <t xml:space="preserve">There are better alternatives! </t>
  </si>
  <si>
    <t xml:space="preserve">We'll get back to this problem in a later lecture. </t>
  </si>
  <si>
    <t>How many words are in the texts below?</t>
  </si>
  <si>
    <t>How about this text? It's contained in many cells.</t>
  </si>
  <si>
    <t>Just like every other Excel function.</t>
  </si>
  <si>
    <r>
      <rPr>
        <i/>
        <sz val="11"/>
        <color theme="1"/>
        <rFont val="Calibri"/>
        <family val="2"/>
        <scheme val="minor"/>
      </rPr>
      <t xml:space="preserve">Note: </t>
    </r>
    <r>
      <rPr>
        <sz val="11"/>
        <color theme="1"/>
        <rFont val="Calibri"/>
        <family val="2"/>
        <scheme val="minor"/>
      </rPr>
      <t>Text concatenation does not preserve formatting!</t>
    </r>
  </si>
  <si>
    <t>instance_num decides which ";" you select!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</si>
</sst>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FFFFFF"/>
      <name val="Calibri"/>
      <family val="2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3"/>
      <color theme="3"/>
      <name val="Courier New"/>
      <family val="3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8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1"/>
      <name val="Courier New"/>
      <family val="3"/>
    </font>
    <font>
      <sz val="11"/>
      <color theme="1"/>
      <name val="Calibri"/>
      <family val="3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70AD47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rgb="FFA9D08E"/>
      </left>
      <right style="medium">
        <color rgb="FFCCCCCC"/>
      </right>
      <top style="medium">
        <color rgb="FFA9D08E"/>
      </top>
      <bottom style="medium">
        <color rgb="FFA9D08E"/>
      </bottom>
      <diagonal/>
    </border>
    <border>
      <left style="medium">
        <color rgb="FFCCCCCC"/>
      </left>
      <right style="medium">
        <color rgb="FFCCCCCC"/>
      </right>
      <top style="medium">
        <color rgb="FFA9D08E"/>
      </top>
      <bottom style="medium">
        <color rgb="FFA9D08E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A9D08E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A9D08E"/>
      </left>
      <right/>
      <top style="medium">
        <color rgb="FFA9D08E"/>
      </top>
      <bottom/>
      <diagonal/>
    </border>
    <border>
      <left style="medium">
        <color rgb="FFCCCCCC"/>
      </left>
      <right/>
      <top style="medium">
        <color rgb="FFA9D08E"/>
      </top>
      <bottom/>
      <diagonal/>
    </border>
    <border>
      <left style="medium">
        <color rgb="FFCCCCCC"/>
      </left>
      <right style="medium">
        <color rgb="FFCCCCCC"/>
      </right>
      <top style="medium">
        <color rgb="FFA9D08E"/>
      </top>
      <bottom/>
      <diagonal/>
    </border>
    <border>
      <left style="thin">
        <color theme="4" tint="0.39997558519241921"/>
      </left>
      <right/>
      <top style="medium">
        <color rgb="FFA9D08E"/>
      </top>
      <bottom/>
      <diagonal/>
    </border>
    <border>
      <left/>
      <right style="thin">
        <color theme="4" tint="0.39997558519241921"/>
      </right>
      <top style="medium">
        <color rgb="FFA9D08E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1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4" fillId="0" borderId="5" applyNumberFormat="0" applyFill="0" applyAlignment="0" applyProtection="0"/>
    <xf numFmtId="0" fontId="5" fillId="0" borderId="6" applyNumberFormat="0" applyFill="0" applyAlignment="0" applyProtection="0"/>
    <xf numFmtId="0" fontId="8" fillId="0" borderId="0" applyNumberFormat="0" applyFill="0" applyBorder="0" applyAlignment="0" applyProtection="0"/>
    <xf numFmtId="0" fontId="1" fillId="5" borderId="10" applyNumberFormat="0" applyFont="0" applyAlignment="0" applyProtection="0"/>
    <xf numFmtId="0" fontId="9" fillId="6" borderId="0" applyNumberFormat="0" applyBorder="0" applyAlignment="0" applyProtection="0"/>
    <xf numFmtId="0" fontId="5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" fillId="7" borderId="0" applyNumberFormat="0" applyBorder="0" applyAlignment="0" applyProtection="0"/>
  </cellStyleXfs>
  <cellXfs count="54">
    <xf numFmtId="0" fontId="0" fillId="0" borderId="0" xfId="0"/>
    <xf numFmtId="0" fontId="1" fillId="2" borderId="0" xfId="2"/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3" fillId="3" borderId="4" xfId="0" applyFont="1" applyFill="1" applyBorder="1" applyAlignment="1">
      <alignment wrapText="1"/>
    </xf>
    <xf numFmtId="0" fontId="0" fillId="2" borderId="0" xfId="2" applyFont="1"/>
    <xf numFmtId="0" fontId="2" fillId="0" borderId="1" xfId="1"/>
    <xf numFmtId="0" fontId="6" fillId="4" borderId="7" xfId="0" applyFont="1" applyFill="1" applyBorder="1"/>
    <xf numFmtId="0" fontId="6" fillId="4" borderId="8" xfId="0" applyFont="1" applyFill="1" applyBorder="1"/>
    <xf numFmtId="0" fontId="6" fillId="4" borderId="9" xfId="0" applyFont="1" applyFill="1" applyBorder="1"/>
    <xf numFmtId="0" fontId="5" fillId="0" borderId="6" xfId="4"/>
    <xf numFmtId="0" fontId="4" fillId="0" borderId="5" xfId="3"/>
    <xf numFmtId="0" fontId="0" fillId="0" borderId="0" xfId="0" quotePrefix="1"/>
    <xf numFmtId="0" fontId="0" fillId="0" borderId="11" xfId="0" applyBorder="1"/>
    <xf numFmtId="0" fontId="0" fillId="5" borderId="10" xfId="6" applyFont="1"/>
    <xf numFmtId="0" fontId="0" fillId="0" borderId="0" xfId="0" applyAlignment="1">
      <alignment vertical="center" wrapText="1"/>
    </xf>
    <xf numFmtId="0" fontId="8" fillId="0" borderId="0" xfId="5"/>
    <xf numFmtId="0" fontId="9" fillId="6" borderId="0" xfId="7"/>
    <xf numFmtId="0" fontId="6" fillId="6" borderId="0" xfId="7" applyFont="1"/>
    <xf numFmtId="0" fontId="9" fillId="6" borderId="2" xfId="7" applyBorder="1" applyAlignment="1">
      <alignment wrapText="1"/>
    </xf>
    <xf numFmtId="0" fontId="9" fillId="6" borderId="3" xfId="7" applyBorder="1" applyAlignment="1">
      <alignment wrapText="1"/>
    </xf>
    <xf numFmtId="0" fontId="11" fillId="0" borderId="0" xfId="0" quotePrefix="1" applyFont="1"/>
    <xf numFmtId="0" fontId="8" fillId="5" borderId="10" xfId="5" applyFill="1" applyBorder="1"/>
    <xf numFmtId="9" fontId="6" fillId="6" borderId="0" xfId="7" applyNumberFormat="1" applyFont="1"/>
    <xf numFmtId="0" fontId="13" fillId="0" borderId="0" xfId="9"/>
    <xf numFmtId="0" fontId="5" fillId="0" borderId="6" xfId="8" applyBorder="1" applyAlignment="1">
      <alignment horizontal="center"/>
    </xf>
    <xf numFmtId="0" fontId="13" fillId="0" borderId="11" xfId="9" applyBorder="1"/>
    <xf numFmtId="0" fontId="6" fillId="4" borderId="0" xfId="0" applyFont="1" applyFill="1"/>
    <xf numFmtId="0" fontId="13" fillId="0" borderId="0" xfId="9" applyBorder="1"/>
    <xf numFmtId="0" fontId="0" fillId="5" borderId="10" xfId="6" quotePrefix="1" applyFont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6" fillId="6" borderId="16" xfId="7" applyFont="1" applyBorder="1" applyAlignment="1">
      <alignment wrapText="1"/>
    </xf>
    <xf numFmtId="0" fontId="6" fillId="6" borderId="17" xfId="7" applyFont="1" applyBorder="1" applyAlignment="1">
      <alignment wrapText="1"/>
    </xf>
    <xf numFmtId="0" fontId="6" fillId="6" borderId="18" xfId="7" applyFont="1" applyBorder="1" applyAlignment="1">
      <alignment wrapText="1"/>
    </xf>
    <xf numFmtId="0" fontId="0" fillId="8" borderId="19" xfId="0" applyFill="1" applyBorder="1"/>
    <xf numFmtId="0" fontId="0" fillId="8" borderId="12" xfId="0" applyFill="1" applyBorder="1"/>
    <xf numFmtId="0" fontId="0" fillId="8" borderId="20" xfId="0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8" borderId="21" xfId="0" applyFill="1" applyBorder="1"/>
    <xf numFmtId="0" fontId="0" fillId="8" borderId="22" xfId="0" applyFill="1" applyBorder="1"/>
    <xf numFmtId="0" fontId="0" fillId="8" borderId="23" xfId="0" applyFill="1" applyBorder="1"/>
    <xf numFmtId="0" fontId="6" fillId="6" borderId="5" xfId="7" applyFont="1" applyBorder="1"/>
    <xf numFmtId="0" fontId="10" fillId="0" borderId="0" xfId="0" applyFont="1"/>
    <xf numFmtId="0" fontId="15" fillId="2" borderId="0" xfId="2" applyFont="1"/>
    <xf numFmtId="0" fontId="9" fillId="6" borderId="0" xfId="7" applyAlignment="1">
      <alignment horizontal="center"/>
    </xf>
    <xf numFmtId="0" fontId="1" fillId="7" borderId="0" xfId="10"/>
    <xf numFmtId="0" fontId="2" fillId="0" borderId="1" xfId="1" applyAlignment="1">
      <alignment horizontal="center"/>
    </xf>
    <xf numFmtId="0" fontId="4" fillId="0" borderId="5" xfId="3" applyAlignment="1">
      <alignment horizontal="center"/>
    </xf>
    <xf numFmtId="0" fontId="5" fillId="0" borderId="6" xfId="4" applyAlignment="1">
      <alignment horizontal="center"/>
    </xf>
    <xf numFmtId="0" fontId="6" fillId="6" borderId="5" xfId="7" applyFont="1" applyBorder="1" applyAlignment="1">
      <alignment horizontal="center"/>
    </xf>
  </cellXfs>
  <cellStyles count="11">
    <cellStyle name="20% - Accent1" xfId="2" builtinId="30"/>
    <cellStyle name="60% - Accent1" xfId="10" builtinId="32"/>
    <cellStyle name="Accent1" xfId="7" builtinId="29"/>
    <cellStyle name="Explanatory Text" xfId="9" builtinId="53"/>
    <cellStyle name="Heading 1" xfId="1" builtinId="16"/>
    <cellStyle name="Heading 2" xfId="3" builtinId="17"/>
    <cellStyle name="Heading 3" xfId="4" builtinId="18"/>
    <cellStyle name="Heading 4" xfId="8" builtinId="19"/>
    <cellStyle name="Normal" xfId="0" builtinId="0"/>
    <cellStyle name="Note" xfId="6" builtinId="10"/>
    <cellStyle name="Warning Text" xfId="5" builtinId="11"/>
  </cellStyles>
  <dxfs count="0"/>
  <tableStyles count="1" defaultTableStyle="TableStyleMedium2" defaultPivotStyle="PivotStyleLight16">
    <tableStyle name="Invisible" pivot="0" table="0" count="0" xr9:uid="{813AC506-F679-4702-8EBD-FF9F94BC9B6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17</xdr:row>
      <xdr:rowOff>0</xdr:rowOff>
    </xdr:from>
    <xdr:to>
      <xdr:col>9</xdr:col>
      <xdr:colOff>304800</xdr:colOff>
      <xdr:row>18</xdr:row>
      <xdr:rowOff>111344</xdr:rowOff>
    </xdr:to>
    <xdr:sp macro="" textlink="">
      <xdr:nvSpPr>
        <xdr:cNvPr id="3" name="AutoShape 1" descr="C = \frac{x_2 - x_1}{x_1}">
          <a:extLst>
            <a:ext uri="{FF2B5EF4-FFF2-40B4-BE49-F238E27FC236}">
              <a16:creationId xmlns:a16="http://schemas.microsoft.com/office/drawing/2014/main" id="{2D79E9AD-34DA-4FE4-95C1-52E1A51D9B77}"/>
            </a:ext>
          </a:extLst>
        </xdr:cNvPr>
        <xdr:cNvSpPr>
          <a:spLocks noChangeAspect="1" noChangeArrowheads="1"/>
        </xdr:cNvSpPr>
      </xdr:nvSpPr>
      <xdr:spPr bwMode="auto">
        <a:xfrm>
          <a:off x="7029450" y="3438525"/>
          <a:ext cx="304800" cy="3018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304800</xdr:colOff>
      <xdr:row>18</xdr:row>
      <xdr:rowOff>111344</xdr:rowOff>
    </xdr:to>
    <xdr:sp macro="" textlink="">
      <xdr:nvSpPr>
        <xdr:cNvPr id="4" name="AutoShape 2" descr="C = \frac{x_2 - x_1}{x_1}">
          <a:extLst>
            <a:ext uri="{FF2B5EF4-FFF2-40B4-BE49-F238E27FC236}">
              <a16:creationId xmlns:a16="http://schemas.microsoft.com/office/drawing/2014/main" id="{2B80B986-145C-46A5-94DE-24469A4FF1B2}"/>
            </a:ext>
          </a:extLst>
        </xdr:cNvPr>
        <xdr:cNvSpPr>
          <a:spLocks noChangeAspect="1" noChangeArrowheads="1"/>
        </xdr:cNvSpPr>
      </xdr:nvSpPr>
      <xdr:spPr bwMode="auto">
        <a:xfrm>
          <a:off x="7029450" y="3438525"/>
          <a:ext cx="304800" cy="3018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304800</xdr:colOff>
      <xdr:row>18</xdr:row>
      <xdr:rowOff>111344</xdr:rowOff>
    </xdr:to>
    <xdr:sp macro="" textlink="">
      <xdr:nvSpPr>
        <xdr:cNvPr id="5" name="AutoShape 4" descr="C = \frac{x_2 - x_1}{x_1}">
          <a:extLst>
            <a:ext uri="{FF2B5EF4-FFF2-40B4-BE49-F238E27FC236}">
              <a16:creationId xmlns:a16="http://schemas.microsoft.com/office/drawing/2014/main" id="{EA4B4FEE-656E-4557-838A-16789652FA1A}"/>
            </a:ext>
          </a:extLst>
        </xdr:cNvPr>
        <xdr:cNvSpPr>
          <a:spLocks noChangeAspect="1" noChangeArrowheads="1"/>
        </xdr:cNvSpPr>
      </xdr:nvSpPr>
      <xdr:spPr bwMode="auto">
        <a:xfrm>
          <a:off x="7029450" y="3438525"/>
          <a:ext cx="304800" cy="3018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304800</xdr:colOff>
      <xdr:row>18</xdr:row>
      <xdr:rowOff>111344</xdr:rowOff>
    </xdr:to>
    <xdr:sp macro="" textlink="">
      <xdr:nvSpPr>
        <xdr:cNvPr id="6" name="AutoShape 7" descr="C = \frac{x_2 - x_1}{x_1}">
          <a:extLst>
            <a:ext uri="{FF2B5EF4-FFF2-40B4-BE49-F238E27FC236}">
              <a16:creationId xmlns:a16="http://schemas.microsoft.com/office/drawing/2014/main" id="{15BD886B-74BC-4070-ACA6-44D1F2BD4D1D}"/>
            </a:ext>
          </a:extLst>
        </xdr:cNvPr>
        <xdr:cNvSpPr>
          <a:spLocks noChangeAspect="1" noChangeArrowheads="1"/>
        </xdr:cNvSpPr>
      </xdr:nvSpPr>
      <xdr:spPr bwMode="auto">
        <a:xfrm>
          <a:off x="7029450" y="3438525"/>
          <a:ext cx="304800" cy="3018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32658</xdr:colOff>
      <xdr:row>1</xdr:row>
      <xdr:rowOff>76199</xdr:rowOff>
    </xdr:from>
    <xdr:to>
      <xdr:col>9</xdr:col>
      <xdr:colOff>587830</xdr:colOff>
      <xdr:row>10</xdr:row>
      <xdr:rowOff>97970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E8880FE-6C95-7DC4-4B94-590A5125EEEA}"/>
            </a:ext>
          </a:extLst>
        </xdr:cNvPr>
        <xdr:cNvSpPr txBox="1"/>
      </xdr:nvSpPr>
      <xdr:spPr>
        <a:xfrm>
          <a:off x="32658" y="332013"/>
          <a:ext cx="7946572" cy="1747157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71450" indent="-171450">
            <a:buFont typeface="Arial" panose="020B0604020202020204" pitchFamily="34" charset="0"/>
            <a:buChar char="•"/>
          </a:pPr>
          <a:r>
            <a:rPr lang="en-GB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Relative references: </a:t>
          </a:r>
          <a:r>
            <a:rPr lang="en-GB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references change when the formula is moved.</a:t>
          </a:r>
          <a:endParaRPr lang="nb-NO" sz="1400">
            <a:effectLst/>
          </a:endParaRPr>
        </a:p>
        <a:p>
          <a:pPr marL="171450" indent="-171450">
            <a:buFont typeface="Arial" panose="020B0604020202020204" pitchFamily="34" charset="0"/>
            <a:buChar char="•"/>
          </a:pPr>
          <a:r>
            <a:rPr lang="en-GB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Absolute references: </a:t>
          </a:r>
          <a:r>
            <a:rPr lang="en-GB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 references change when the formula is moved.</a:t>
          </a:r>
          <a:endParaRPr lang="nb-NO" sz="1400">
            <a:effectLst/>
          </a:endParaRPr>
        </a:p>
        <a:p>
          <a:pPr marL="171450" indent="-171450">
            <a:buFont typeface="Arial" panose="020B0604020202020204" pitchFamily="34" charset="0"/>
            <a:buChar char="•"/>
          </a:pPr>
          <a:r>
            <a:rPr lang="en-GB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Mixed references: </a:t>
          </a:r>
          <a:r>
            <a:rPr lang="en-GB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Only the column or row reference change when the formula is moved.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GB" sz="14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How</a:t>
          </a:r>
          <a:r>
            <a:rPr lang="en-GB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en-GB" sz="14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We mark a locked cell by using the dollar sign '$' or press F4.</a:t>
          </a:r>
          <a:endParaRPr lang="nb-NO" sz="1400">
            <a:effectLst/>
          </a:endParaRPr>
        </a:p>
      </xdr:txBody>
    </xdr:sp>
    <xdr:clientData/>
  </xdr:twoCellAnchor>
  <xdr:twoCellAnchor>
    <xdr:from>
      <xdr:col>0</xdr:col>
      <xdr:colOff>54430</xdr:colOff>
      <xdr:row>15</xdr:row>
      <xdr:rowOff>81642</xdr:rowOff>
    </xdr:from>
    <xdr:to>
      <xdr:col>10</xdr:col>
      <xdr:colOff>2</xdr:colOff>
      <xdr:row>19</xdr:row>
      <xdr:rowOff>70757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B00C20E-3F79-447C-AF07-37DF76AAD799}"/>
            </a:ext>
          </a:extLst>
        </xdr:cNvPr>
        <xdr:cNvSpPr txBox="1"/>
      </xdr:nvSpPr>
      <xdr:spPr>
        <a:xfrm>
          <a:off x="54430" y="2672442"/>
          <a:ext cx="7946572" cy="76200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table list the price</a:t>
          </a:r>
          <a:r>
            <a:rPr lang="en-GB" sz="14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of 3 different rooms. If you are offered a discount at 10%, 15% or at 25%, how much do you have to pay?</a:t>
          </a:r>
          <a:r>
            <a:rPr lang="nb-NO" sz="14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4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absolute references and mixed references and fill in the price you must pay for a given combination of a rom and discount.</a:t>
          </a:r>
          <a:endParaRPr lang="nb-NO" sz="1400">
            <a:effectLst/>
          </a:endParaRPr>
        </a:p>
        <a:p>
          <a:pPr marL="171450" indent="-171450">
            <a:buFont typeface="Arial" panose="020B0604020202020204" pitchFamily="34" charset="0"/>
            <a:buChar char="•"/>
          </a:pPr>
          <a:endParaRPr lang="nb-NO" sz="1400">
            <a:effectLst/>
          </a:endParaRPr>
        </a:p>
      </xdr:txBody>
    </xdr:sp>
    <xdr:clientData/>
  </xdr:twoCellAnchor>
  <xdr:twoCellAnchor>
    <xdr:from>
      <xdr:col>0</xdr:col>
      <xdr:colOff>38102</xdr:colOff>
      <xdr:row>29</xdr:row>
      <xdr:rowOff>70756</xdr:rowOff>
    </xdr:from>
    <xdr:to>
      <xdr:col>9</xdr:col>
      <xdr:colOff>593274</xdr:colOff>
      <xdr:row>34</xdr:row>
      <xdr:rowOff>179614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3092F59-7018-4FEF-ABBE-278A41647162}"/>
            </a:ext>
          </a:extLst>
        </xdr:cNvPr>
        <xdr:cNvSpPr txBox="1"/>
      </xdr:nvSpPr>
      <xdr:spPr>
        <a:xfrm>
          <a:off x="38102" y="5007427"/>
          <a:ext cx="7946572" cy="107224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Using the salesdata from last time. We want to find the 5 largerst and smallest sales in January</a:t>
          </a:r>
          <a:endParaRPr lang="nb-NO" sz="1400">
            <a:effectLst/>
          </a:endParaRPr>
        </a:p>
        <a:p>
          <a:r>
            <a:rPr lang="en-GB" sz="14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do this task we can apply the functions </a:t>
          </a:r>
          <a:r>
            <a:rPr lang="en-GB" sz="14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LARGE</a:t>
          </a:r>
          <a:r>
            <a:rPr lang="en-GB" sz="14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</a:t>
          </a:r>
          <a:r>
            <a:rPr lang="en-GB" sz="14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SMALL</a:t>
          </a:r>
          <a:r>
            <a:rPr lang="en-GB" sz="14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nb-NO" sz="1400">
            <a:effectLst/>
          </a:endParaRPr>
        </a:p>
        <a:p>
          <a:r>
            <a:rPr lang="en-GB" sz="14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function </a:t>
          </a:r>
          <a:r>
            <a:rPr lang="en-GB" sz="14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LARGE</a:t>
          </a:r>
          <a:r>
            <a:rPr lang="en-GB" sz="14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returns the "</a:t>
          </a:r>
          <a:r>
            <a:rPr lang="en-GB" sz="14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nth largest</a:t>
          </a:r>
          <a:r>
            <a:rPr lang="en-GB" sz="14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 value in a list sorted by value in </a:t>
          </a:r>
          <a:r>
            <a:rPr lang="en-GB" sz="14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descending order</a:t>
          </a:r>
          <a:r>
            <a:rPr lang="en-GB" sz="14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nb-NO" sz="1400">
            <a:effectLst/>
          </a:endParaRPr>
        </a:p>
        <a:p>
          <a:pPr eaLnBrk="1" fontAlgn="auto" latinLnBrk="0" hangingPunct="1"/>
          <a:r>
            <a:rPr lang="en-GB" sz="14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function </a:t>
          </a:r>
          <a:r>
            <a:rPr lang="en-GB" sz="14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SMALL</a:t>
          </a:r>
          <a:r>
            <a:rPr lang="en-GB" sz="14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returns the "</a:t>
          </a:r>
          <a:r>
            <a:rPr lang="en-GB" sz="14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nth</a:t>
          </a:r>
          <a:r>
            <a:rPr lang="en-GB" sz="14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4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smallest</a:t>
          </a:r>
          <a:r>
            <a:rPr lang="en-GB" sz="14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 value in a list sorted by value in </a:t>
          </a:r>
          <a:r>
            <a:rPr lang="en-GB" sz="14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descending order</a:t>
          </a:r>
          <a:r>
            <a:rPr lang="en-GB" sz="14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nb-NO" sz="1400">
            <a:effectLst/>
          </a:endParaRPr>
        </a:p>
        <a:p>
          <a:pPr marL="171450" indent="-171450">
            <a:buFont typeface="Arial" panose="020B0604020202020204" pitchFamily="34" charset="0"/>
            <a:buChar char="•"/>
          </a:pPr>
          <a:endParaRPr lang="nb-NO" sz="1400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50221</xdr:colOff>
      <xdr:row>1</xdr:row>
      <xdr:rowOff>60612</xdr:rowOff>
    </xdr:from>
    <xdr:to>
      <xdr:col>9</xdr:col>
      <xdr:colOff>604156</xdr:colOff>
      <xdr:row>9</xdr:row>
      <xdr:rowOff>10886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5D3076-7D54-E5D2-39B3-234B46A13FBE}"/>
            </a:ext>
          </a:extLst>
        </xdr:cNvPr>
        <xdr:cNvSpPr txBox="1"/>
      </xdr:nvSpPr>
      <xdr:spPr>
        <a:xfrm>
          <a:off x="50221" y="316426"/>
          <a:ext cx="7553449" cy="148516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71450" indent="-171450">
            <a:buFont typeface="Arial" panose="020B0604020202020204" pitchFamily="34" charset="0"/>
            <a:buChar char="•"/>
          </a:pPr>
          <a:r>
            <a:rPr lang="en-GB" sz="1400"/>
            <a:t>Conditionals</a:t>
          </a:r>
          <a:r>
            <a:rPr lang="en-GB" sz="1400" baseline="0"/>
            <a:t> are statements of the form "if x then y; else z".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GB" sz="1400" baseline="0"/>
            <a:t>Excel includes three functions handling conditionals.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GB" sz="1400">
              <a:latin typeface="Courier New" panose="02070309020205020404" pitchFamily="49" charset="0"/>
              <a:cs typeface="Courier New" panose="02070309020205020404" pitchFamily="49" charset="0"/>
              <a:hlinkClick xmlns:r="http://schemas.openxmlformats.org/officeDocument/2006/relationships" r:id=""/>
            </a:rPr>
            <a:t>IF</a:t>
          </a:r>
          <a:r>
            <a:rPr lang="en-GB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Used</a:t>
          </a:r>
          <a:r>
            <a:rPr lang="en-GB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simple "if x then y; else z" problems. You will see nested ifs too, but that is superseded by </a:t>
          </a:r>
          <a:r>
            <a:rPr lang="en-GB" sz="140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IFS</a:t>
          </a:r>
          <a:r>
            <a:rPr lang="en-GB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400">
            <a:hlinkClick xmlns:r="http://schemas.openxmlformats.org/officeDocument/2006/relationships" r:id=""/>
          </a:endParaRP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GB" sz="1400">
              <a:latin typeface="Courier New" panose="02070309020205020404" pitchFamily="49" charset="0"/>
              <a:cs typeface="Courier New" panose="02070309020205020404" pitchFamily="49" charset="0"/>
              <a:hlinkClick xmlns:r="http://schemas.openxmlformats.org/officeDocument/2006/relationships" r:id=""/>
            </a:rPr>
            <a:t>IFS</a:t>
          </a:r>
          <a:r>
            <a:rPr lang="en-GB" sz="1400"/>
            <a:t>: Use</a:t>
          </a:r>
          <a:r>
            <a:rPr lang="en-GB" sz="1400" baseline="0"/>
            <a:t> for complex "if x then y; but if z then w, else u" sort of problems.</a:t>
          </a:r>
        </a:p>
      </xdr:txBody>
    </xdr:sp>
    <xdr:clientData/>
  </xdr:twoCellAnchor>
  <xdr:twoCellAnchor>
    <xdr:from>
      <xdr:col>0</xdr:col>
      <xdr:colOff>32657</xdr:colOff>
      <xdr:row>13</xdr:row>
      <xdr:rowOff>38101</xdr:rowOff>
    </xdr:from>
    <xdr:to>
      <xdr:col>9</xdr:col>
      <xdr:colOff>560615</xdr:colOff>
      <xdr:row>21</xdr:row>
      <xdr:rowOff>32657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21E7456-B01C-50AE-2430-63E1CBB7B710}"/>
            </a:ext>
          </a:extLst>
        </xdr:cNvPr>
        <xdr:cNvSpPr txBox="1"/>
      </xdr:nvSpPr>
      <xdr:spPr>
        <a:xfrm>
          <a:off x="32657" y="2628901"/>
          <a:ext cx="7527472" cy="152944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/>
            <a:t>This is</a:t>
          </a:r>
          <a:r>
            <a:rPr lang="en-GB" sz="1400" baseline="0"/>
            <a:t> a table of items sold by your Official Bustin' Bieber Fan Club. Bustin' Bieber is only happy if you sell more than 100 of an item. </a:t>
          </a:r>
        </a:p>
        <a:p>
          <a:endParaRPr lang="en-GB" sz="1400" baseline="0"/>
        </a:p>
        <a:p>
          <a:r>
            <a:rPr lang="en-GB" sz="1400"/>
            <a:t>Make an evaluation</a:t>
          </a:r>
          <a:r>
            <a:rPr lang="en-GB" sz="1400" baseline="0"/>
            <a:t> for each item sold: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GB" sz="1400" baseline="0"/>
            <a:t>😍 if the item sold more than 100 and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GB" sz="1400" baseline="0"/>
            <a:t>🤮 otherwise.</a:t>
          </a:r>
          <a:endParaRPr lang="en-GB" sz="1400"/>
        </a:p>
      </xdr:txBody>
    </xdr:sp>
    <xdr:clientData/>
  </xdr:twoCellAnchor>
  <xdr:twoCellAnchor>
    <xdr:from>
      <xdr:col>0</xdr:col>
      <xdr:colOff>43543</xdr:colOff>
      <xdr:row>32</xdr:row>
      <xdr:rowOff>43544</xdr:rowOff>
    </xdr:from>
    <xdr:to>
      <xdr:col>9</xdr:col>
      <xdr:colOff>571500</xdr:colOff>
      <xdr:row>42</xdr:row>
      <xdr:rowOff>108858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237C074-9564-4A07-9875-DF60138960A9}"/>
            </a:ext>
          </a:extLst>
        </xdr:cNvPr>
        <xdr:cNvSpPr txBox="1"/>
      </xdr:nvSpPr>
      <xdr:spPr>
        <a:xfrm>
          <a:off x="43543" y="6302830"/>
          <a:ext cx="7527471" cy="198119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/>
            <a:t>Bustin' Bieber</a:t>
          </a:r>
          <a:r>
            <a:rPr lang="en-GB" sz="1400" baseline="0"/>
            <a:t> is happy with your work, and you're allowed to expand to eight products!</a:t>
          </a:r>
        </a:p>
        <a:p>
          <a:pPr marL="171450" indent="-171450">
            <a:buFont typeface="Courier New" panose="02070309020205020404" pitchFamily="49" charset="0"/>
            <a:buChar char="o"/>
          </a:pPr>
          <a:r>
            <a:rPr lang="en-GB" sz="1400" baseline="0"/>
            <a:t>You need to calculate the total revenue and place it underneath the total revenue tag.</a:t>
          </a:r>
        </a:p>
        <a:p>
          <a:pPr marL="171450" indent="-171450">
            <a:buFont typeface="Courier New" panose="02070309020205020404" pitchFamily="49" charset="0"/>
            <a:buChar char="o"/>
          </a:pPr>
          <a:r>
            <a:rPr lang="en-GB" sz="1400" baseline="0"/>
            <a:t>Calculate the revenues and evaluate them, with </a:t>
          </a:r>
        </a:p>
        <a:p>
          <a:pPr marL="628650" lvl="1" indent="-171450">
            <a:buFont typeface="Courier New" panose="02070309020205020404" pitchFamily="49" charset="0"/>
            <a:buChar char="o"/>
          </a:pPr>
          <a:r>
            <a:rPr lang="en-GB" sz="1400"/>
            <a:t>😁 if greater than 250000,</a:t>
          </a:r>
        </a:p>
        <a:p>
          <a:pPr marL="628650" lvl="1" indent="-171450">
            <a:buFont typeface="Courier New" panose="02070309020205020404" pitchFamily="49" charset="0"/>
            <a:buChar char="o"/>
          </a:pPr>
          <a:r>
            <a:rPr lang="en-GB" sz="1400"/>
            <a:t>😐</a:t>
          </a:r>
          <a:r>
            <a:rPr lang="en-GB" sz="1400" baseline="0"/>
            <a:t> if greater than 100000, and </a:t>
          </a:r>
        </a:p>
        <a:p>
          <a:pPr marL="628650" lvl="1" indent="-171450">
            <a:buFont typeface="Courier New" panose="02070309020205020404" pitchFamily="49" charset="0"/>
            <a:buChar char="o"/>
          </a:pPr>
          <a:r>
            <a:rPr lang="en-GB" sz="1400"/>
            <a:t>😥 otherwise.</a:t>
          </a:r>
        </a:p>
        <a:p>
          <a:pPr marL="171450" indent="-171450">
            <a:buFont typeface="Courier New" panose="02070309020205020404" pitchFamily="49" charset="0"/>
            <a:buChar char="o"/>
          </a:pPr>
          <a:r>
            <a:rPr lang="en-GB" sz="1400"/>
            <a:t>Multiply</a:t>
          </a:r>
          <a:r>
            <a:rPr lang="en-GB" sz="1400" baseline="0"/>
            <a:t> the numbers above with eight and conduct an evaluation of the total revenue too. Format the cell as red / yellow / green according to how happy we are with the sales.</a:t>
          </a:r>
          <a:endParaRPr lang="en-GB" sz="1400"/>
        </a:p>
        <a:p>
          <a:endParaRPr lang="en-GB" sz="1100"/>
        </a:p>
      </xdr:txBody>
    </xdr:sp>
    <xdr:clientData/>
  </xdr:twoCellAnchor>
  <xdr:twoCellAnchor>
    <xdr:from>
      <xdr:col>0</xdr:col>
      <xdr:colOff>0</xdr:colOff>
      <xdr:row>56</xdr:row>
      <xdr:rowOff>54430</xdr:rowOff>
    </xdr:from>
    <xdr:to>
      <xdr:col>9</xdr:col>
      <xdr:colOff>533400</xdr:colOff>
      <xdr:row>61</xdr:row>
      <xdr:rowOff>185058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E905BCF-C7F1-4BCE-9898-AAE3A3A16E5A}"/>
            </a:ext>
          </a:extLst>
        </xdr:cNvPr>
        <xdr:cNvSpPr txBox="1"/>
      </xdr:nvSpPr>
      <xdr:spPr>
        <a:xfrm>
          <a:off x="0" y="10907487"/>
          <a:ext cx="7532914" cy="108312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71450" indent="-171450">
            <a:buFont typeface="Arial" panose="020B0604020202020204" pitchFamily="34" charset="0"/>
            <a:buChar char="•"/>
          </a:pPr>
          <a:endParaRPr lang="en-GB" sz="1100" b="1" i="1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GB" sz="1400" b="1" i="0">
              <a:latin typeface="+mn-lt"/>
            </a:rPr>
            <a:t>Nested</a:t>
          </a:r>
          <a:r>
            <a:rPr lang="en-GB" sz="1400" b="1" i="0" baseline="0">
              <a:latin typeface="+mn-lt"/>
            </a:rPr>
            <a:t> </a:t>
          </a:r>
          <a:r>
            <a:rPr lang="en-GB" sz="1400" b="1" i="0" baseline="0">
              <a:latin typeface="Courier New" panose="02070309020205020404" pitchFamily="49" charset="0"/>
              <a:cs typeface="Courier New" panose="02070309020205020404" pitchFamily="49" charset="0"/>
            </a:rPr>
            <a:t>IF</a:t>
          </a:r>
          <a:r>
            <a:rPr lang="en-GB" sz="1400" b="1" i="0" baseline="0"/>
            <a:t>s</a:t>
          </a:r>
          <a:r>
            <a:rPr lang="en-GB" sz="1400" b="1" i="1" baseline="0"/>
            <a:t>: </a:t>
          </a:r>
          <a:r>
            <a:rPr lang="en-GB" sz="1400" b="0" i="0" baseline="0"/>
            <a:t>Use an </a:t>
          </a:r>
          <a:r>
            <a:rPr lang="en-GB" sz="1400" b="0" i="0" baseline="0">
              <a:latin typeface="Courier New" panose="02070309020205020404" pitchFamily="49" charset="0"/>
              <a:cs typeface="Courier New" panose="02070309020205020404" pitchFamily="49" charset="0"/>
            </a:rPr>
            <a:t>IF</a:t>
          </a:r>
          <a:r>
            <a:rPr lang="en-GB" sz="1400" b="0" i="0" baseline="0"/>
            <a:t> inside an </a:t>
          </a:r>
          <a:r>
            <a:rPr lang="en-GB" sz="1400" b="0" i="0" baseline="0">
              <a:latin typeface="Courier New" panose="02070309020205020404" pitchFamily="49" charset="0"/>
              <a:cs typeface="Courier New" panose="02070309020205020404" pitchFamily="49" charset="0"/>
            </a:rPr>
            <a:t>IF</a:t>
          </a:r>
          <a:r>
            <a:rPr lang="en-GB" sz="1400" b="0" i="0" baseline="0"/>
            <a:t> inside an </a:t>
          </a:r>
          <a:r>
            <a:rPr lang="en-GB" sz="1400" b="0" i="0" baseline="0">
              <a:latin typeface="Courier New" panose="02070309020205020404" pitchFamily="49" charset="0"/>
              <a:cs typeface="Courier New" panose="02070309020205020404" pitchFamily="49" charset="0"/>
            </a:rPr>
            <a:t>IF</a:t>
          </a:r>
          <a:r>
            <a:rPr lang="en-GB" sz="1400" b="0" i="0" baseline="0"/>
            <a:t>, and so on.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GB" sz="1400" b="1" i="0" baseline="0">
              <a:latin typeface="Courier New" panose="02070309020205020404" pitchFamily="49" charset="0"/>
              <a:cs typeface="Courier New" panose="02070309020205020404" pitchFamily="49" charset="0"/>
            </a:rPr>
            <a:t>IFS</a:t>
          </a:r>
          <a:r>
            <a:rPr lang="en-GB" sz="1400" b="1" i="0" baseline="0"/>
            <a:t>:</a:t>
          </a:r>
          <a:r>
            <a:rPr lang="en-GB" sz="1400" b="0" i="0" baseline="0"/>
            <a:t> Have multiple conditions and multiple outcomes.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GB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You can use either </a:t>
          </a:r>
          <a:r>
            <a:rPr lang="en-GB" sz="140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IFS</a:t>
          </a:r>
          <a:r>
            <a:rPr lang="en-GB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or nested </a:t>
          </a:r>
          <a:r>
            <a:rPr lang="en-GB" sz="140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IF</a:t>
          </a:r>
          <a:r>
            <a:rPr lang="en-GB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! Cool kids prefer </a:t>
          </a:r>
          <a:r>
            <a:rPr lang="en-GB" sz="140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IFS</a:t>
          </a:r>
          <a:r>
            <a:rPr lang="en-GB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though.</a:t>
          </a:r>
          <a:endParaRPr lang="en-GB" sz="1400" b="0" i="0" baseline="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</xdr:colOff>
      <xdr:row>2</xdr:row>
      <xdr:rowOff>184547</xdr:rowOff>
    </xdr:from>
    <xdr:to>
      <xdr:col>7</xdr:col>
      <xdr:colOff>6025243</xdr:colOff>
      <xdr:row>23</xdr:row>
      <xdr:rowOff>90237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11C0BED-3835-C8A8-DBFE-954AAB82F6FA}"/>
            </a:ext>
          </a:extLst>
        </xdr:cNvPr>
        <xdr:cNvSpPr txBox="1"/>
      </xdr:nvSpPr>
      <xdr:spPr>
        <a:xfrm>
          <a:off x="4946876" y="641747"/>
          <a:ext cx="6020481" cy="390619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400"/>
        </a:p>
        <a:p>
          <a:r>
            <a:rPr lang="en-GB" sz="1100"/>
            <a:t>We'll</a:t>
          </a:r>
          <a:r>
            <a:rPr lang="en-GB" sz="1100" baseline="0"/>
            <a:t> be using the </a:t>
          </a:r>
          <a:r>
            <a:rPr lang="en-GB" sz="1100" baseline="0">
              <a:latin typeface="Courier New" panose="02070309020205020404" pitchFamily="49" charset="0"/>
              <a:cs typeface="Courier New" panose="02070309020205020404" pitchFamily="49" charset="0"/>
            </a:rPr>
            <a:t>IFS</a:t>
          </a:r>
          <a:r>
            <a:rPr lang="en-GB" sz="1100" baseline="0"/>
            <a:t> family of functions. They are similar to </a:t>
          </a:r>
          <a:r>
            <a:rPr lang="en-GB" sz="1100" baseline="0">
              <a:latin typeface="Courier New" panose="02070309020205020404" pitchFamily="49" charset="0"/>
              <a:cs typeface="Courier New" panose="02070309020205020404" pitchFamily="49" charset="0"/>
            </a:rPr>
            <a:t>SUM</a:t>
          </a:r>
          <a:r>
            <a:rPr lang="en-GB" sz="1100" baseline="0"/>
            <a:t>, </a:t>
          </a:r>
          <a:r>
            <a:rPr lang="en-GB" sz="1100" baseline="0">
              <a:latin typeface="Courier New" panose="02070309020205020404" pitchFamily="49" charset="0"/>
              <a:cs typeface="Courier New" panose="02070309020205020404" pitchFamily="49" charset="0"/>
            </a:rPr>
            <a:t>COUNT</a:t>
          </a:r>
          <a:r>
            <a:rPr lang="en-GB" sz="1100" baseline="0"/>
            <a:t>, and so on, but are applied only to the rows that satisfy some logical condition. The functions are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GB" sz="1100" baseline="0">
              <a:latin typeface="Courier New" panose="02070309020205020404" pitchFamily="49" charset="0"/>
              <a:cs typeface="Courier New" panose="02070309020205020404" pitchFamily="49" charset="0"/>
            </a:rPr>
            <a:t>SUMIFS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GB" sz="1100" baseline="0">
              <a:latin typeface="Courier New" panose="02070309020205020404" pitchFamily="49" charset="0"/>
              <a:cs typeface="Courier New" panose="02070309020205020404" pitchFamily="49" charset="0"/>
            </a:rPr>
            <a:t>COUNTIFS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GB" sz="1100" baseline="0">
              <a:latin typeface="Courier New" panose="02070309020205020404" pitchFamily="49" charset="0"/>
              <a:cs typeface="Courier New" panose="02070309020205020404" pitchFamily="49" charset="0"/>
            </a:rPr>
            <a:t>AVERAGEIFS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GB" sz="1100" baseline="0">
              <a:latin typeface="Courier New" panose="02070309020205020404" pitchFamily="49" charset="0"/>
              <a:cs typeface="Courier New" panose="02070309020205020404" pitchFamily="49" charset="0"/>
            </a:rPr>
            <a:t>MAXIFS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GB" sz="1100" baseline="0">
              <a:latin typeface="Courier New" panose="02070309020205020404" pitchFamily="49" charset="0"/>
              <a:cs typeface="Courier New" panose="02070309020205020404" pitchFamily="49" charset="0"/>
            </a:rPr>
            <a:t>MINIFS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GB" sz="1100" baseline="0"/>
        </a:p>
        <a:p>
          <a:r>
            <a:rPr lang="en-GB" sz="1100" baseline="0"/>
            <a:t>All follow the same setup: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GB" sz="1100" baseline="0"/>
            <a:t>You provide an objective range you want to sum over, count, etc.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GB" sz="1100" baseline="0"/>
            <a:t>You provide a criteria range, usually a column of the same size as the objective range.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GB" sz="1100" baseline="0"/>
            <a:t>You match using equalities or inequalities, e.g. "&gt;10", "&lt;&gt;10" or "=10". You can also use wildcard, e.g., "*L" to match any text ending in L.</a:t>
          </a:r>
        </a:p>
        <a:p>
          <a:endParaRPr lang="en-GB" sz="1100" baseline="0"/>
        </a:p>
        <a:p>
          <a:r>
            <a:rPr lang="en-GB" sz="1100" baseline="0"/>
            <a:t>You can use logical functions such as </a:t>
          </a:r>
          <a:r>
            <a:rPr lang="en-GB" sz="1100" baseline="0">
              <a:latin typeface="Courier New" panose="02070309020205020404" pitchFamily="49" charset="0"/>
              <a:cs typeface="Courier New" panose="02070309020205020404" pitchFamily="49" charset="0"/>
            </a:rPr>
            <a:t>AND</a:t>
          </a:r>
          <a:r>
            <a:rPr lang="en-GB" sz="1100" baseline="0"/>
            <a:t>, </a:t>
          </a:r>
          <a:r>
            <a:rPr lang="en-GB" sz="1100" baseline="0">
              <a:latin typeface="Courier New" panose="02070309020205020404" pitchFamily="49" charset="0"/>
              <a:cs typeface="Courier New" panose="02070309020205020404" pitchFamily="49" charset="0"/>
            </a:rPr>
            <a:t>OR</a:t>
          </a:r>
          <a:r>
            <a:rPr lang="en-GB" sz="1100" baseline="0"/>
            <a:t>, and </a:t>
          </a:r>
          <a:r>
            <a:rPr lang="en-GB" sz="1100" baseline="0">
              <a:latin typeface="Courier New" panose="02070309020205020404" pitchFamily="49" charset="0"/>
              <a:cs typeface="Courier New" panose="02070309020205020404" pitchFamily="49" charset="0"/>
            </a:rPr>
            <a:t>NOT</a:t>
          </a:r>
          <a:r>
            <a:rPr lang="en-GB" sz="1100" baseline="0"/>
            <a:t> as much as you want.</a:t>
          </a:r>
        </a:p>
        <a:p>
          <a:endParaRPr lang="en-GB" sz="1100" baseline="0"/>
        </a:p>
        <a:p>
          <a:r>
            <a:rPr lang="en-GB" sz="1100" b="1" i="1" baseline="0"/>
            <a:t>N.B.1</a:t>
          </a:r>
          <a:r>
            <a:rPr lang="en-GB" sz="1100" baseline="0"/>
            <a:t>: There are oldschool functions called </a:t>
          </a:r>
          <a:r>
            <a:rPr lang="en-GB" sz="1100" baseline="0">
              <a:latin typeface="Courier New" panose="02070309020205020404" pitchFamily="49" charset="0"/>
              <a:cs typeface="Courier New" panose="02070309020205020404" pitchFamily="49" charset="0"/>
            </a:rPr>
            <a:t>SUMIF</a:t>
          </a:r>
          <a:r>
            <a:rPr lang="en-GB" sz="1100" baseline="0"/>
            <a:t>, </a:t>
          </a:r>
          <a:r>
            <a:rPr lang="en-GB" sz="1100" baseline="0">
              <a:latin typeface="Courier New" panose="02070309020205020404" pitchFamily="49" charset="0"/>
              <a:cs typeface="Courier New" panose="02070309020205020404" pitchFamily="49" charset="0"/>
            </a:rPr>
            <a:t>COUNTIF</a:t>
          </a:r>
          <a:r>
            <a:rPr lang="en-GB" sz="1100" baseline="0"/>
            <a:t>, and </a:t>
          </a:r>
          <a:r>
            <a:rPr lang="en-GB" sz="1100" baseline="0">
              <a:latin typeface="Courier New" panose="02070309020205020404" pitchFamily="49" charset="0"/>
              <a:cs typeface="Courier New" panose="02070309020205020404" pitchFamily="49" charset="0"/>
            </a:rPr>
            <a:t>AVERAGEIF</a:t>
          </a:r>
          <a:r>
            <a:rPr lang="en-GB" sz="1100" baseline="0"/>
            <a:t> too. These do not follow the same conventions as the IFS functions, and their </a:t>
          </a:r>
          <a:r>
            <a:rPr lang="en-GB" sz="1100" i="1" baseline="0"/>
            <a:t>signature</a:t>
          </a:r>
          <a:r>
            <a:rPr lang="en-GB" sz="1100" baseline="0"/>
            <a:t> is arguably worse.</a:t>
          </a:r>
        </a:p>
        <a:p>
          <a:endParaRPr lang="en-GB" sz="1100" baseline="0"/>
        </a:p>
        <a:p>
          <a:r>
            <a:rPr lang="en-GB" sz="1100" b="1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N.B.2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All of these functions can also be written using the </a:t>
          </a:r>
          <a:r>
            <a:rPr lang="en-GB" sz="110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FILTER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function, covered in a later lecture. </a:t>
          </a:r>
          <a:endParaRPr lang="en-GB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1633904</xdr:colOff>
      <xdr:row>25</xdr:row>
      <xdr:rowOff>125061</xdr:rowOff>
    </xdr:from>
    <xdr:to>
      <xdr:col>4</xdr:col>
      <xdr:colOff>2608385</xdr:colOff>
      <xdr:row>38</xdr:row>
      <xdr:rowOff>117231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6C5322A-EDF4-49B5-9CE9-A352C0D206D6}"/>
                </a:ext>
              </a:extLst>
            </xdr:cNvPr>
            <xdr:cNvSpPr txBox="1"/>
          </xdr:nvSpPr>
          <xdr:spPr>
            <a:xfrm>
              <a:off x="1633904" y="5056080"/>
              <a:ext cx="9224596" cy="2475997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285750" indent="-285750">
                <a:buFont typeface="Arial" panose="020B0604020202020204" pitchFamily="34" charset="0"/>
                <a:buChar char="•"/>
              </a:pPr>
              <a:r>
                <a:rPr lang="en-GB" sz="14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We use the occation to introduce the </a:t>
              </a:r>
              <a:r>
                <a:rPr lang="en-GB" sz="1400">
                  <a:solidFill>
                    <a:schemeClr val="dk1"/>
                  </a:solidFill>
                  <a:effectLst/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rPr>
                <a:t>SUMPRODUCT</a:t>
              </a:r>
              <a:r>
                <a:rPr lang="en-GB" sz="14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GB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too,</a:t>
              </a:r>
              <a:r>
                <a:rPr lang="en-GB" sz="14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which takes the sum of the element-wise product of two ranges.</a:t>
              </a:r>
              <a:endParaRPr lang="nb-NO" sz="1400">
                <a:effectLst/>
              </a:endParaRPr>
            </a:p>
            <a:p>
              <a:pPr marL="285750" indent="-285750">
                <a:buFont typeface="Arial" panose="020B0604020202020204" pitchFamily="34" charset="0"/>
                <a:buChar char="•"/>
              </a:pPr>
              <a:r>
                <a:rPr lang="en-GB" sz="14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Recall the sales from 2.2. on nested </a:t>
              </a:r>
              <a:r>
                <a:rPr lang="en-GB" sz="1400" baseline="0">
                  <a:solidFill>
                    <a:schemeClr val="dk1"/>
                  </a:solidFill>
                  <a:effectLst/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rPr>
                <a:t>IF</a:t>
              </a:r>
              <a:r>
                <a:rPr lang="en-GB" sz="14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 where we wantet to calculate the total revenue. </a:t>
              </a:r>
            </a:p>
            <a:p>
              <a:pPr marL="285750" indent="-285750">
                <a:buFont typeface="Arial" panose="020B0604020202020204" pitchFamily="34" charset="0"/>
                <a:buChar char="•"/>
              </a:pPr>
              <a:r>
                <a:rPr lang="en-GB" sz="14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To do this, we could instead used the </a:t>
              </a:r>
              <a:r>
                <a:rPr lang="en-GB" sz="1400" baseline="0">
                  <a:solidFill>
                    <a:schemeClr val="dk1"/>
                  </a:solidFill>
                  <a:effectLst/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rPr>
                <a:t>SUMPRODUCT</a:t>
              </a:r>
              <a:r>
                <a:rPr lang="en-GB" sz="14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function. </a:t>
              </a:r>
            </a:p>
            <a:p>
              <a:endParaRPr lang="nb-NO" sz="1400">
                <a:effectLst/>
              </a:endParaRPr>
            </a:p>
            <a:p>
              <a:r>
                <a:rPr lang="nb-NO" sz="1400" b="1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What is the</a:t>
              </a:r>
              <a:r>
                <a:rPr lang="nb-NO" sz="1400" b="1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total revenue?</a:t>
              </a:r>
              <a:endParaRPr lang="nb-NO" sz="1400">
                <a:effectLst/>
              </a:endParaRPr>
            </a:p>
            <a:p>
              <a:r>
                <a:rPr lang="nb-NO" sz="14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If </a:t>
              </a:r>
              <a14:m>
                <m:oMath xmlns:m="http://schemas.openxmlformats.org/officeDocument/2006/math">
                  <m:sSub>
                    <m:sSubPr>
                      <m:ctrlPr>
                        <a:rPr lang="nb-NO" sz="14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nb-NO" sz="14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e>
                    <m:sub>
                      <m:r>
                        <a:rPr lang="nb-NO" sz="14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𝑘</m:t>
                      </m:r>
                    </m:sub>
                  </m:sSub>
                </m:oMath>
              </a14:m>
              <a:r>
                <a:rPr lang="nb-NO" sz="14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amount sold of the </a:t>
              </a:r>
              <a14:m>
                <m:oMath xmlns:m="http://schemas.openxmlformats.org/officeDocument/2006/math">
                  <m:r>
                    <a:rPr lang="nb-NO" sz="1400" b="0" i="1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𝑘</m:t>
                  </m:r>
                </m:oMath>
              </a14:m>
              <a:r>
                <a:rPr lang="nb-NO" sz="14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th product and </a:t>
              </a:r>
              <a14:m>
                <m:oMath xmlns:m="http://schemas.openxmlformats.org/officeDocument/2006/math">
                  <m:sSub>
                    <m:sSubPr>
                      <m:ctrlPr>
                        <a:rPr lang="nb-NO" sz="14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nb-NO" sz="14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𝑐</m:t>
                      </m:r>
                    </m:e>
                    <m:sub>
                      <m:r>
                        <a:rPr lang="nb-NO" sz="14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𝑘</m:t>
                      </m:r>
                    </m:sub>
                  </m:sSub>
                </m:oMath>
              </a14:m>
              <a:r>
                <a:rPr lang="nb-NO" sz="14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the price of the </a:t>
              </a:r>
              <a14:m>
                <m:oMath xmlns:m="http://schemas.openxmlformats.org/officeDocument/2006/math">
                  <m:r>
                    <a:rPr lang="nb-NO" sz="1400" b="0" i="1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𝑘</m:t>
                  </m:r>
                </m:oMath>
              </a14:m>
              <a:r>
                <a:rPr lang="nb-NO" sz="14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th product, the revenue is</a:t>
              </a:r>
              <a:endParaRPr lang="nb-NO" sz="1400">
                <a:effectLst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nb-NO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nb-NO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nb-NO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=0</m:t>
                        </m:r>
                      </m:sub>
                      <m:sup>
                        <m:r>
                          <a:rPr lang="nb-NO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sSub>
                          <m:sSubPr>
                            <m:ctrlPr>
                              <a:rPr lang="nb-NO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nb-NO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e>
                          <m:sub>
                            <m:r>
                              <a:rPr lang="nb-NO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</m:sub>
                        </m:sSub>
                        <m:sSub>
                          <m:sSubPr>
                            <m:ctrlPr>
                              <a:rPr lang="nb-NO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nb-NO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e>
                          <m:sub>
                            <m:r>
                              <a:rPr lang="nb-NO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nb-NO" sz="1400">
                <a:effectLst/>
              </a:endParaRPr>
            </a:p>
            <a:p>
              <a:r>
                <a:rPr lang="nb-NO" sz="14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We</a:t>
              </a:r>
              <a:r>
                <a:rPr lang="nb-NO" sz="14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calculate this using the </a:t>
              </a:r>
              <a:r>
                <a:rPr lang="nb-NO" sz="1400" b="0" baseline="0">
                  <a:solidFill>
                    <a:schemeClr val="dk1"/>
                  </a:solidFill>
                  <a:effectLst/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rPr>
                <a:t>SUMPRODUCT</a:t>
              </a:r>
              <a:r>
                <a:rPr lang="nb-NO" sz="14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function.</a:t>
              </a:r>
              <a:endParaRPr lang="nb-NO" sz="1400">
                <a:effectLst/>
              </a:endParaRPr>
            </a:p>
            <a:p>
              <a:endParaRPr lang="nb-NO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6C5322A-EDF4-49B5-9CE9-A352C0D206D6}"/>
                </a:ext>
              </a:extLst>
            </xdr:cNvPr>
            <xdr:cNvSpPr txBox="1"/>
          </xdr:nvSpPr>
          <xdr:spPr>
            <a:xfrm>
              <a:off x="1633904" y="5056080"/>
              <a:ext cx="9224596" cy="2475997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285750" indent="-285750">
                <a:buFont typeface="Arial" panose="020B0604020202020204" pitchFamily="34" charset="0"/>
                <a:buChar char="•"/>
              </a:pPr>
              <a:r>
                <a:rPr lang="en-GB" sz="14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We use the occation to introduce the </a:t>
              </a:r>
              <a:r>
                <a:rPr lang="en-GB" sz="1400">
                  <a:solidFill>
                    <a:schemeClr val="dk1"/>
                  </a:solidFill>
                  <a:effectLst/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rPr>
                <a:t>SUMPRODUCT</a:t>
              </a:r>
              <a:r>
                <a:rPr lang="en-GB" sz="14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GB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too,</a:t>
              </a:r>
              <a:r>
                <a:rPr lang="en-GB" sz="14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which takes the sum of the element-wise product of two ranges.</a:t>
              </a:r>
              <a:endParaRPr lang="nb-NO" sz="1400">
                <a:effectLst/>
              </a:endParaRPr>
            </a:p>
            <a:p>
              <a:pPr marL="285750" indent="-285750">
                <a:buFont typeface="Arial" panose="020B0604020202020204" pitchFamily="34" charset="0"/>
                <a:buChar char="•"/>
              </a:pPr>
              <a:r>
                <a:rPr lang="en-GB" sz="14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Recall the sales from 2.2. on nested </a:t>
              </a:r>
              <a:r>
                <a:rPr lang="en-GB" sz="1400" baseline="0">
                  <a:solidFill>
                    <a:schemeClr val="dk1"/>
                  </a:solidFill>
                  <a:effectLst/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rPr>
                <a:t>IF</a:t>
              </a:r>
              <a:r>
                <a:rPr lang="en-GB" sz="14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 where we wantet to calculate the total revenue. </a:t>
              </a:r>
            </a:p>
            <a:p>
              <a:pPr marL="285750" indent="-285750">
                <a:buFont typeface="Arial" panose="020B0604020202020204" pitchFamily="34" charset="0"/>
                <a:buChar char="•"/>
              </a:pPr>
              <a:r>
                <a:rPr lang="en-GB" sz="14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To do this, we could instead used the </a:t>
              </a:r>
              <a:r>
                <a:rPr lang="en-GB" sz="1400" baseline="0">
                  <a:solidFill>
                    <a:schemeClr val="dk1"/>
                  </a:solidFill>
                  <a:effectLst/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rPr>
                <a:t>SUMPRODUCT</a:t>
              </a:r>
              <a:r>
                <a:rPr lang="en-GB" sz="14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function. </a:t>
              </a:r>
            </a:p>
            <a:p>
              <a:endParaRPr lang="nb-NO" sz="1400">
                <a:effectLst/>
              </a:endParaRPr>
            </a:p>
            <a:p>
              <a:r>
                <a:rPr lang="nb-NO" sz="1400" b="1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What is the</a:t>
              </a:r>
              <a:r>
                <a:rPr lang="nb-NO" sz="1400" b="1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total revenue?</a:t>
              </a:r>
              <a:endParaRPr lang="nb-NO" sz="1400">
                <a:effectLst/>
              </a:endParaRPr>
            </a:p>
            <a:p>
              <a:r>
                <a:rPr lang="nb-NO" sz="14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If </a:t>
              </a:r>
              <a:r>
                <a:rPr lang="nb-NO" sz="14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𝑛_𝑘</a:t>
              </a:r>
              <a:r>
                <a:rPr lang="nb-NO" sz="14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amount sold of the </a:t>
              </a:r>
              <a:r>
                <a:rPr lang="nb-NO" sz="14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𝑘</a:t>
              </a:r>
              <a:r>
                <a:rPr lang="nb-NO" sz="14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th product and </a:t>
              </a:r>
              <a:r>
                <a:rPr lang="nb-NO" sz="14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𝑐_𝑘</a:t>
              </a:r>
              <a:r>
                <a:rPr lang="nb-NO" sz="14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the price of the </a:t>
              </a:r>
              <a:r>
                <a:rPr lang="nb-NO" sz="14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𝑘</a:t>
              </a:r>
              <a:r>
                <a:rPr lang="nb-NO" sz="14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th product, the revenue is</a:t>
              </a:r>
              <a:endParaRPr lang="nb-NO" sz="1400">
                <a:effectLst/>
              </a:endParaRPr>
            </a:p>
            <a:p>
              <a:r>
                <a:rPr lang="nb-NO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∑_(𝑘=0)^𝑛▒〖𝑛_𝑘 𝑐_𝑘 〗</a:t>
              </a:r>
              <a:endParaRPr lang="nb-NO" sz="1400">
                <a:effectLst/>
              </a:endParaRPr>
            </a:p>
            <a:p>
              <a:r>
                <a:rPr lang="nb-NO" sz="14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We</a:t>
              </a:r>
              <a:r>
                <a:rPr lang="nb-NO" sz="14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calculate this using the </a:t>
              </a:r>
              <a:r>
                <a:rPr lang="nb-NO" sz="1400" b="0" baseline="0">
                  <a:solidFill>
                    <a:schemeClr val="dk1"/>
                  </a:solidFill>
                  <a:effectLst/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rPr>
                <a:t>SUMPRODUCT</a:t>
              </a:r>
              <a:r>
                <a:rPr lang="nb-NO" sz="14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function.</a:t>
              </a:r>
              <a:endParaRPr lang="nb-NO" sz="1400">
                <a:effectLst/>
              </a:endParaRPr>
            </a:p>
            <a:p>
              <a:endParaRPr lang="nb-NO" sz="1100"/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717E8-8A53-432D-AA52-E091B74A8402}">
  <dimension ref="A1:K201"/>
  <sheetViews>
    <sheetView topLeftCell="D1" zoomScale="115" zoomScaleNormal="115" workbookViewId="0">
      <selection activeCell="K44" sqref="K44"/>
    </sheetView>
  </sheetViews>
  <sheetFormatPr defaultRowHeight="15" x14ac:dyDescent="0.25"/>
  <cols>
    <col min="1" max="1" width="12.85546875" customWidth="1"/>
    <col min="2" max="2" width="13.28515625" customWidth="1"/>
    <col min="3" max="3" width="12.85546875" customWidth="1"/>
    <col min="4" max="4" width="9.42578125" customWidth="1"/>
    <col min="5" max="5" width="11.42578125" customWidth="1"/>
    <col min="6" max="6" width="9.42578125" customWidth="1"/>
    <col min="7" max="7" width="11.5703125" customWidth="1"/>
    <col min="8" max="8" width="10.85546875" customWidth="1"/>
    <col min="9" max="10" width="13.7109375" customWidth="1"/>
    <col min="11" max="11" width="59.42578125" customWidth="1"/>
    <col min="12" max="12" width="56" customWidth="1"/>
    <col min="14" max="14" width="17" customWidth="1"/>
    <col min="15" max="15" width="32.7109375" customWidth="1"/>
  </cols>
  <sheetData>
    <row r="1" spans="1:11" ht="20.25" thickBot="1" x14ac:dyDescent="0.35">
      <c r="A1" s="2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4" t="s">
        <v>419</v>
      </c>
      <c r="H1" s="4" t="s">
        <v>420</v>
      </c>
      <c r="I1" s="4" t="s">
        <v>421</v>
      </c>
      <c r="K1" s="6" t="s">
        <v>432</v>
      </c>
    </row>
    <row r="2" spans="1:11" x14ac:dyDescent="0.25">
      <c r="A2" t="s">
        <v>10</v>
      </c>
      <c r="B2" t="s">
        <v>11</v>
      </c>
      <c r="C2" t="s">
        <v>0</v>
      </c>
      <c r="D2" t="s">
        <v>12</v>
      </c>
      <c r="E2">
        <v>768.41</v>
      </c>
      <c r="F2">
        <v>147.76</v>
      </c>
      <c r="G2">
        <f>E2+F2</f>
        <v>916.17</v>
      </c>
      <c r="H2">
        <f>F2-E2</f>
        <v>-620.65</v>
      </c>
      <c r="I2">
        <f>H2/F2%</f>
        <v>-420.03925284244724</v>
      </c>
    </row>
    <row r="3" spans="1:11" x14ac:dyDescent="0.25">
      <c r="A3" t="s">
        <v>13</v>
      </c>
      <c r="B3" t="s">
        <v>14</v>
      </c>
      <c r="C3" t="s">
        <v>1</v>
      </c>
      <c r="D3" t="s">
        <v>15</v>
      </c>
      <c r="E3">
        <v>789.06</v>
      </c>
      <c r="F3">
        <v>584.54999999999995</v>
      </c>
      <c r="G3">
        <f t="shared" ref="G3:G66" si="0">E3+F3</f>
        <v>1373.61</v>
      </c>
      <c r="H3">
        <f t="shared" ref="H3:H66" si="1">F3-E3</f>
        <v>-204.51</v>
      </c>
      <c r="I3">
        <f t="shared" ref="I3:I66" si="2">H3/F3%</f>
        <v>-34.985886579420068</v>
      </c>
      <c r="K3" s="1" t="s">
        <v>423</v>
      </c>
    </row>
    <row r="4" spans="1:11" x14ac:dyDescent="0.25">
      <c r="A4" t="s">
        <v>16</v>
      </c>
      <c r="B4" t="s">
        <v>17</v>
      </c>
      <c r="C4" t="s">
        <v>1</v>
      </c>
      <c r="D4" t="s">
        <v>18</v>
      </c>
      <c r="E4">
        <v>331.24</v>
      </c>
      <c r="F4">
        <v>641.28</v>
      </c>
      <c r="G4">
        <f t="shared" si="0"/>
        <v>972.52</v>
      </c>
      <c r="H4">
        <f t="shared" si="1"/>
        <v>310.03999999999996</v>
      </c>
      <c r="I4">
        <f t="shared" si="2"/>
        <v>48.347055888223551</v>
      </c>
    </row>
    <row r="5" spans="1:11" x14ac:dyDescent="0.25">
      <c r="A5" t="s">
        <v>19</v>
      </c>
      <c r="B5" t="s">
        <v>20</v>
      </c>
      <c r="C5" t="s">
        <v>1</v>
      </c>
      <c r="E5">
        <v>489.5</v>
      </c>
      <c r="F5">
        <v>677.01</v>
      </c>
      <c r="G5">
        <f t="shared" si="0"/>
        <v>1166.51</v>
      </c>
      <c r="H5">
        <f t="shared" si="1"/>
        <v>187.51</v>
      </c>
      <c r="I5">
        <f t="shared" si="2"/>
        <v>27.696784390186259</v>
      </c>
      <c r="K5" s="5" t="s">
        <v>422</v>
      </c>
    </row>
    <row r="6" spans="1:11" x14ac:dyDescent="0.25">
      <c r="A6" t="s">
        <v>21</v>
      </c>
      <c r="B6" t="s">
        <v>22</v>
      </c>
      <c r="C6" t="s">
        <v>0</v>
      </c>
      <c r="E6">
        <v>293.68</v>
      </c>
      <c r="F6">
        <v>440.04</v>
      </c>
      <c r="G6">
        <f t="shared" si="0"/>
        <v>733.72</v>
      </c>
      <c r="H6">
        <f t="shared" si="1"/>
        <v>146.36000000000001</v>
      </c>
      <c r="I6">
        <f t="shared" si="2"/>
        <v>33.260612671575309</v>
      </c>
    </row>
    <row r="7" spans="1:11" x14ac:dyDescent="0.25">
      <c r="A7" t="s">
        <v>23</v>
      </c>
      <c r="B7" t="s">
        <v>24</v>
      </c>
      <c r="C7" t="s">
        <v>0</v>
      </c>
      <c r="D7" t="s">
        <v>25</v>
      </c>
      <c r="E7">
        <v>772.92</v>
      </c>
      <c r="F7">
        <v>335.77</v>
      </c>
      <c r="G7">
        <f t="shared" si="0"/>
        <v>1108.69</v>
      </c>
      <c r="H7">
        <f t="shared" si="1"/>
        <v>-437.15</v>
      </c>
      <c r="I7">
        <f t="shared" si="2"/>
        <v>-130.19328707150729</v>
      </c>
      <c r="K7" s="1" t="s">
        <v>424</v>
      </c>
    </row>
    <row r="8" spans="1:11" x14ac:dyDescent="0.25">
      <c r="A8" t="s">
        <v>26</v>
      </c>
      <c r="B8" t="s">
        <v>27</v>
      </c>
      <c r="C8" t="s">
        <v>2</v>
      </c>
      <c r="D8" t="s">
        <v>15</v>
      </c>
      <c r="E8">
        <v>756.45</v>
      </c>
      <c r="F8">
        <v>286.7</v>
      </c>
      <c r="G8">
        <f t="shared" si="0"/>
        <v>1043.1500000000001</v>
      </c>
      <c r="H8">
        <f t="shared" si="1"/>
        <v>-469.75000000000006</v>
      </c>
      <c r="I8">
        <f t="shared" si="2"/>
        <v>-163.84722706662018</v>
      </c>
    </row>
    <row r="9" spans="1:11" x14ac:dyDescent="0.25">
      <c r="A9" t="s">
        <v>28</v>
      </c>
      <c r="B9" t="s">
        <v>29</v>
      </c>
      <c r="C9" t="s">
        <v>1</v>
      </c>
      <c r="D9" t="s">
        <v>12</v>
      </c>
      <c r="E9">
        <v>4.38</v>
      </c>
      <c r="F9">
        <v>125.77</v>
      </c>
      <c r="G9">
        <f t="shared" si="0"/>
        <v>130.15</v>
      </c>
      <c r="H9">
        <f t="shared" si="1"/>
        <v>121.39</v>
      </c>
      <c r="I9">
        <f t="shared" si="2"/>
        <v>96.517452492645305</v>
      </c>
      <c r="K9" s="1" t="s">
        <v>425</v>
      </c>
    </row>
    <row r="10" spans="1:11" x14ac:dyDescent="0.25">
      <c r="A10" t="s">
        <v>30</v>
      </c>
      <c r="B10" t="s">
        <v>31</v>
      </c>
      <c r="C10" t="s">
        <v>0</v>
      </c>
      <c r="D10" t="s">
        <v>18</v>
      </c>
      <c r="E10">
        <v>253.13</v>
      </c>
      <c r="F10">
        <v>216.18</v>
      </c>
      <c r="G10">
        <f>E10+F10</f>
        <v>469.31</v>
      </c>
      <c r="H10">
        <f t="shared" si="1"/>
        <v>-36.949999999999989</v>
      </c>
      <c r="I10">
        <f t="shared" si="2"/>
        <v>-17.092237949856596</v>
      </c>
    </row>
    <row r="11" spans="1:11" x14ac:dyDescent="0.25">
      <c r="A11" t="s">
        <v>32</v>
      </c>
      <c r="B11" t="s">
        <v>33</v>
      </c>
      <c r="C11" t="s">
        <v>1</v>
      </c>
      <c r="D11" t="s">
        <v>34</v>
      </c>
      <c r="E11">
        <v>529.16999999999996</v>
      </c>
      <c r="F11">
        <v>162.02000000000001</v>
      </c>
      <c r="G11">
        <f t="shared" si="0"/>
        <v>691.18999999999994</v>
      </c>
      <c r="H11">
        <f t="shared" si="1"/>
        <v>-367.15</v>
      </c>
      <c r="I11">
        <f t="shared" si="2"/>
        <v>-226.60782619429696</v>
      </c>
      <c r="K11" s="1" t="s">
        <v>431</v>
      </c>
    </row>
    <row r="12" spans="1:11" x14ac:dyDescent="0.25">
      <c r="A12" t="s">
        <v>35</v>
      </c>
      <c r="B12" t="s">
        <v>36</v>
      </c>
      <c r="C12" t="s">
        <v>1</v>
      </c>
      <c r="D12" t="s">
        <v>15</v>
      </c>
      <c r="E12">
        <v>647.88</v>
      </c>
      <c r="F12">
        <v>275.74</v>
      </c>
      <c r="G12">
        <f t="shared" si="0"/>
        <v>923.62</v>
      </c>
      <c r="H12">
        <f t="shared" si="1"/>
        <v>-372.14</v>
      </c>
      <c r="I12">
        <f t="shared" si="2"/>
        <v>-134.96047000797853</v>
      </c>
    </row>
    <row r="13" spans="1:11" x14ac:dyDescent="0.25">
      <c r="A13" t="s">
        <v>37</v>
      </c>
      <c r="B13" t="s">
        <v>38</v>
      </c>
      <c r="C13" t="s">
        <v>0</v>
      </c>
      <c r="D13" t="s">
        <v>15</v>
      </c>
      <c r="E13">
        <v>677.46</v>
      </c>
      <c r="F13">
        <v>740.72</v>
      </c>
      <c r="G13">
        <f t="shared" si="0"/>
        <v>1418.18</v>
      </c>
      <c r="H13">
        <f t="shared" si="1"/>
        <v>63.259999999999991</v>
      </c>
      <c r="I13">
        <f t="shared" si="2"/>
        <v>8.5403391294956243</v>
      </c>
      <c r="K13" s="1" t="s">
        <v>426</v>
      </c>
    </row>
    <row r="14" spans="1:11" x14ac:dyDescent="0.25">
      <c r="A14" t="s">
        <v>39</v>
      </c>
      <c r="B14" t="s">
        <v>40</v>
      </c>
      <c r="C14" t="s">
        <v>1</v>
      </c>
      <c r="D14" t="s">
        <v>41</v>
      </c>
      <c r="E14">
        <v>116.58</v>
      </c>
      <c r="F14">
        <v>619.99</v>
      </c>
      <c r="G14">
        <f t="shared" si="0"/>
        <v>736.57</v>
      </c>
      <c r="H14">
        <f t="shared" si="1"/>
        <v>503.41</v>
      </c>
      <c r="I14">
        <f t="shared" si="2"/>
        <v>81.196470910821148</v>
      </c>
    </row>
    <row r="15" spans="1:11" x14ac:dyDescent="0.25">
      <c r="A15" t="s">
        <v>42</v>
      </c>
      <c r="B15" t="s">
        <v>43</v>
      </c>
      <c r="C15" t="s">
        <v>1</v>
      </c>
      <c r="D15" t="s">
        <v>15</v>
      </c>
      <c r="E15">
        <v>867.44</v>
      </c>
      <c r="F15">
        <v>999.67</v>
      </c>
      <c r="G15">
        <f t="shared" si="0"/>
        <v>1867.1100000000001</v>
      </c>
      <c r="H15">
        <f t="shared" si="1"/>
        <v>132.2299999999999</v>
      </c>
      <c r="I15">
        <f t="shared" si="2"/>
        <v>13.227365030460044</v>
      </c>
      <c r="K15" s="1" t="s">
        <v>427</v>
      </c>
    </row>
    <row r="16" spans="1:11" x14ac:dyDescent="0.25">
      <c r="A16" t="s">
        <v>44</v>
      </c>
      <c r="B16" t="s">
        <v>45</v>
      </c>
      <c r="C16" t="s">
        <v>1</v>
      </c>
      <c r="D16" t="s">
        <v>12</v>
      </c>
      <c r="E16">
        <v>832.47</v>
      </c>
      <c r="F16">
        <v>820.11</v>
      </c>
      <c r="G16">
        <f t="shared" si="0"/>
        <v>1652.58</v>
      </c>
      <c r="H16">
        <f t="shared" si="1"/>
        <v>-12.360000000000014</v>
      </c>
      <c r="I16">
        <f t="shared" si="2"/>
        <v>-1.5071148992208379</v>
      </c>
    </row>
    <row r="17" spans="1:11" x14ac:dyDescent="0.25">
      <c r="A17" t="s">
        <v>46</v>
      </c>
      <c r="B17" t="s">
        <v>47</v>
      </c>
      <c r="C17" t="s">
        <v>1</v>
      </c>
      <c r="D17" t="s">
        <v>34</v>
      </c>
      <c r="E17">
        <v>105.02</v>
      </c>
      <c r="F17">
        <v>43.26</v>
      </c>
      <c r="G17">
        <f t="shared" si="0"/>
        <v>148.28</v>
      </c>
      <c r="H17">
        <f t="shared" si="1"/>
        <v>-61.76</v>
      </c>
      <c r="I17">
        <f t="shared" si="2"/>
        <v>-142.7646786870088</v>
      </c>
      <c r="K17" s="1" t="s">
        <v>433</v>
      </c>
    </row>
    <row r="18" spans="1:11" x14ac:dyDescent="0.25">
      <c r="A18" t="s">
        <v>48</v>
      </c>
      <c r="B18" t="s">
        <v>49</v>
      </c>
      <c r="C18" t="s">
        <v>3</v>
      </c>
      <c r="D18" t="s">
        <v>25</v>
      </c>
      <c r="E18">
        <v>697.37</v>
      </c>
      <c r="F18">
        <v>530.17999999999995</v>
      </c>
      <c r="G18">
        <f t="shared" si="0"/>
        <v>1227.55</v>
      </c>
      <c r="H18">
        <f t="shared" si="1"/>
        <v>-167.19000000000005</v>
      </c>
      <c r="I18">
        <f t="shared" si="2"/>
        <v>-31.534573163831165</v>
      </c>
    </row>
    <row r="19" spans="1:11" x14ac:dyDescent="0.25">
      <c r="A19" t="s">
        <v>50</v>
      </c>
      <c r="B19" t="s">
        <v>51</v>
      </c>
      <c r="C19" t="s">
        <v>3</v>
      </c>
      <c r="D19" t="s">
        <v>12</v>
      </c>
      <c r="E19">
        <v>326.93</v>
      </c>
      <c r="F19">
        <v>270.92</v>
      </c>
      <c r="G19">
        <f t="shared" si="0"/>
        <v>597.85</v>
      </c>
      <c r="H19">
        <f t="shared" si="1"/>
        <v>-56.009999999999991</v>
      </c>
      <c r="I19">
        <f t="shared" si="2"/>
        <v>-20.673999704709875</v>
      </c>
      <c r="K19" s="1" t="s">
        <v>430</v>
      </c>
    </row>
    <row r="20" spans="1:11" x14ac:dyDescent="0.25">
      <c r="A20" t="s">
        <v>52</v>
      </c>
      <c r="B20" t="s">
        <v>53</v>
      </c>
      <c r="C20" t="s">
        <v>0</v>
      </c>
      <c r="D20" t="s">
        <v>12</v>
      </c>
      <c r="E20">
        <v>831.29</v>
      </c>
      <c r="F20">
        <v>288.2</v>
      </c>
      <c r="G20">
        <f t="shared" si="0"/>
        <v>1119.49</v>
      </c>
      <c r="H20">
        <f t="shared" si="1"/>
        <v>-543.08999999999992</v>
      </c>
      <c r="I20">
        <f t="shared" si="2"/>
        <v>-188.44205412907704</v>
      </c>
    </row>
    <row r="21" spans="1:11" x14ac:dyDescent="0.25">
      <c r="A21" t="s">
        <v>54</v>
      </c>
      <c r="B21" t="s">
        <v>55</v>
      </c>
      <c r="C21" t="s">
        <v>1</v>
      </c>
      <c r="E21">
        <v>922.73</v>
      </c>
      <c r="F21">
        <v>523.12</v>
      </c>
      <c r="G21">
        <f t="shared" si="0"/>
        <v>1445.85</v>
      </c>
      <c r="H21">
        <f t="shared" si="1"/>
        <v>-399.61</v>
      </c>
      <c r="I21">
        <f t="shared" si="2"/>
        <v>-76.389738492124181</v>
      </c>
      <c r="K21" s="1" t="s">
        <v>428</v>
      </c>
    </row>
    <row r="22" spans="1:11" x14ac:dyDescent="0.25">
      <c r="A22" t="s">
        <v>56</v>
      </c>
      <c r="B22" t="s">
        <v>57</v>
      </c>
      <c r="C22" t="s">
        <v>0</v>
      </c>
      <c r="D22" t="s">
        <v>41</v>
      </c>
      <c r="E22">
        <v>66.42</v>
      </c>
      <c r="F22">
        <v>784.61</v>
      </c>
      <c r="G22">
        <f t="shared" si="0"/>
        <v>851.03</v>
      </c>
      <c r="H22">
        <f t="shared" si="1"/>
        <v>718.19</v>
      </c>
      <c r="I22">
        <f t="shared" si="2"/>
        <v>91.534647786798544</v>
      </c>
    </row>
    <row r="23" spans="1:11" x14ac:dyDescent="0.25">
      <c r="A23" t="s">
        <v>58</v>
      </c>
      <c r="B23" t="s">
        <v>59</v>
      </c>
      <c r="C23" t="s">
        <v>1</v>
      </c>
      <c r="D23" t="s">
        <v>15</v>
      </c>
      <c r="E23">
        <v>509.65</v>
      </c>
      <c r="F23">
        <v>756.29</v>
      </c>
      <c r="G23">
        <f t="shared" si="0"/>
        <v>1265.94</v>
      </c>
      <c r="H23">
        <f t="shared" si="1"/>
        <v>246.64</v>
      </c>
      <c r="I23">
        <f t="shared" si="2"/>
        <v>32.611828795832288</v>
      </c>
      <c r="K23" s="1" t="s">
        <v>429</v>
      </c>
    </row>
    <row r="24" spans="1:11" x14ac:dyDescent="0.25">
      <c r="A24" t="s">
        <v>60</v>
      </c>
      <c r="B24" t="s">
        <v>61</v>
      </c>
      <c r="C24" t="s">
        <v>62</v>
      </c>
      <c r="E24">
        <v>617.66999999999996</v>
      </c>
      <c r="F24">
        <v>595.07000000000005</v>
      </c>
      <c r="G24">
        <f t="shared" si="0"/>
        <v>1212.74</v>
      </c>
      <c r="H24">
        <f t="shared" si="1"/>
        <v>-22.599999999999909</v>
      </c>
      <c r="I24">
        <f t="shared" si="2"/>
        <v>-3.7978725191994065</v>
      </c>
    </row>
    <row r="25" spans="1:11" x14ac:dyDescent="0.25">
      <c r="A25" t="s">
        <v>63</v>
      </c>
      <c r="B25" t="s">
        <v>64</v>
      </c>
      <c r="C25" t="s">
        <v>1</v>
      </c>
      <c r="D25" t="s">
        <v>25</v>
      </c>
      <c r="E25">
        <v>617.79999999999995</v>
      </c>
      <c r="F25">
        <v>409.45</v>
      </c>
      <c r="G25">
        <f t="shared" si="0"/>
        <v>1027.25</v>
      </c>
      <c r="H25">
        <f t="shared" si="1"/>
        <v>-208.34999999999997</v>
      </c>
      <c r="I25">
        <f t="shared" si="2"/>
        <v>-50.885333984613496</v>
      </c>
    </row>
    <row r="26" spans="1:11" x14ac:dyDescent="0.25">
      <c r="A26" t="s">
        <v>65</v>
      </c>
      <c r="B26" t="s">
        <v>66</v>
      </c>
      <c r="C26" t="s">
        <v>0</v>
      </c>
      <c r="E26">
        <v>714.25</v>
      </c>
      <c r="F26">
        <v>369.91</v>
      </c>
      <c r="G26">
        <f t="shared" si="0"/>
        <v>1084.1600000000001</v>
      </c>
      <c r="H26">
        <f t="shared" si="1"/>
        <v>-344.34</v>
      </c>
      <c r="I26">
        <f t="shared" si="2"/>
        <v>-93.087507772160791</v>
      </c>
    </row>
    <row r="27" spans="1:11" x14ac:dyDescent="0.25">
      <c r="A27" t="s">
        <v>67</v>
      </c>
      <c r="B27" t="s">
        <v>68</v>
      </c>
      <c r="C27" t="s">
        <v>1</v>
      </c>
      <c r="D27" t="s">
        <v>15</v>
      </c>
      <c r="E27">
        <v>248.49</v>
      </c>
      <c r="F27">
        <v>383.62</v>
      </c>
      <c r="G27">
        <f t="shared" si="0"/>
        <v>632.11</v>
      </c>
      <c r="H27">
        <f t="shared" si="1"/>
        <v>135.13</v>
      </c>
      <c r="I27">
        <f t="shared" si="2"/>
        <v>35.224962202179242</v>
      </c>
    </row>
    <row r="28" spans="1:11" x14ac:dyDescent="0.25">
      <c r="A28" t="s">
        <v>69</v>
      </c>
      <c r="B28" t="s">
        <v>70</v>
      </c>
      <c r="C28" t="s">
        <v>0</v>
      </c>
      <c r="D28" t="s">
        <v>18</v>
      </c>
      <c r="E28">
        <v>146.36000000000001</v>
      </c>
      <c r="F28">
        <v>792.49</v>
      </c>
      <c r="G28">
        <f t="shared" si="0"/>
        <v>938.85</v>
      </c>
      <c r="H28">
        <f t="shared" si="1"/>
        <v>646.13</v>
      </c>
      <c r="I28">
        <f t="shared" si="2"/>
        <v>81.531628159345857</v>
      </c>
    </row>
    <row r="29" spans="1:11" x14ac:dyDescent="0.25">
      <c r="A29" t="s">
        <v>71</v>
      </c>
      <c r="B29" t="s">
        <v>72</v>
      </c>
      <c r="C29" t="s">
        <v>1</v>
      </c>
      <c r="D29" t="s">
        <v>25</v>
      </c>
      <c r="E29">
        <v>518.63</v>
      </c>
      <c r="F29">
        <v>894.16</v>
      </c>
      <c r="G29">
        <f t="shared" si="0"/>
        <v>1412.79</v>
      </c>
      <c r="H29">
        <f t="shared" si="1"/>
        <v>375.53</v>
      </c>
      <c r="I29">
        <f t="shared" si="2"/>
        <v>41.998076406907039</v>
      </c>
    </row>
    <row r="30" spans="1:11" x14ac:dyDescent="0.25">
      <c r="A30" t="s">
        <v>73</v>
      </c>
      <c r="B30" t="s">
        <v>74</v>
      </c>
      <c r="C30" t="s">
        <v>0</v>
      </c>
      <c r="D30" t="s">
        <v>75</v>
      </c>
      <c r="E30">
        <v>279.89999999999998</v>
      </c>
      <c r="F30">
        <v>424.59</v>
      </c>
      <c r="G30">
        <f t="shared" si="0"/>
        <v>704.49</v>
      </c>
      <c r="H30">
        <f t="shared" si="1"/>
        <v>144.69</v>
      </c>
      <c r="I30">
        <f t="shared" si="2"/>
        <v>34.077580724934641</v>
      </c>
    </row>
    <row r="31" spans="1:11" x14ac:dyDescent="0.25">
      <c r="A31" t="s">
        <v>76</v>
      </c>
      <c r="B31" t="s">
        <v>77</v>
      </c>
      <c r="C31" t="s">
        <v>1</v>
      </c>
      <c r="D31" t="s">
        <v>15</v>
      </c>
      <c r="E31">
        <v>474.97</v>
      </c>
      <c r="F31">
        <v>215.38</v>
      </c>
      <c r="G31">
        <f t="shared" si="0"/>
        <v>690.35</v>
      </c>
      <c r="H31">
        <f t="shared" si="1"/>
        <v>-259.59000000000003</v>
      </c>
      <c r="I31">
        <f t="shared" si="2"/>
        <v>-120.52651128238465</v>
      </c>
    </row>
    <row r="32" spans="1:11" x14ac:dyDescent="0.25">
      <c r="A32" t="s">
        <v>78</v>
      </c>
      <c r="B32" t="s">
        <v>79</v>
      </c>
      <c r="C32" t="s">
        <v>1</v>
      </c>
      <c r="D32" t="s">
        <v>18</v>
      </c>
      <c r="E32">
        <v>633.32000000000005</v>
      </c>
      <c r="F32">
        <v>345.6</v>
      </c>
      <c r="G32">
        <f t="shared" si="0"/>
        <v>978.92000000000007</v>
      </c>
      <c r="H32">
        <f t="shared" si="1"/>
        <v>-287.72000000000003</v>
      </c>
      <c r="I32">
        <f t="shared" si="2"/>
        <v>-83.25231481481481</v>
      </c>
    </row>
    <row r="33" spans="1:9" x14ac:dyDescent="0.25">
      <c r="A33" t="s">
        <v>80</v>
      </c>
      <c r="B33" t="s">
        <v>81</v>
      </c>
      <c r="C33" t="s">
        <v>1</v>
      </c>
      <c r="D33" t="s">
        <v>18</v>
      </c>
      <c r="E33">
        <v>10.55</v>
      </c>
      <c r="F33">
        <v>679.21</v>
      </c>
      <c r="G33">
        <f t="shared" si="0"/>
        <v>689.76</v>
      </c>
      <c r="H33">
        <f t="shared" si="1"/>
        <v>668.66000000000008</v>
      </c>
      <c r="I33">
        <f t="shared" si="2"/>
        <v>98.446724871541946</v>
      </c>
    </row>
    <row r="34" spans="1:9" x14ac:dyDescent="0.25">
      <c r="A34" t="s">
        <v>82</v>
      </c>
      <c r="B34" t="s">
        <v>83</v>
      </c>
      <c r="C34" t="s">
        <v>1</v>
      </c>
      <c r="D34" t="s">
        <v>25</v>
      </c>
      <c r="E34">
        <v>149.04</v>
      </c>
      <c r="F34">
        <v>867.49</v>
      </c>
      <c r="G34">
        <f t="shared" si="0"/>
        <v>1016.53</v>
      </c>
      <c r="H34">
        <f t="shared" si="1"/>
        <v>718.45</v>
      </c>
      <c r="I34">
        <f t="shared" si="2"/>
        <v>82.819398494507141</v>
      </c>
    </row>
    <row r="35" spans="1:9" x14ac:dyDescent="0.25">
      <c r="A35" t="s">
        <v>84</v>
      </c>
      <c r="B35" t="s">
        <v>85</v>
      </c>
      <c r="C35" t="s">
        <v>3</v>
      </c>
      <c r="D35" t="s">
        <v>12</v>
      </c>
      <c r="E35">
        <v>624.29</v>
      </c>
      <c r="F35">
        <v>6.01</v>
      </c>
      <c r="G35">
        <f t="shared" si="0"/>
        <v>630.29999999999995</v>
      </c>
      <c r="H35">
        <f t="shared" si="1"/>
        <v>-618.28</v>
      </c>
      <c r="I35">
        <f t="shared" si="2"/>
        <v>-10287.520798668884</v>
      </c>
    </row>
    <row r="36" spans="1:9" x14ac:dyDescent="0.25">
      <c r="A36" t="s">
        <v>86</v>
      </c>
      <c r="B36" t="s">
        <v>87</v>
      </c>
      <c r="C36" t="s">
        <v>0</v>
      </c>
      <c r="D36" t="s">
        <v>75</v>
      </c>
      <c r="E36">
        <v>482.97</v>
      </c>
      <c r="F36">
        <v>370.11</v>
      </c>
      <c r="G36">
        <f t="shared" si="0"/>
        <v>853.08</v>
      </c>
      <c r="H36">
        <f t="shared" si="1"/>
        <v>-112.86000000000001</v>
      </c>
      <c r="I36">
        <f t="shared" si="2"/>
        <v>-30.493637026829862</v>
      </c>
    </row>
    <row r="37" spans="1:9" x14ac:dyDescent="0.25">
      <c r="A37" t="s">
        <v>88</v>
      </c>
      <c r="B37" t="s">
        <v>89</v>
      </c>
      <c r="C37" t="s">
        <v>0</v>
      </c>
      <c r="D37" t="s">
        <v>12</v>
      </c>
      <c r="E37">
        <v>909.56</v>
      </c>
      <c r="F37">
        <v>144.99</v>
      </c>
      <c r="G37">
        <f t="shared" si="0"/>
        <v>1054.55</v>
      </c>
      <c r="H37">
        <f t="shared" si="1"/>
        <v>-764.56999999999994</v>
      </c>
      <c r="I37">
        <f t="shared" si="2"/>
        <v>-527.32602248430919</v>
      </c>
    </row>
    <row r="38" spans="1:9" x14ac:dyDescent="0.25">
      <c r="A38" t="s">
        <v>90</v>
      </c>
      <c r="B38" t="s">
        <v>91</v>
      </c>
      <c r="C38" t="s">
        <v>1</v>
      </c>
      <c r="D38" t="s">
        <v>34</v>
      </c>
      <c r="E38">
        <v>94.55</v>
      </c>
      <c r="F38">
        <v>369.12</v>
      </c>
      <c r="G38">
        <f t="shared" si="0"/>
        <v>463.67</v>
      </c>
      <c r="H38">
        <f t="shared" si="1"/>
        <v>274.57</v>
      </c>
      <c r="I38">
        <f t="shared" si="2"/>
        <v>74.385023840485474</v>
      </c>
    </row>
    <row r="39" spans="1:9" x14ac:dyDescent="0.25">
      <c r="A39" t="s">
        <v>92</v>
      </c>
      <c r="B39" t="s">
        <v>93</v>
      </c>
      <c r="C39" t="s">
        <v>0</v>
      </c>
      <c r="D39" t="s">
        <v>18</v>
      </c>
      <c r="E39">
        <v>10.02</v>
      </c>
      <c r="F39">
        <v>368.38</v>
      </c>
      <c r="G39">
        <f t="shared" si="0"/>
        <v>378.4</v>
      </c>
      <c r="H39">
        <f t="shared" si="1"/>
        <v>358.36</v>
      </c>
      <c r="I39">
        <f t="shared" si="2"/>
        <v>97.279982626635544</v>
      </c>
    </row>
    <row r="40" spans="1:9" x14ac:dyDescent="0.25">
      <c r="A40" t="s">
        <v>94</v>
      </c>
      <c r="B40" t="s">
        <v>95</v>
      </c>
      <c r="C40" t="s">
        <v>1</v>
      </c>
      <c r="D40" t="s">
        <v>15</v>
      </c>
      <c r="E40">
        <v>377.94</v>
      </c>
      <c r="F40">
        <v>410.79</v>
      </c>
      <c r="G40">
        <f t="shared" si="0"/>
        <v>788.73</v>
      </c>
      <c r="H40">
        <f t="shared" si="1"/>
        <v>32.850000000000023</v>
      </c>
      <c r="I40">
        <f t="shared" si="2"/>
        <v>7.9967866793252087</v>
      </c>
    </row>
    <row r="41" spans="1:9" x14ac:dyDescent="0.25">
      <c r="A41" t="s">
        <v>96</v>
      </c>
      <c r="B41" t="s">
        <v>97</v>
      </c>
      <c r="C41" t="s">
        <v>0</v>
      </c>
      <c r="D41" t="s">
        <v>41</v>
      </c>
      <c r="E41">
        <v>954.71</v>
      </c>
      <c r="F41">
        <v>600.32000000000005</v>
      </c>
      <c r="G41">
        <f t="shared" si="0"/>
        <v>1555.0300000000002</v>
      </c>
      <c r="H41">
        <f t="shared" si="1"/>
        <v>-354.39</v>
      </c>
      <c r="I41">
        <f t="shared" si="2"/>
        <v>-59.033515458422166</v>
      </c>
    </row>
    <row r="42" spans="1:9" x14ac:dyDescent="0.25">
      <c r="A42" t="s">
        <v>98</v>
      </c>
      <c r="B42" t="s">
        <v>99</v>
      </c>
      <c r="C42" t="s">
        <v>1</v>
      </c>
      <c r="D42" t="s">
        <v>15</v>
      </c>
      <c r="E42">
        <v>238.92</v>
      </c>
      <c r="F42">
        <v>30.05</v>
      </c>
      <c r="G42">
        <f t="shared" si="0"/>
        <v>268.96999999999997</v>
      </c>
      <c r="H42">
        <f t="shared" si="1"/>
        <v>-208.86999999999998</v>
      </c>
      <c r="I42">
        <f t="shared" si="2"/>
        <v>-695.07487520798668</v>
      </c>
    </row>
    <row r="43" spans="1:9" x14ac:dyDescent="0.25">
      <c r="A43" t="s">
        <v>100</v>
      </c>
      <c r="B43" t="s">
        <v>101</v>
      </c>
      <c r="C43" t="s">
        <v>0</v>
      </c>
      <c r="D43" t="s">
        <v>25</v>
      </c>
      <c r="E43">
        <v>762.03</v>
      </c>
      <c r="F43">
        <v>55.85</v>
      </c>
      <c r="G43">
        <f t="shared" si="0"/>
        <v>817.88</v>
      </c>
      <c r="H43">
        <f t="shared" si="1"/>
        <v>-706.18</v>
      </c>
      <c r="I43">
        <f t="shared" si="2"/>
        <v>-1264.4225604297224</v>
      </c>
    </row>
    <row r="44" spans="1:9" x14ac:dyDescent="0.25">
      <c r="A44" t="s">
        <v>102</v>
      </c>
      <c r="B44" t="s">
        <v>103</v>
      </c>
      <c r="C44" t="s">
        <v>62</v>
      </c>
      <c r="D44" t="s">
        <v>34</v>
      </c>
      <c r="E44">
        <v>8.81</v>
      </c>
      <c r="F44">
        <v>249.31</v>
      </c>
      <c r="G44">
        <f t="shared" si="0"/>
        <v>258.12</v>
      </c>
      <c r="H44">
        <f t="shared" si="1"/>
        <v>240.5</v>
      </c>
      <c r="I44">
        <f t="shared" si="2"/>
        <v>96.466246841281929</v>
      </c>
    </row>
    <row r="45" spans="1:9" x14ac:dyDescent="0.25">
      <c r="A45" t="s">
        <v>104</v>
      </c>
      <c r="B45" t="s">
        <v>105</v>
      </c>
      <c r="C45" t="s">
        <v>0</v>
      </c>
      <c r="D45" t="s">
        <v>25</v>
      </c>
      <c r="E45">
        <v>166.1</v>
      </c>
      <c r="F45">
        <v>229.71</v>
      </c>
      <c r="G45">
        <f t="shared" si="0"/>
        <v>395.81</v>
      </c>
      <c r="H45">
        <f t="shared" si="1"/>
        <v>63.610000000000014</v>
      </c>
      <c r="I45">
        <f t="shared" si="2"/>
        <v>27.691437029297816</v>
      </c>
    </row>
    <row r="46" spans="1:9" x14ac:dyDescent="0.25">
      <c r="A46" t="s">
        <v>106</v>
      </c>
      <c r="B46" t="s">
        <v>107</v>
      </c>
      <c r="C46" t="s">
        <v>1</v>
      </c>
      <c r="D46" t="s">
        <v>25</v>
      </c>
      <c r="E46">
        <v>246.21</v>
      </c>
      <c r="F46">
        <v>3.67</v>
      </c>
      <c r="G46">
        <f t="shared" si="0"/>
        <v>249.88</v>
      </c>
      <c r="H46">
        <f t="shared" si="1"/>
        <v>-242.54000000000002</v>
      </c>
      <c r="I46">
        <f t="shared" si="2"/>
        <v>-6608.7193460490471</v>
      </c>
    </row>
    <row r="47" spans="1:9" x14ac:dyDescent="0.25">
      <c r="A47" t="s">
        <v>108</v>
      </c>
      <c r="B47" t="s">
        <v>109</v>
      </c>
      <c r="C47" t="s">
        <v>110</v>
      </c>
      <c r="D47" t="s">
        <v>25</v>
      </c>
      <c r="E47">
        <v>687.25</v>
      </c>
      <c r="F47">
        <v>653.58000000000004</v>
      </c>
      <c r="G47">
        <f t="shared" si="0"/>
        <v>1340.83</v>
      </c>
      <c r="H47">
        <f t="shared" si="1"/>
        <v>-33.669999999999959</v>
      </c>
      <c r="I47">
        <f t="shared" si="2"/>
        <v>-5.1516264267572387</v>
      </c>
    </row>
    <row r="48" spans="1:9" x14ac:dyDescent="0.25">
      <c r="A48" t="s">
        <v>111</v>
      </c>
      <c r="B48" t="s">
        <v>112</v>
      </c>
      <c r="C48" t="s">
        <v>1</v>
      </c>
      <c r="D48" t="s">
        <v>41</v>
      </c>
      <c r="E48">
        <v>388.17</v>
      </c>
      <c r="F48">
        <v>787.79</v>
      </c>
      <c r="G48">
        <f t="shared" si="0"/>
        <v>1175.96</v>
      </c>
      <c r="H48">
        <f t="shared" si="1"/>
        <v>399.61999999999995</v>
      </c>
      <c r="I48">
        <f t="shared" si="2"/>
        <v>50.726716510745248</v>
      </c>
    </row>
    <row r="49" spans="1:9" x14ac:dyDescent="0.25">
      <c r="A49" t="s">
        <v>113</v>
      </c>
      <c r="B49" t="s">
        <v>114</v>
      </c>
      <c r="C49" t="s">
        <v>110</v>
      </c>
      <c r="D49" t="s">
        <v>41</v>
      </c>
      <c r="E49">
        <v>634.55999999999995</v>
      </c>
      <c r="F49">
        <v>555.08000000000004</v>
      </c>
      <c r="G49">
        <f t="shared" si="0"/>
        <v>1189.6399999999999</v>
      </c>
      <c r="H49">
        <f t="shared" si="1"/>
        <v>-79.479999999999905</v>
      </c>
      <c r="I49">
        <f t="shared" si="2"/>
        <v>-14.318656770195268</v>
      </c>
    </row>
    <row r="50" spans="1:9" x14ac:dyDescent="0.25">
      <c r="A50" t="s">
        <v>115</v>
      </c>
      <c r="B50" t="s">
        <v>116</v>
      </c>
      <c r="C50" t="s">
        <v>0</v>
      </c>
      <c r="D50" t="s">
        <v>18</v>
      </c>
      <c r="E50">
        <v>777.88</v>
      </c>
      <c r="F50">
        <v>983.42</v>
      </c>
      <c r="G50">
        <f t="shared" si="0"/>
        <v>1761.3</v>
      </c>
      <c r="H50">
        <f t="shared" si="1"/>
        <v>205.53999999999996</v>
      </c>
      <c r="I50">
        <f t="shared" si="2"/>
        <v>20.900530800675192</v>
      </c>
    </row>
    <row r="51" spans="1:9" x14ac:dyDescent="0.25">
      <c r="A51" t="s">
        <v>117</v>
      </c>
      <c r="B51" t="s">
        <v>118</v>
      </c>
      <c r="C51" t="s">
        <v>1</v>
      </c>
      <c r="E51">
        <v>89.66</v>
      </c>
      <c r="F51">
        <v>442.12</v>
      </c>
      <c r="G51">
        <f t="shared" si="0"/>
        <v>531.78</v>
      </c>
      <c r="H51">
        <f t="shared" si="1"/>
        <v>352.46000000000004</v>
      </c>
      <c r="I51">
        <f t="shared" si="2"/>
        <v>79.720437890165584</v>
      </c>
    </row>
    <row r="52" spans="1:9" x14ac:dyDescent="0.25">
      <c r="A52" t="s">
        <v>119</v>
      </c>
      <c r="B52" t="s">
        <v>120</v>
      </c>
      <c r="C52" t="s">
        <v>1</v>
      </c>
      <c r="D52" t="s">
        <v>41</v>
      </c>
      <c r="E52">
        <v>154.86000000000001</v>
      </c>
      <c r="F52">
        <v>598.58000000000004</v>
      </c>
      <c r="G52">
        <f t="shared" si="0"/>
        <v>753.44</v>
      </c>
      <c r="H52">
        <f t="shared" si="1"/>
        <v>443.72</v>
      </c>
      <c r="I52">
        <f t="shared" si="2"/>
        <v>74.128771425707512</v>
      </c>
    </row>
    <row r="53" spans="1:9" x14ac:dyDescent="0.25">
      <c r="A53" t="s">
        <v>121</v>
      </c>
      <c r="B53" t="s">
        <v>122</v>
      </c>
      <c r="C53" t="s">
        <v>1</v>
      </c>
      <c r="E53">
        <v>202.09</v>
      </c>
      <c r="F53">
        <v>164.5</v>
      </c>
      <c r="G53">
        <f t="shared" si="0"/>
        <v>366.59000000000003</v>
      </c>
      <c r="H53">
        <f t="shared" si="1"/>
        <v>-37.590000000000003</v>
      </c>
      <c r="I53">
        <f t="shared" si="2"/>
        <v>-22.851063829787236</v>
      </c>
    </row>
    <row r="54" spans="1:9" x14ac:dyDescent="0.25">
      <c r="A54" t="s">
        <v>123</v>
      </c>
      <c r="B54" t="s">
        <v>124</v>
      </c>
      <c r="C54" t="s">
        <v>62</v>
      </c>
      <c r="E54">
        <v>777.5</v>
      </c>
      <c r="F54">
        <v>2.84</v>
      </c>
      <c r="G54">
        <f t="shared" si="0"/>
        <v>780.34</v>
      </c>
      <c r="H54">
        <f t="shared" si="1"/>
        <v>-774.66</v>
      </c>
      <c r="I54">
        <f t="shared" si="2"/>
        <v>-27276.760563380281</v>
      </c>
    </row>
    <row r="55" spans="1:9" x14ac:dyDescent="0.25">
      <c r="A55" t="s">
        <v>125</v>
      </c>
      <c r="B55" t="s">
        <v>126</v>
      </c>
      <c r="C55" t="s">
        <v>62</v>
      </c>
      <c r="D55" t="s">
        <v>18</v>
      </c>
      <c r="E55">
        <v>559.37</v>
      </c>
      <c r="F55">
        <v>65.72</v>
      </c>
      <c r="G55">
        <f t="shared" si="0"/>
        <v>625.09</v>
      </c>
      <c r="H55">
        <f t="shared" si="1"/>
        <v>-493.65</v>
      </c>
      <c r="I55">
        <f t="shared" si="2"/>
        <v>-751.14120511259887</v>
      </c>
    </row>
    <row r="56" spans="1:9" x14ac:dyDescent="0.25">
      <c r="A56" t="s">
        <v>127</v>
      </c>
      <c r="B56" t="s">
        <v>128</v>
      </c>
      <c r="C56" t="s">
        <v>0</v>
      </c>
      <c r="D56" t="s">
        <v>12</v>
      </c>
      <c r="E56">
        <v>497.91</v>
      </c>
      <c r="F56">
        <v>31.2</v>
      </c>
      <c r="G56">
        <f t="shared" si="0"/>
        <v>529.11</v>
      </c>
      <c r="H56">
        <f t="shared" si="1"/>
        <v>-466.71000000000004</v>
      </c>
      <c r="I56">
        <f t="shared" si="2"/>
        <v>-1495.8653846153848</v>
      </c>
    </row>
    <row r="57" spans="1:9" x14ac:dyDescent="0.25">
      <c r="A57" t="s">
        <v>129</v>
      </c>
      <c r="B57" t="s">
        <v>130</v>
      </c>
      <c r="C57" t="s">
        <v>0</v>
      </c>
      <c r="D57" t="s">
        <v>25</v>
      </c>
      <c r="E57">
        <v>800.72</v>
      </c>
      <c r="F57">
        <v>762.68</v>
      </c>
      <c r="G57">
        <f t="shared" si="0"/>
        <v>1563.4</v>
      </c>
      <c r="H57">
        <f t="shared" si="1"/>
        <v>-38.040000000000077</v>
      </c>
      <c r="I57">
        <f t="shared" si="2"/>
        <v>-4.9876750406461534</v>
      </c>
    </row>
    <row r="58" spans="1:9" x14ac:dyDescent="0.25">
      <c r="A58" t="s">
        <v>131</v>
      </c>
      <c r="B58" t="s">
        <v>132</v>
      </c>
      <c r="C58" t="s">
        <v>1</v>
      </c>
      <c r="D58" t="s">
        <v>25</v>
      </c>
      <c r="E58">
        <v>954.1</v>
      </c>
      <c r="F58">
        <v>780.63</v>
      </c>
      <c r="G58">
        <f t="shared" si="0"/>
        <v>1734.73</v>
      </c>
      <c r="H58">
        <f t="shared" si="1"/>
        <v>-173.47000000000003</v>
      </c>
      <c r="I58">
        <f t="shared" si="2"/>
        <v>-22.221795216683962</v>
      </c>
    </row>
    <row r="59" spans="1:9" x14ac:dyDescent="0.25">
      <c r="A59" t="s">
        <v>133</v>
      </c>
      <c r="B59" t="s">
        <v>134</v>
      </c>
      <c r="C59" t="s">
        <v>135</v>
      </c>
      <c r="E59">
        <v>152.91999999999999</v>
      </c>
      <c r="F59">
        <v>448.3</v>
      </c>
      <c r="G59">
        <f t="shared" si="0"/>
        <v>601.22</v>
      </c>
      <c r="H59">
        <f t="shared" si="1"/>
        <v>295.38</v>
      </c>
      <c r="I59">
        <f t="shared" si="2"/>
        <v>65.888913673879088</v>
      </c>
    </row>
    <row r="60" spans="1:9" x14ac:dyDescent="0.25">
      <c r="A60" t="s">
        <v>136</v>
      </c>
      <c r="B60" t="s">
        <v>137</v>
      </c>
      <c r="C60" t="s">
        <v>0</v>
      </c>
      <c r="D60" t="s">
        <v>75</v>
      </c>
      <c r="E60">
        <v>832.3</v>
      </c>
      <c r="F60">
        <v>128.47</v>
      </c>
      <c r="G60">
        <f t="shared" si="0"/>
        <v>960.77</v>
      </c>
      <c r="H60">
        <f t="shared" si="1"/>
        <v>-703.82999999999993</v>
      </c>
      <c r="I60">
        <f t="shared" si="2"/>
        <v>-547.85553047404062</v>
      </c>
    </row>
    <row r="61" spans="1:9" x14ac:dyDescent="0.25">
      <c r="A61" t="s">
        <v>138</v>
      </c>
      <c r="B61" t="s">
        <v>139</v>
      </c>
      <c r="C61" t="s">
        <v>1</v>
      </c>
      <c r="D61" t="s">
        <v>18</v>
      </c>
      <c r="E61">
        <v>179.94</v>
      </c>
      <c r="F61">
        <v>826.8</v>
      </c>
      <c r="G61">
        <f t="shared" si="0"/>
        <v>1006.74</v>
      </c>
      <c r="H61">
        <f t="shared" si="1"/>
        <v>646.8599999999999</v>
      </c>
      <c r="I61">
        <f t="shared" si="2"/>
        <v>78.236574746008714</v>
      </c>
    </row>
    <row r="62" spans="1:9" x14ac:dyDescent="0.25">
      <c r="A62" t="s">
        <v>140</v>
      </c>
      <c r="B62" t="s">
        <v>141</v>
      </c>
      <c r="C62" t="s">
        <v>0</v>
      </c>
      <c r="E62">
        <v>202.24</v>
      </c>
      <c r="F62">
        <v>763.78</v>
      </c>
      <c r="G62">
        <f t="shared" si="0"/>
        <v>966.02</v>
      </c>
      <c r="H62">
        <f t="shared" si="1"/>
        <v>561.54</v>
      </c>
      <c r="I62">
        <f t="shared" si="2"/>
        <v>73.521171017832359</v>
      </c>
    </row>
    <row r="63" spans="1:9" x14ac:dyDescent="0.25">
      <c r="A63" t="s">
        <v>142</v>
      </c>
      <c r="B63" t="s">
        <v>143</v>
      </c>
      <c r="C63" t="s">
        <v>0</v>
      </c>
      <c r="D63" t="s">
        <v>75</v>
      </c>
      <c r="E63">
        <v>440.36</v>
      </c>
      <c r="F63">
        <v>410.33</v>
      </c>
      <c r="G63">
        <f t="shared" si="0"/>
        <v>850.69</v>
      </c>
      <c r="H63">
        <f t="shared" si="1"/>
        <v>-30.03000000000003</v>
      </c>
      <c r="I63">
        <f t="shared" si="2"/>
        <v>-7.3184997441084079</v>
      </c>
    </row>
    <row r="64" spans="1:9" x14ac:dyDescent="0.25">
      <c r="A64" t="s">
        <v>144</v>
      </c>
      <c r="B64" t="s">
        <v>145</v>
      </c>
      <c r="C64" t="s">
        <v>0</v>
      </c>
      <c r="D64" t="s">
        <v>75</v>
      </c>
      <c r="E64">
        <v>744.8</v>
      </c>
      <c r="F64">
        <v>856.47</v>
      </c>
      <c r="G64">
        <f t="shared" si="0"/>
        <v>1601.27</v>
      </c>
      <c r="H64">
        <f t="shared" si="1"/>
        <v>111.67000000000007</v>
      </c>
      <c r="I64">
        <f t="shared" si="2"/>
        <v>13.038401812089164</v>
      </c>
    </row>
    <row r="65" spans="1:9" x14ac:dyDescent="0.25">
      <c r="A65" t="s">
        <v>146</v>
      </c>
      <c r="B65" t="s">
        <v>147</v>
      </c>
      <c r="C65" t="s">
        <v>1</v>
      </c>
      <c r="D65" t="s">
        <v>18</v>
      </c>
      <c r="E65">
        <v>849.51</v>
      </c>
      <c r="F65">
        <v>977.14</v>
      </c>
      <c r="G65">
        <f t="shared" si="0"/>
        <v>1826.65</v>
      </c>
      <c r="H65">
        <f t="shared" si="1"/>
        <v>127.63</v>
      </c>
      <c r="I65">
        <f t="shared" si="2"/>
        <v>13.061587899379823</v>
      </c>
    </row>
    <row r="66" spans="1:9" x14ac:dyDescent="0.25">
      <c r="A66" t="s">
        <v>148</v>
      </c>
      <c r="B66" t="s">
        <v>149</v>
      </c>
      <c r="C66" t="s">
        <v>1</v>
      </c>
      <c r="D66" t="s">
        <v>18</v>
      </c>
      <c r="E66">
        <v>328.44</v>
      </c>
      <c r="F66">
        <v>25.19</v>
      </c>
      <c r="G66">
        <f t="shared" si="0"/>
        <v>353.63</v>
      </c>
      <c r="H66">
        <f t="shared" si="1"/>
        <v>-303.25</v>
      </c>
      <c r="I66">
        <f t="shared" si="2"/>
        <v>-1203.85073441842</v>
      </c>
    </row>
    <row r="67" spans="1:9" x14ac:dyDescent="0.25">
      <c r="A67" t="s">
        <v>150</v>
      </c>
      <c r="B67" t="s">
        <v>151</v>
      </c>
      <c r="C67" t="s">
        <v>2</v>
      </c>
      <c r="D67" t="s">
        <v>25</v>
      </c>
      <c r="E67">
        <v>480.79</v>
      </c>
      <c r="F67">
        <v>539.37</v>
      </c>
      <c r="G67">
        <f t="shared" ref="G67:G130" si="3">E67+F67</f>
        <v>1020.1600000000001</v>
      </c>
      <c r="H67">
        <f t="shared" ref="H67:H130" si="4">F67-E67</f>
        <v>58.579999999999984</v>
      </c>
      <c r="I67">
        <f t="shared" ref="I67:I130" si="5">H67/F67%</f>
        <v>10.860819103769209</v>
      </c>
    </row>
    <row r="68" spans="1:9" x14ac:dyDescent="0.25">
      <c r="A68" t="s">
        <v>152</v>
      </c>
      <c r="B68" t="s">
        <v>153</v>
      </c>
      <c r="C68" t="s">
        <v>1</v>
      </c>
      <c r="D68" t="s">
        <v>18</v>
      </c>
      <c r="E68">
        <v>623.76</v>
      </c>
      <c r="F68">
        <v>887.02</v>
      </c>
      <c r="G68">
        <f t="shared" si="3"/>
        <v>1510.78</v>
      </c>
      <c r="H68">
        <f t="shared" si="4"/>
        <v>263.26</v>
      </c>
      <c r="I68">
        <f t="shared" si="5"/>
        <v>29.679150413744896</v>
      </c>
    </row>
    <row r="69" spans="1:9" x14ac:dyDescent="0.25">
      <c r="A69" t="s">
        <v>154</v>
      </c>
      <c r="B69" t="s">
        <v>155</v>
      </c>
      <c r="C69" t="s">
        <v>1</v>
      </c>
      <c r="D69" t="s">
        <v>34</v>
      </c>
      <c r="E69">
        <v>613.29999999999995</v>
      </c>
      <c r="F69">
        <v>612.34</v>
      </c>
      <c r="G69">
        <f t="shared" si="3"/>
        <v>1225.6399999999999</v>
      </c>
      <c r="H69">
        <f t="shared" si="4"/>
        <v>-0.95999999999992269</v>
      </c>
      <c r="I69">
        <f t="shared" si="5"/>
        <v>-0.1567756475160732</v>
      </c>
    </row>
    <row r="70" spans="1:9" x14ac:dyDescent="0.25">
      <c r="A70" t="s">
        <v>156</v>
      </c>
      <c r="B70" t="s">
        <v>157</v>
      </c>
      <c r="C70" t="s">
        <v>0</v>
      </c>
      <c r="D70" t="s">
        <v>15</v>
      </c>
      <c r="E70">
        <v>71.61</v>
      </c>
      <c r="F70">
        <v>691.22</v>
      </c>
      <c r="G70">
        <f t="shared" si="3"/>
        <v>762.83</v>
      </c>
      <c r="H70">
        <f t="shared" si="4"/>
        <v>619.61</v>
      </c>
      <c r="I70">
        <f t="shared" si="5"/>
        <v>89.640056711322003</v>
      </c>
    </row>
    <row r="71" spans="1:9" x14ac:dyDescent="0.25">
      <c r="A71" t="s">
        <v>158</v>
      </c>
      <c r="B71" t="s">
        <v>159</v>
      </c>
      <c r="C71" t="s">
        <v>1</v>
      </c>
      <c r="D71" t="s">
        <v>15</v>
      </c>
      <c r="E71">
        <v>225.62</v>
      </c>
      <c r="F71">
        <v>334.55</v>
      </c>
      <c r="G71">
        <f t="shared" si="3"/>
        <v>560.17000000000007</v>
      </c>
      <c r="H71">
        <f t="shared" si="4"/>
        <v>108.93</v>
      </c>
      <c r="I71">
        <f t="shared" si="5"/>
        <v>32.560155432670754</v>
      </c>
    </row>
    <row r="72" spans="1:9" x14ac:dyDescent="0.25">
      <c r="A72" t="s">
        <v>160</v>
      </c>
      <c r="B72" t="s">
        <v>161</v>
      </c>
      <c r="C72" t="s">
        <v>1</v>
      </c>
      <c r="D72" t="s">
        <v>34</v>
      </c>
      <c r="E72">
        <v>453.46</v>
      </c>
      <c r="F72">
        <v>272.64</v>
      </c>
      <c r="G72">
        <f t="shared" si="3"/>
        <v>726.09999999999991</v>
      </c>
      <c r="H72">
        <f t="shared" si="4"/>
        <v>-180.82</v>
      </c>
      <c r="I72">
        <f t="shared" si="5"/>
        <v>-66.321889671361504</v>
      </c>
    </row>
    <row r="73" spans="1:9" x14ac:dyDescent="0.25">
      <c r="A73" t="s">
        <v>162</v>
      </c>
      <c r="B73" t="s">
        <v>163</v>
      </c>
      <c r="C73" t="s">
        <v>1</v>
      </c>
      <c r="D73" t="s">
        <v>12</v>
      </c>
      <c r="E73">
        <v>29.08</v>
      </c>
      <c r="F73">
        <v>536.23</v>
      </c>
      <c r="G73">
        <f t="shared" si="3"/>
        <v>565.31000000000006</v>
      </c>
      <c r="H73">
        <f t="shared" si="4"/>
        <v>507.15000000000003</v>
      </c>
      <c r="I73">
        <f t="shared" si="5"/>
        <v>94.576953919027289</v>
      </c>
    </row>
    <row r="74" spans="1:9" x14ac:dyDescent="0.25">
      <c r="A74" t="s">
        <v>164</v>
      </c>
      <c r="B74" t="s">
        <v>165</v>
      </c>
      <c r="C74" t="s">
        <v>1</v>
      </c>
      <c r="D74" t="s">
        <v>15</v>
      </c>
      <c r="E74">
        <v>879.05</v>
      </c>
      <c r="F74">
        <v>190.98</v>
      </c>
      <c r="G74">
        <f t="shared" si="3"/>
        <v>1070.03</v>
      </c>
      <c r="H74">
        <f t="shared" si="4"/>
        <v>-688.06999999999994</v>
      </c>
      <c r="I74">
        <f t="shared" si="5"/>
        <v>-360.28379935071735</v>
      </c>
    </row>
    <row r="75" spans="1:9" x14ac:dyDescent="0.25">
      <c r="A75" t="s">
        <v>166</v>
      </c>
      <c r="B75" t="s">
        <v>167</v>
      </c>
      <c r="C75" t="s">
        <v>1</v>
      </c>
      <c r="D75" t="s">
        <v>18</v>
      </c>
      <c r="E75">
        <v>782.43</v>
      </c>
      <c r="F75">
        <v>693.14</v>
      </c>
      <c r="G75">
        <f t="shared" si="3"/>
        <v>1475.57</v>
      </c>
      <c r="H75">
        <f t="shared" si="4"/>
        <v>-89.289999999999964</v>
      </c>
      <c r="I75">
        <f t="shared" si="5"/>
        <v>-12.881957468909594</v>
      </c>
    </row>
    <row r="76" spans="1:9" x14ac:dyDescent="0.25">
      <c r="A76" t="s">
        <v>168</v>
      </c>
      <c r="B76" t="s">
        <v>169</v>
      </c>
      <c r="C76" t="s">
        <v>0</v>
      </c>
      <c r="D76" t="s">
        <v>41</v>
      </c>
      <c r="E76">
        <v>128.21</v>
      </c>
      <c r="F76">
        <v>850.96</v>
      </c>
      <c r="G76">
        <f t="shared" si="3"/>
        <v>979.17000000000007</v>
      </c>
      <c r="H76">
        <f t="shared" si="4"/>
        <v>722.75</v>
      </c>
      <c r="I76">
        <f t="shared" si="5"/>
        <v>84.933486885400015</v>
      </c>
    </row>
    <row r="77" spans="1:9" x14ac:dyDescent="0.25">
      <c r="A77" t="s">
        <v>170</v>
      </c>
      <c r="B77" t="s">
        <v>171</v>
      </c>
      <c r="C77" t="s">
        <v>0</v>
      </c>
      <c r="D77" t="s">
        <v>15</v>
      </c>
      <c r="E77">
        <v>632.35</v>
      </c>
      <c r="F77">
        <v>450.16</v>
      </c>
      <c r="G77">
        <f t="shared" si="3"/>
        <v>1082.51</v>
      </c>
      <c r="H77">
        <f t="shared" si="4"/>
        <v>-182.19</v>
      </c>
      <c r="I77">
        <f t="shared" si="5"/>
        <v>-40.472276523902615</v>
      </c>
    </row>
    <row r="78" spans="1:9" x14ac:dyDescent="0.25">
      <c r="A78" t="s">
        <v>172</v>
      </c>
      <c r="B78" t="s">
        <v>173</v>
      </c>
      <c r="C78" t="s">
        <v>0</v>
      </c>
      <c r="D78" t="s">
        <v>12</v>
      </c>
      <c r="E78">
        <v>430.09</v>
      </c>
      <c r="F78">
        <v>944.47</v>
      </c>
      <c r="G78">
        <f t="shared" si="3"/>
        <v>1374.56</v>
      </c>
      <c r="H78">
        <f t="shared" si="4"/>
        <v>514.38000000000011</v>
      </c>
      <c r="I78">
        <f t="shared" si="5"/>
        <v>54.462291020360631</v>
      </c>
    </row>
    <row r="79" spans="1:9" x14ac:dyDescent="0.25">
      <c r="A79" t="s">
        <v>174</v>
      </c>
      <c r="B79" t="s">
        <v>175</v>
      </c>
      <c r="C79" t="s">
        <v>1</v>
      </c>
      <c r="D79" t="s">
        <v>34</v>
      </c>
      <c r="E79">
        <v>960.5</v>
      </c>
      <c r="F79">
        <v>244.6</v>
      </c>
      <c r="G79">
        <f t="shared" si="3"/>
        <v>1205.0999999999999</v>
      </c>
      <c r="H79">
        <f t="shared" si="4"/>
        <v>-715.9</v>
      </c>
      <c r="I79">
        <f t="shared" si="5"/>
        <v>-292.68192968111202</v>
      </c>
    </row>
    <row r="80" spans="1:9" x14ac:dyDescent="0.25">
      <c r="A80" t="s">
        <v>176</v>
      </c>
      <c r="B80" t="s">
        <v>177</v>
      </c>
      <c r="C80" t="s">
        <v>1</v>
      </c>
      <c r="D80" t="s">
        <v>15</v>
      </c>
      <c r="E80">
        <v>60.16</v>
      </c>
      <c r="F80">
        <v>836.45</v>
      </c>
      <c r="G80">
        <f t="shared" si="3"/>
        <v>896.61</v>
      </c>
      <c r="H80">
        <f t="shared" si="4"/>
        <v>776.29000000000008</v>
      </c>
      <c r="I80">
        <f t="shared" si="5"/>
        <v>92.807699204973417</v>
      </c>
    </row>
    <row r="81" spans="1:9" x14ac:dyDescent="0.25">
      <c r="A81" t="s">
        <v>178</v>
      </c>
      <c r="B81" t="s">
        <v>179</v>
      </c>
      <c r="C81" t="s">
        <v>1</v>
      </c>
      <c r="D81" t="s">
        <v>18</v>
      </c>
      <c r="E81">
        <v>950.81</v>
      </c>
      <c r="F81">
        <v>400.38</v>
      </c>
      <c r="G81">
        <f t="shared" si="3"/>
        <v>1351.19</v>
      </c>
      <c r="H81">
        <f t="shared" si="4"/>
        <v>-550.42999999999995</v>
      </c>
      <c r="I81">
        <f t="shared" si="5"/>
        <v>-137.47689694789949</v>
      </c>
    </row>
    <row r="82" spans="1:9" x14ac:dyDescent="0.25">
      <c r="A82" t="s">
        <v>180</v>
      </c>
      <c r="B82" t="s">
        <v>181</v>
      </c>
      <c r="C82" t="s">
        <v>1</v>
      </c>
      <c r="D82" t="s">
        <v>15</v>
      </c>
      <c r="E82">
        <v>320.92</v>
      </c>
      <c r="F82">
        <v>431.21</v>
      </c>
      <c r="G82">
        <f t="shared" si="3"/>
        <v>752.13</v>
      </c>
      <c r="H82">
        <f t="shared" si="4"/>
        <v>110.28999999999996</v>
      </c>
      <c r="I82">
        <f t="shared" si="5"/>
        <v>25.576865100531055</v>
      </c>
    </row>
    <row r="83" spans="1:9" x14ac:dyDescent="0.25">
      <c r="A83" t="s">
        <v>182</v>
      </c>
      <c r="B83" t="s">
        <v>183</v>
      </c>
      <c r="C83" t="s">
        <v>1</v>
      </c>
      <c r="D83" t="s">
        <v>41</v>
      </c>
      <c r="E83">
        <v>509.07</v>
      </c>
      <c r="F83">
        <v>903.11</v>
      </c>
      <c r="G83">
        <f t="shared" si="3"/>
        <v>1412.18</v>
      </c>
      <c r="H83">
        <f t="shared" si="4"/>
        <v>394.04</v>
      </c>
      <c r="I83">
        <f t="shared" si="5"/>
        <v>43.631451318222588</v>
      </c>
    </row>
    <row r="84" spans="1:9" x14ac:dyDescent="0.25">
      <c r="A84" t="s">
        <v>184</v>
      </c>
      <c r="B84" t="s">
        <v>185</v>
      </c>
      <c r="C84" t="s">
        <v>0</v>
      </c>
      <c r="D84" t="s">
        <v>18</v>
      </c>
      <c r="E84">
        <v>437.43</v>
      </c>
      <c r="F84">
        <v>192.67</v>
      </c>
      <c r="G84">
        <f t="shared" si="3"/>
        <v>630.1</v>
      </c>
      <c r="H84">
        <f t="shared" si="4"/>
        <v>-244.76000000000002</v>
      </c>
      <c r="I84">
        <f t="shared" si="5"/>
        <v>-127.03586443141124</v>
      </c>
    </row>
    <row r="85" spans="1:9" x14ac:dyDescent="0.25">
      <c r="A85" t="s">
        <v>186</v>
      </c>
      <c r="B85" t="s">
        <v>187</v>
      </c>
      <c r="C85" t="s">
        <v>1</v>
      </c>
      <c r="D85" t="s">
        <v>12</v>
      </c>
      <c r="E85">
        <v>38.869999999999997</v>
      </c>
      <c r="F85">
        <v>601.41999999999996</v>
      </c>
      <c r="G85">
        <f t="shared" si="3"/>
        <v>640.29</v>
      </c>
      <c r="H85">
        <f t="shared" si="4"/>
        <v>562.54999999999995</v>
      </c>
      <c r="I85">
        <f t="shared" si="5"/>
        <v>93.536962522031189</v>
      </c>
    </row>
    <row r="86" spans="1:9" x14ac:dyDescent="0.25">
      <c r="A86" t="s">
        <v>188</v>
      </c>
      <c r="B86" t="s">
        <v>189</v>
      </c>
      <c r="C86" t="s">
        <v>0</v>
      </c>
      <c r="D86" t="s">
        <v>15</v>
      </c>
      <c r="E86">
        <v>738.16</v>
      </c>
      <c r="F86">
        <v>852.55</v>
      </c>
      <c r="G86">
        <f t="shared" si="3"/>
        <v>1590.71</v>
      </c>
      <c r="H86">
        <f t="shared" si="4"/>
        <v>114.38999999999999</v>
      </c>
      <c r="I86">
        <f t="shared" si="5"/>
        <v>13.417394874200927</v>
      </c>
    </row>
    <row r="87" spans="1:9" x14ac:dyDescent="0.25">
      <c r="A87" t="s">
        <v>190</v>
      </c>
      <c r="B87" t="s">
        <v>191</v>
      </c>
      <c r="C87" t="s">
        <v>0</v>
      </c>
      <c r="D87" t="s">
        <v>25</v>
      </c>
      <c r="E87">
        <v>745.18</v>
      </c>
      <c r="F87">
        <v>563.04</v>
      </c>
      <c r="G87">
        <f t="shared" si="3"/>
        <v>1308.2199999999998</v>
      </c>
      <c r="H87">
        <f t="shared" si="4"/>
        <v>-182.14</v>
      </c>
      <c r="I87">
        <f t="shared" si="5"/>
        <v>-32.349389030974706</v>
      </c>
    </row>
    <row r="88" spans="1:9" x14ac:dyDescent="0.25">
      <c r="A88" t="s">
        <v>192</v>
      </c>
      <c r="B88" t="s">
        <v>193</v>
      </c>
      <c r="C88" t="s">
        <v>0</v>
      </c>
      <c r="D88" t="s">
        <v>25</v>
      </c>
      <c r="E88">
        <v>860.45</v>
      </c>
      <c r="F88">
        <v>609.69000000000005</v>
      </c>
      <c r="G88">
        <f t="shared" si="3"/>
        <v>1470.14</v>
      </c>
      <c r="H88">
        <f t="shared" si="4"/>
        <v>-250.76</v>
      </c>
      <c r="I88">
        <f t="shared" si="5"/>
        <v>-41.129098394265931</v>
      </c>
    </row>
    <row r="89" spans="1:9" x14ac:dyDescent="0.25">
      <c r="A89" t="s">
        <v>194</v>
      </c>
      <c r="B89" t="s">
        <v>195</v>
      </c>
      <c r="C89" t="s">
        <v>1</v>
      </c>
      <c r="D89" t="s">
        <v>15</v>
      </c>
      <c r="E89">
        <v>143.52000000000001</v>
      </c>
      <c r="F89">
        <v>216.48</v>
      </c>
      <c r="G89">
        <f t="shared" si="3"/>
        <v>360</v>
      </c>
      <c r="H89">
        <f t="shared" si="4"/>
        <v>72.95999999999998</v>
      </c>
      <c r="I89">
        <f t="shared" si="5"/>
        <v>33.702882483370281</v>
      </c>
    </row>
    <row r="90" spans="1:9" x14ac:dyDescent="0.25">
      <c r="A90" t="s">
        <v>196</v>
      </c>
      <c r="B90" t="s">
        <v>197</v>
      </c>
      <c r="C90" t="s">
        <v>0</v>
      </c>
      <c r="D90" t="s">
        <v>15</v>
      </c>
      <c r="E90">
        <v>87.87</v>
      </c>
      <c r="F90">
        <v>295.10000000000002</v>
      </c>
      <c r="G90">
        <f t="shared" si="3"/>
        <v>382.97</v>
      </c>
      <c r="H90">
        <f t="shared" si="4"/>
        <v>207.23000000000002</v>
      </c>
      <c r="I90">
        <f t="shared" si="5"/>
        <v>70.223652998983397</v>
      </c>
    </row>
    <row r="91" spans="1:9" x14ac:dyDescent="0.25">
      <c r="A91" t="s">
        <v>198</v>
      </c>
      <c r="B91" t="s">
        <v>199</v>
      </c>
      <c r="C91" t="s">
        <v>0</v>
      </c>
      <c r="D91" t="s">
        <v>75</v>
      </c>
      <c r="E91">
        <v>257.12</v>
      </c>
      <c r="F91">
        <v>67.37</v>
      </c>
      <c r="G91">
        <f t="shared" si="3"/>
        <v>324.49</v>
      </c>
      <c r="H91">
        <f t="shared" si="4"/>
        <v>-189.75</v>
      </c>
      <c r="I91">
        <f t="shared" si="5"/>
        <v>-281.65355499480478</v>
      </c>
    </row>
    <row r="92" spans="1:9" x14ac:dyDescent="0.25">
      <c r="A92" t="s">
        <v>200</v>
      </c>
      <c r="B92" t="s">
        <v>201</v>
      </c>
      <c r="C92" t="s">
        <v>0</v>
      </c>
      <c r="D92" t="s">
        <v>18</v>
      </c>
      <c r="E92">
        <v>803.51</v>
      </c>
      <c r="F92">
        <v>432.8</v>
      </c>
      <c r="G92">
        <f t="shared" si="3"/>
        <v>1236.31</v>
      </c>
      <c r="H92">
        <f t="shared" si="4"/>
        <v>-370.71</v>
      </c>
      <c r="I92">
        <f t="shared" si="5"/>
        <v>-85.653881700554521</v>
      </c>
    </row>
    <row r="93" spans="1:9" x14ac:dyDescent="0.25">
      <c r="A93" t="s">
        <v>202</v>
      </c>
      <c r="B93" t="s">
        <v>203</v>
      </c>
      <c r="C93" t="s">
        <v>0</v>
      </c>
      <c r="D93" t="s">
        <v>41</v>
      </c>
      <c r="E93">
        <v>412.76</v>
      </c>
      <c r="F93">
        <v>58.6</v>
      </c>
      <c r="G93">
        <f t="shared" si="3"/>
        <v>471.36</v>
      </c>
      <c r="H93">
        <f t="shared" si="4"/>
        <v>-354.15999999999997</v>
      </c>
      <c r="I93">
        <f t="shared" si="5"/>
        <v>-604.36860068259386</v>
      </c>
    </row>
    <row r="94" spans="1:9" x14ac:dyDescent="0.25">
      <c r="A94" t="s">
        <v>204</v>
      </c>
      <c r="B94" t="s">
        <v>205</v>
      </c>
      <c r="C94" t="s">
        <v>1</v>
      </c>
      <c r="E94">
        <v>395.7</v>
      </c>
      <c r="F94">
        <v>30.49</v>
      </c>
      <c r="G94">
        <f t="shared" si="3"/>
        <v>426.19</v>
      </c>
      <c r="H94">
        <f t="shared" si="4"/>
        <v>-365.21</v>
      </c>
      <c r="I94">
        <f t="shared" si="5"/>
        <v>-1197.8025582158084</v>
      </c>
    </row>
    <row r="95" spans="1:9" x14ac:dyDescent="0.25">
      <c r="A95" t="s">
        <v>206</v>
      </c>
      <c r="B95" t="s">
        <v>207</v>
      </c>
      <c r="C95" t="s">
        <v>0</v>
      </c>
      <c r="E95">
        <v>339.28</v>
      </c>
      <c r="F95">
        <v>711.63</v>
      </c>
      <c r="G95">
        <f t="shared" si="3"/>
        <v>1050.9099999999999</v>
      </c>
      <c r="H95">
        <f t="shared" si="4"/>
        <v>372.35</v>
      </c>
      <c r="I95">
        <f t="shared" si="5"/>
        <v>52.323538917695998</v>
      </c>
    </row>
    <row r="96" spans="1:9" x14ac:dyDescent="0.25">
      <c r="A96" t="s">
        <v>208</v>
      </c>
      <c r="B96" t="s">
        <v>209</v>
      </c>
      <c r="C96" t="s">
        <v>1</v>
      </c>
      <c r="E96">
        <v>967.54</v>
      </c>
      <c r="F96">
        <v>542.41999999999996</v>
      </c>
      <c r="G96">
        <f t="shared" si="3"/>
        <v>1509.96</v>
      </c>
      <c r="H96">
        <f t="shared" si="4"/>
        <v>-425.12</v>
      </c>
      <c r="I96">
        <f t="shared" si="5"/>
        <v>-78.374691198702109</v>
      </c>
    </row>
    <row r="97" spans="1:9" x14ac:dyDescent="0.25">
      <c r="A97" t="s">
        <v>210</v>
      </c>
      <c r="B97" t="s">
        <v>211</v>
      </c>
      <c r="C97" t="s">
        <v>1</v>
      </c>
      <c r="D97" t="s">
        <v>25</v>
      </c>
      <c r="E97">
        <v>172.58</v>
      </c>
      <c r="F97">
        <v>408.68</v>
      </c>
      <c r="G97">
        <f t="shared" si="3"/>
        <v>581.26</v>
      </c>
      <c r="H97">
        <f t="shared" si="4"/>
        <v>236.1</v>
      </c>
      <c r="I97">
        <f t="shared" si="5"/>
        <v>57.7713614563962</v>
      </c>
    </row>
    <row r="98" spans="1:9" x14ac:dyDescent="0.25">
      <c r="A98" t="s">
        <v>212</v>
      </c>
      <c r="B98" t="s">
        <v>213</v>
      </c>
      <c r="C98" t="s">
        <v>0</v>
      </c>
      <c r="E98">
        <v>989.64</v>
      </c>
      <c r="F98">
        <v>749.1</v>
      </c>
      <c r="G98">
        <f t="shared" si="3"/>
        <v>1738.74</v>
      </c>
      <c r="H98">
        <f t="shared" si="4"/>
        <v>-240.53999999999996</v>
      </c>
      <c r="I98">
        <f t="shared" si="5"/>
        <v>-32.110532639166991</v>
      </c>
    </row>
    <row r="99" spans="1:9" x14ac:dyDescent="0.25">
      <c r="A99" t="s">
        <v>214</v>
      </c>
      <c r="B99" t="s">
        <v>215</v>
      </c>
      <c r="C99" t="s">
        <v>1</v>
      </c>
      <c r="D99" t="s">
        <v>75</v>
      </c>
      <c r="E99">
        <v>376.2</v>
      </c>
      <c r="F99">
        <v>345.86</v>
      </c>
      <c r="G99">
        <f t="shared" si="3"/>
        <v>722.06</v>
      </c>
      <c r="H99">
        <f t="shared" si="4"/>
        <v>-30.339999999999975</v>
      </c>
      <c r="I99">
        <f t="shared" si="5"/>
        <v>-8.7723356271323585</v>
      </c>
    </row>
    <row r="100" spans="1:9" x14ac:dyDescent="0.25">
      <c r="A100" t="s">
        <v>216</v>
      </c>
      <c r="B100" t="s">
        <v>217</v>
      </c>
      <c r="C100" t="s">
        <v>0</v>
      </c>
      <c r="D100" t="s">
        <v>41</v>
      </c>
      <c r="E100">
        <v>68.849999999999994</v>
      </c>
      <c r="F100">
        <v>639.38</v>
      </c>
      <c r="G100">
        <f t="shared" si="3"/>
        <v>708.23</v>
      </c>
      <c r="H100">
        <f t="shared" si="4"/>
        <v>570.53</v>
      </c>
      <c r="I100">
        <f t="shared" si="5"/>
        <v>89.231755763395796</v>
      </c>
    </row>
    <row r="101" spans="1:9" x14ac:dyDescent="0.25">
      <c r="A101" t="s">
        <v>218</v>
      </c>
      <c r="B101" t="s">
        <v>219</v>
      </c>
      <c r="C101" t="s">
        <v>1</v>
      </c>
      <c r="E101">
        <v>850.95</v>
      </c>
      <c r="F101">
        <v>903.91</v>
      </c>
      <c r="G101">
        <f t="shared" si="3"/>
        <v>1754.8600000000001</v>
      </c>
      <c r="H101">
        <f t="shared" si="4"/>
        <v>52.959999999999923</v>
      </c>
      <c r="I101">
        <f t="shared" si="5"/>
        <v>5.8589903862110084</v>
      </c>
    </row>
    <row r="102" spans="1:9" x14ac:dyDescent="0.25">
      <c r="A102" t="s">
        <v>220</v>
      </c>
      <c r="B102" t="s">
        <v>221</v>
      </c>
      <c r="C102" t="s">
        <v>1</v>
      </c>
      <c r="D102" t="s">
        <v>25</v>
      </c>
      <c r="E102">
        <v>195.78</v>
      </c>
      <c r="F102">
        <v>77.53</v>
      </c>
      <c r="G102">
        <f t="shared" si="3"/>
        <v>273.31</v>
      </c>
      <c r="H102">
        <f t="shared" si="4"/>
        <v>-118.25</v>
      </c>
      <c r="I102">
        <f t="shared" si="5"/>
        <v>-152.521604540178</v>
      </c>
    </row>
    <row r="103" spans="1:9" x14ac:dyDescent="0.25">
      <c r="A103" t="s">
        <v>222</v>
      </c>
      <c r="B103" t="s">
        <v>223</v>
      </c>
      <c r="C103" t="s">
        <v>2</v>
      </c>
      <c r="D103" t="s">
        <v>15</v>
      </c>
      <c r="E103">
        <v>324.27</v>
      </c>
      <c r="F103">
        <v>525.77</v>
      </c>
      <c r="G103">
        <f t="shared" si="3"/>
        <v>850.04</v>
      </c>
      <c r="H103">
        <f t="shared" si="4"/>
        <v>201.5</v>
      </c>
      <c r="I103">
        <f t="shared" si="5"/>
        <v>38.324742758240298</v>
      </c>
    </row>
    <row r="104" spans="1:9" x14ac:dyDescent="0.25">
      <c r="A104" t="s">
        <v>224</v>
      </c>
      <c r="B104" t="s">
        <v>225</v>
      </c>
      <c r="C104" t="s">
        <v>1</v>
      </c>
      <c r="D104" t="s">
        <v>41</v>
      </c>
      <c r="E104">
        <v>528.62</v>
      </c>
      <c r="F104">
        <v>606.27</v>
      </c>
      <c r="G104">
        <f t="shared" si="3"/>
        <v>1134.8899999999999</v>
      </c>
      <c r="H104">
        <f t="shared" si="4"/>
        <v>77.649999999999977</v>
      </c>
      <c r="I104">
        <f t="shared" si="5"/>
        <v>12.807824896498257</v>
      </c>
    </row>
    <row r="105" spans="1:9" x14ac:dyDescent="0.25">
      <c r="A105" t="s">
        <v>226</v>
      </c>
      <c r="B105" t="s">
        <v>227</v>
      </c>
      <c r="C105" t="s">
        <v>0</v>
      </c>
      <c r="D105" t="s">
        <v>15</v>
      </c>
      <c r="E105">
        <v>111.36</v>
      </c>
      <c r="F105">
        <v>911.84</v>
      </c>
      <c r="G105">
        <f t="shared" si="3"/>
        <v>1023.2</v>
      </c>
      <c r="H105">
        <f t="shared" si="4"/>
        <v>800.48</v>
      </c>
      <c r="I105">
        <f t="shared" si="5"/>
        <v>87.787331110721169</v>
      </c>
    </row>
    <row r="106" spans="1:9" x14ac:dyDescent="0.25">
      <c r="A106" t="s">
        <v>228</v>
      </c>
      <c r="B106" t="s">
        <v>229</v>
      </c>
      <c r="C106" t="s">
        <v>0</v>
      </c>
      <c r="D106" t="s">
        <v>12</v>
      </c>
      <c r="E106">
        <v>255.92</v>
      </c>
      <c r="F106">
        <v>795.71</v>
      </c>
      <c r="G106">
        <f t="shared" si="3"/>
        <v>1051.6300000000001</v>
      </c>
      <c r="H106">
        <f t="shared" si="4"/>
        <v>539.79000000000008</v>
      </c>
      <c r="I106">
        <f t="shared" si="5"/>
        <v>67.837528747910682</v>
      </c>
    </row>
    <row r="107" spans="1:9" x14ac:dyDescent="0.25">
      <c r="A107" t="s">
        <v>230</v>
      </c>
      <c r="B107" t="s">
        <v>231</v>
      </c>
      <c r="C107" t="s">
        <v>0</v>
      </c>
      <c r="D107" t="s">
        <v>75</v>
      </c>
      <c r="E107">
        <v>830.53</v>
      </c>
      <c r="F107">
        <v>765.15</v>
      </c>
      <c r="G107">
        <f t="shared" si="3"/>
        <v>1595.6799999999998</v>
      </c>
      <c r="H107">
        <f t="shared" si="4"/>
        <v>-65.38</v>
      </c>
      <c r="I107">
        <f t="shared" si="5"/>
        <v>-8.5447297915441425</v>
      </c>
    </row>
    <row r="108" spans="1:9" x14ac:dyDescent="0.25">
      <c r="A108" t="s">
        <v>232</v>
      </c>
      <c r="B108" t="s">
        <v>233</v>
      </c>
      <c r="C108" t="s">
        <v>0</v>
      </c>
      <c r="D108" t="s">
        <v>25</v>
      </c>
      <c r="E108">
        <v>109.51</v>
      </c>
      <c r="F108">
        <v>581.5</v>
      </c>
      <c r="G108">
        <f t="shared" si="3"/>
        <v>691.01</v>
      </c>
      <c r="H108">
        <f t="shared" si="4"/>
        <v>471.99</v>
      </c>
      <c r="I108">
        <f t="shared" si="5"/>
        <v>81.167669819432504</v>
      </c>
    </row>
    <row r="109" spans="1:9" x14ac:dyDescent="0.25">
      <c r="A109" t="s">
        <v>234</v>
      </c>
      <c r="B109" t="s">
        <v>235</v>
      </c>
      <c r="C109" t="s">
        <v>0</v>
      </c>
      <c r="D109" t="s">
        <v>34</v>
      </c>
      <c r="E109">
        <v>721.94</v>
      </c>
      <c r="F109">
        <v>385.87</v>
      </c>
      <c r="G109">
        <f t="shared" si="3"/>
        <v>1107.81</v>
      </c>
      <c r="H109">
        <f t="shared" si="4"/>
        <v>-336.07000000000005</v>
      </c>
      <c r="I109">
        <f t="shared" si="5"/>
        <v>-87.094099048902493</v>
      </c>
    </row>
    <row r="110" spans="1:9" x14ac:dyDescent="0.25">
      <c r="A110" t="s">
        <v>236</v>
      </c>
      <c r="B110" t="s">
        <v>237</v>
      </c>
      <c r="C110" t="s">
        <v>1</v>
      </c>
      <c r="D110" t="s">
        <v>15</v>
      </c>
      <c r="E110">
        <v>133.22</v>
      </c>
      <c r="F110">
        <v>810.6</v>
      </c>
      <c r="G110">
        <f t="shared" si="3"/>
        <v>943.82</v>
      </c>
      <c r="H110">
        <f t="shared" si="4"/>
        <v>677.38</v>
      </c>
      <c r="I110">
        <f t="shared" si="5"/>
        <v>83.565260301011591</v>
      </c>
    </row>
    <row r="111" spans="1:9" x14ac:dyDescent="0.25">
      <c r="A111" t="s">
        <v>238</v>
      </c>
      <c r="B111" t="s">
        <v>239</v>
      </c>
      <c r="C111" t="s">
        <v>0</v>
      </c>
      <c r="D111" t="s">
        <v>75</v>
      </c>
      <c r="E111">
        <v>22.23</v>
      </c>
      <c r="F111">
        <v>106.09</v>
      </c>
      <c r="G111">
        <f t="shared" si="3"/>
        <v>128.32</v>
      </c>
      <c r="H111">
        <f t="shared" si="4"/>
        <v>83.86</v>
      </c>
      <c r="I111">
        <f t="shared" si="5"/>
        <v>79.046092939956637</v>
      </c>
    </row>
    <row r="112" spans="1:9" x14ac:dyDescent="0.25">
      <c r="A112" t="s">
        <v>240</v>
      </c>
      <c r="B112" t="s">
        <v>241</v>
      </c>
      <c r="C112" t="s">
        <v>110</v>
      </c>
      <c r="D112" t="s">
        <v>75</v>
      </c>
      <c r="E112">
        <v>936.24</v>
      </c>
      <c r="F112">
        <v>567.77</v>
      </c>
      <c r="G112">
        <f t="shared" si="3"/>
        <v>1504.01</v>
      </c>
      <c r="H112">
        <f t="shared" si="4"/>
        <v>-368.47</v>
      </c>
      <c r="I112">
        <f t="shared" si="5"/>
        <v>-64.89775789492225</v>
      </c>
    </row>
    <row r="113" spans="1:9" x14ac:dyDescent="0.25">
      <c r="A113" t="s">
        <v>242</v>
      </c>
      <c r="B113" t="s">
        <v>243</v>
      </c>
      <c r="C113" t="s">
        <v>1</v>
      </c>
      <c r="D113" t="s">
        <v>15</v>
      </c>
      <c r="E113">
        <v>769.01</v>
      </c>
      <c r="F113">
        <v>315.49</v>
      </c>
      <c r="G113">
        <f t="shared" si="3"/>
        <v>1084.5</v>
      </c>
      <c r="H113">
        <f t="shared" si="4"/>
        <v>-453.52</v>
      </c>
      <c r="I113">
        <f t="shared" si="5"/>
        <v>-143.75099052267899</v>
      </c>
    </row>
    <row r="114" spans="1:9" x14ac:dyDescent="0.25">
      <c r="A114" t="s">
        <v>244</v>
      </c>
      <c r="B114" t="s">
        <v>245</v>
      </c>
      <c r="C114" t="s">
        <v>0</v>
      </c>
      <c r="D114" t="s">
        <v>75</v>
      </c>
      <c r="E114">
        <v>237.43</v>
      </c>
      <c r="F114">
        <v>89.01</v>
      </c>
      <c r="G114">
        <f t="shared" si="3"/>
        <v>326.44</v>
      </c>
      <c r="H114">
        <f t="shared" si="4"/>
        <v>-148.42000000000002</v>
      </c>
      <c r="I114">
        <f t="shared" si="5"/>
        <v>-166.74530951578475</v>
      </c>
    </row>
    <row r="115" spans="1:9" x14ac:dyDescent="0.25">
      <c r="A115" t="s">
        <v>246</v>
      </c>
      <c r="B115" t="s">
        <v>247</v>
      </c>
      <c r="C115" t="s">
        <v>1</v>
      </c>
      <c r="D115" t="s">
        <v>41</v>
      </c>
      <c r="E115">
        <v>477.76</v>
      </c>
      <c r="F115">
        <v>527.27</v>
      </c>
      <c r="G115">
        <f t="shared" si="3"/>
        <v>1005.03</v>
      </c>
      <c r="H115">
        <f t="shared" si="4"/>
        <v>49.509999999999991</v>
      </c>
      <c r="I115">
        <f t="shared" si="5"/>
        <v>9.3898761545318337</v>
      </c>
    </row>
    <row r="116" spans="1:9" x14ac:dyDescent="0.25">
      <c r="A116" t="s">
        <v>248</v>
      </c>
      <c r="B116" t="s">
        <v>249</v>
      </c>
      <c r="C116" t="s">
        <v>1</v>
      </c>
      <c r="D116" t="s">
        <v>12</v>
      </c>
      <c r="E116">
        <v>378.15</v>
      </c>
      <c r="F116">
        <v>794.14</v>
      </c>
      <c r="G116">
        <f t="shared" si="3"/>
        <v>1172.29</v>
      </c>
      <c r="H116">
        <f t="shared" si="4"/>
        <v>415.99</v>
      </c>
      <c r="I116">
        <f t="shared" si="5"/>
        <v>52.382451456921956</v>
      </c>
    </row>
    <row r="117" spans="1:9" x14ac:dyDescent="0.25">
      <c r="A117" t="s">
        <v>250</v>
      </c>
      <c r="B117" t="s">
        <v>251</v>
      </c>
      <c r="C117" t="s">
        <v>1</v>
      </c>
      <c r="D117" t="s">
        <v>75</v>
      </c>
      <c r="E117">
        <v>125.32</v>
      </c>
      <c r="F117">
        <v>141.80000000000001</v>
      </c>
      <c r="G117">
        <f t="shared" si="3"/>
        <v>267.12</v>
      </c>
      <c r="H117">
        <f t="shared" si="4"/>
        <v>16.480000000000018</v>
      </c>
      <c r="I117">
        <f t="shared" si="5"/>
        <v>11.622002820874483</v>
      </c>
    </row>
    <row r="118" spans="1:9" x14ac:dyDescent="0.25">
      <c r="A118" t="s">
        <v>252</v>
      </c>
      <c r="B118" t="s">
        <v>253</v>
      </c>
      <c r="C118" t="s">
        <v>1</v>
      </c>
      <c r="D118" t="s">
        <v>25</v>
      </c>
      <c r="E118">
        <v>711.38</v>
      </c>
      <c r="F118">
        <v>923.55</v>
      </c>
      <c r="G118">
        <f t="shared" si="3"/>
        <v>1634.9299999999998</v>
      </c>
      <c r="H118">
        <f t="shared" si="4"/>
        <v>212.16999999999996</v>
      </c>
      <c r="I118">
        <f t="shared" si="5"/>
        <v>22.973309512208321</v>
      </c>
    </row>
    <row r="119" spans="1:9" x14ac:dyDescent="0.25">
      <c r="A119" t="s">
        <v>254</v>
      </c>
      <c r="B119" t="s">
        <v>255</v>
      </c>
      <c r="C119" t="s">
        <v>1</v>
      </c>
      <c r="D119" t="s">
        <v>34</v>
      </c>
      <c r="E119">
        <v>712.07</v>
      </c>
      <c r="F119">
        <v>412.6</v>
      </c>
      <c r="G119">
        <f t="shared" si="3"/>
        <v>1124.67</v>
      </c>
      <c r="H119">
        <f t="shared" si="4"/>
        <v>-299.47000000000003</v>
      </c>
      <c r="I119">
        <f t="shared" si="5"/>
        <v>-72.581192438196808</v>
      </c>
    </row>
    <row r="120" spans="1:9" x14ac:dyDescent="0.25">
      <c r="A120" t="s">
        <v>256</v>
      </c>
      <c r="B120" t="s">
        <v>257</v>
      </c>
      <c r="C120" t="s">
        <v>1</v>
      </c>
      <c r="D120" t="s">
        <v>12</v>
      </c>
      <c r="E120">
        <v>825.06</v>
      </c>
      <c r="F120">
        <v>319.98</v>
      </c>
      <c r="G120">
        <f t="shared" si="3"/>
        <v>1145.04</v>
      </c>
      <c r="H120">
        <f t="shared" si="4"/>
        <v>-505.07999999999993</v>
      </c>
      <c r="I120">
        <f t="shared" si="5"/>
        <v>-157.84736546034125</v>
      </c>
    </row>
    <row r="121" spans="1:9" x14ac:dyDescent="0.25">
      <c r="A121" t="s">
        <v>258</v>
      </c>
      <c r="B121" t="s">
        <v>259</v>
      </c>
      <c r="C121" t="s">
        <v>1</v>
      </c>
      <c r="D121" t="s">
        <v>12</v>
      </c>
      <c r="E121">
        <v>774.23</v>
      </c>
      <c r="F121">
        <v>948.21</v>
      </c>
      <c r="G121">
        <f t="shared" si="3"/>
        <v>1722.44</v>
      </c>
      <c r="H121">
        <f t="shared" si="4"/>
        <v>173.98000000000002</v>
      </c>
      <c r="I121">
        <f t="shared" si="5"/>
        <v>18.348256187975238</v>
      </c>
    </row>
    <row r="122" spans="1:9" x14ac:dyDescent="0.25">
      <c r="A122" t="s">
        <v>260</v>
      </c>
      <c r="B122" t="s">
        <v>261</v>
      </c>
      <c r="C122" t="s">
        <v>1</v>
      </c>
      <c r="D122" t="s">
        <v>75</v>
      </c>
      <c r="E122">
        <v>413.08</v>
      </c>
      <c r="F122">
        <v>794.26</v>
      </c>
      <c r="G122">
        <f t="shared" si="3"/>
        <v>1207.3399999999999</v>
      </c>
      <c r="H122">
        <f t="shared" si="4"/>
        <v>381.18</v>
      </c>
      <c r="I122">
        <f t="shared" si="5"/>
        <v>47.99184146249339</v>
      </c>
    </row>
    <row r="123" spans="1:9" x14ac:dyDescent="0.25">
      <c r="A123" t="s">
        <v>262</v>
      </c>
      <c r="B123" t="s">
        <v>263</v>
      </c>
      <c r="C123" t="s">
        <v>1</v>
      </c>
      <c r="D123" t="s">
        <v>75</v>
      </c>
      <c r="E123">
        <v>764.3</v>
      </c>
      <c r="F123">
        <v>963.73</v>
      </c>
      <c r="G123">
        <f t="shared" si="3"/>
        <v>1728.03</v>
      </c>
      <c r="H123">
        <f t="shared" si="4"/>
        <v>199.43000000000006</v>
      </c>
      <c r="I123">
        <f t="shared" si="5"/>
        <v>20.693555248876766</v>
      </c>
    </row>
    <row r="124" spans="1:9" x14ac:dyDescent="0.25">
      <c r="A124" t="s">
        <v>264</v>
      </c>
      <c r="B124" t="s">
        <v>265</v>
      </c>
      <c r="C124" t="s">
        <v>0</v>
      </c>
      <c r="D124" t="s">
        <v>75</v>
      </c>
      <c r="E124">
        <v>708.26</v>
      </c>
      <c r="F124">
        <v>32.1</v>
      </c>
      <c r="G124">
        <f t="shared" si="3"/>
        <v>740.36</v>
      </c>
      <c r="H124">
        <f t="shared" si="4"/>
        <v>-676.16</v>
      </c>
      <c r="I124">
        <f t="shared" si="5"/>
        <v>-2106.4174454828658</v>
      </c>
    </row>
    <row r="125" spans="1:9" x14ac:dyDescent="0.25">
      <c r="A125" t="s">
        <v>266</v>
      </c>
      <c r="B125" t="s">
        <v>267</v>
      </c>
      <c r="C125" t="s">
        <v>110</v>
      </c>
      <c r="D125" t="s">
        <v>34</v>
      </c>
      <c r="E125">
        <v>679.42</v>
      </c>
      <c r="F125">
        <v>432.88</v>
      </c>
      <c r="G125">
        <f t="shared" si="3"/>
        <v>1112.3</v>
      </c>
      <c r="H125">
        <f t="shared" si="4"/>
        <v>-246.53999999999996</v>
      </c>
      <c r="I125">
        <f t="shared" si="5"/>
        <v>-56.953428201811114</v>
      </c>
    </row>
    <row r="126" spans="1:9" x14ac:dyDescent="0.25">
      <c r="A126" t="s">
        <v>268</v>
      </c>
      <c r="B126" t="s">
        <v>269</v>
      </c>
      <c r="C126" t="s">
        <v>1</v>
      </c>
      <c r="D126" t="s">
        <v>12</v>
      </c>
      <c r="E126">
        <v>713.66</v>
      </c>
      <c r="F126">
        <v>149.21</v>
      </c>
      <c r="G126">
        <f t="shared" si="3"/>
        <v>862.87</v>
      </c>
      <c r="H126">
        <f t="shared" si="4"/>
        <v>-564.44999999999993</v>
      </c>
      <c r="I126">
        <f t="shared" si="5"/>
        <v>-378.29233965551902</v>
      </c>
    </row>
    <row r="127" spans="1:9" x14ac:dyDescent="0.25">
      <c r="A127" t="s">
        <v>270</v>
      </c>
      <c r="B127" t="s">
        <v>271</v>
      </c>
      <c r="C127" t="s">
        <v>0</v>
      </c>
      <c r="D127" t="s">
        <v>15</v>
      </c>
      <c r="E127">
        <v>179.61</v>
      </c>
      <c r="F127">
        <v>333.99</v>
      </c>
      <c r="G127">
        <f t="shared" si="3"/>
        <v>513.6</v>
      </c>
      <c r="H127">
        <f t="shared" si="4"/>
        <v>154.38</v>
      </c>
      <c r="I127">
        <f t="shared" si="5"/>
        <v>46.222940806610971</v>
      </c>
    </row>
    <row r="128" spans="1:9" x14ac:dyDescent="0.25">
      <c r="A128" t="s">
        <v>272</v>
      </c>
      <c r="B128" t="s">
        <v>273</v>
      </c>
      <c r="C128" t="s">
        <v>1</v>
      </c>
      <c r="D128" t="s">
        <v>34</v>
      </c>
      <c r="E128">
        <v>236.1</v>
      </c>
      <c r="F128">
        <v>325.08</v>
      </c>
      <c r="G128">
        <f t="shared" si="3"/>
        <v>561.17999999999995</v>
      </c>
      <c r="H128">
        <f t="shared" si="4"/>
        <v>88.97999999999999</v>
      </c>
      <c r="I128">
        <f t="shared" si="5"/>
        <v>27.371723883351788</v>
      </c>
    </row>
    <row r="129" spans="1:9" x14ac:dyDescent="0.25">
      <c r="A129" t="s">
        <v>274</v>
      </c>
      <c r="B129" t="s">
        <v>275</v>
      </c>
      <c r="C129" t="s">
        <v>0</v>
      </c>
      <c r="D129" t="s">
        <v>18</v>
      </c>
      <c r="E129">
        <v>63.86</v>
      </c>
      <c r="F129">
        <v>891.68</v>
      </c>
      <c r="G129">
        <f t="shared" si="3"/>
        <v>955.54</v>
      </c>
      <c r="H129">
        <f t="shared" si="4"/>
        <v>827.81999999999994</v>
      </c>
      <c r="I129">
        <f t="shared" si="5"/>
        <v>92.838237932890706</v>
      </c>
    </row>
    <row r="130" spans="1:9" x14ac:dyDescent="0.25">
      <c r="A130" t="s">
        <v>276</v>
      </c>
      <c r="B130" t="s">
        <v>277</v>
      </c>
      <c r="C130" t="s">
        <v>0</v>
      </c>
      <c r="D130" t="s">
        <v>75</v>
      </c>
      <c r="E130">
        <v>423.6</v>
      </c>
      <c r="F130">
        <v>327.92</v>
      </c>
      <c r="G130">
        <f t="shared" si="3"/>
        <v>751.52</v>
      </c>
      <c r="H130">
        <f t="shared" si="4"/>
        <v>-95.68</v>
      </c>
      <c r="I130">
        <f t="shared" si="5"/>
        <v>-29.177848255672114</v>
      </c>
    </row>
    <row r="131" spans="1:9" x14ac:dyDescent="0.25">
      <c r="A131" t="s">
        <v>278</v>
      </c>
      <c r="B131" t="s">
        <v>279</v>
      </c>
      <c r="C131" t="s">
        <v>0</v>
      </c>
      <c r="D131" t="s">
        <v>25</v>
      </c>
      <c r="E131">
        <v>236.34</v>
      </c>
      <c r="F131">
        <v>151.6</v>
      </c>
      <c r="G131">
        <f t="shared" ref="G131:G194" si="6">E131+F131</f>
        <v>387.94</v>
      </c>
      <c r="H131">
        <f t="shared" ref="H131:H194" si="7">F131-E131</f>
        <v>-84.740000000000009</v>
      </c>
      <c r="I131">
        <f t="shared" ref="I131:I194" si="8">H131/F131%</f>
        <v>-55.89709762532982</v>
      </c>
    </row>
    <row r="132" spans="1:9" x14ac:dyDescent="0.25">
      <c r="A132" t="s">
        <v>280</v>
      </c>
      <c r="B132" t="s">
        <v>281</v>
      </c>
      <c r="C132" t="s">
        <v>0</v>
      </c>
      <c r="D132" t="s">
        <v>12</v>
      </c>
      <c r="E132">
        <v>885.29</v>
      </c>
      <c r="F132">
        <v>46.17</v>
      </c>
      <c r="G132">
        <f t="shared" si="6"/>
        <v>931.45999999999992</v>
      </c>
      <c r="H132">
        <f t="shared" si="7"/>
        <v>-839.12</v>
      </c>
      <c r="I132">
        <f t="shared" si="8"/>
        <v>-1817.4572233051765</v>
      </c>
    </row>
    <row r="133" spans="1:9" x14ac:dyDescent="0.25">
      <c r="A133" t="s">
        <v>282</v>
      </c>
      <c r="B133" t="s">
        <v>283</v>
      </c>
      <c r="C133" t="s">
        <v>1</v>
      </c>
      <c r="D133" t="s">
        <v>18</v>
      </c>
      <c r="E133">
        <v>634.19000000000005</v>
      </c>
      <c r="F133">
        <v>632.91999999999996</v>
      </c>
      <c r="G133">
        <f t="shared" si="6"/>
        <v>1267.1100000000001</v>
      </c>
      <c r="H133">
        <f t="shared" si="7"/>
        <v>-1.2700000000000955</v>
      </c>
      <c r="I133">
        <f t="shared" si="8"/>
        <v>-0.20065727106112868</v>
      </c>
    </row>
    <row r="134" spans="1:9" x14ac:dyDescent="0.25">
      <c r="A134" t="s">
        <v>284</v>
      </c>
      <c r="B134" t="s">
        <v>285</v>
      </c>
      <c r="C134" t="s">
        <v>1</v>
      </c>
      <c r="D134" t="s">
        <v>75</v>
      </c>
      <c r="E134">
        <v>830.62</v>
      </c>
      <c r="F134">
        <v>43.01</v>
      </c>
      <c r="G134">
        <f t="shared" si="6"/>
        <v>873.63</v>
      </c>
      <c r="H134">
        <f t="shared" si="7"/>
        <v>-787.61</v>
      </c>
      <c r="I134">
        <f t="shared" si="8"/>
        <v>-1831.2252964426877</v>
      </c>
    </row>
    <row r="135" spans="1:9" x14ac:dyDescent="0.25">
      <c r="A135" t="s">
        <v>286</v>
      </c>
      <c r="B135" t="s">
        <v>287</v>
      </c>
      <c r="C135" t="s">
        <v>0</v>
      </c>
      <c r="E135">
        <v>124.3</v>
      </c>
      <c r="F135">
        <v>383.8</v>
      </c>
      <c r="G135">
        <f t="shared" si="6"/>
        <v>508.1</v>
      </c>
      <c r="H135">
        <f t="shared" si="7"/>
        <v>259.5</v>
      </c>
      <c r="I135">
        <f t="shared" si="8"/>
        <v>67.61334028139656</v>
      </c>
    </row>
    <row r="136" spans="1:9" x14ac:dyDescent="0.25">
      <c r="A136" t="s">
        <v>288</v>
      </c>
      <c r="B136" t="s">
        <v>289</v>
      </c>
      <c r="C136" t="s">
        <v>0</v>
      </c>
      <c r="E136">
        <v>598.83000000000004</v>
      </c>
      <c r="F136">
        <v>175.55</v>
      </c>
      <c r="G136">
        <f t="shared" si="6"/>
        <v>774.38000000000011</v>
      </c>
      <c r="H136">
        <f t="shared" si="7"/>
        <v>-423.28000000000003</v>
      </c>
      <c r="I136">
        <f t="shared" si="8"/>
        <v>-241.11649102819712</v>
      </c>
    </row>
    <row r="137" spans="1:9" x14ac:dyDescent="0.25">
      <c r="A137" t="s">
        <v>290</v>
      </c>
      <c r="B137" t="s">
        <v>291</v>
      </c>
      <c r="C137" t="s">
        <v>1</v>
      </c>
      <c r="E137">
        <v>986.66</v>
      </c>
      <c r="F137">
        <v>56.91</v>
      </c>
      <c r="G137">
        <f t="shared" si="6"/>
        <v>1043.57</v>
      </c>
      <c r="H137">
        <f t="shared" si="7"/>
        <v>-929.75</v>
      </c>
      <c r="I137">
        <f t="shared" si="8"/>
        <v>-1633.7199086276578</v>
      </c>
    </row>
    <row r="138" spans="1:9" x14ac:dyDescent="0.25">
      <c r="A138" t="s">
        <v>292</v>
      </c>
      <c r="B138" t="s">
        <v>293</v>
      </c>
      <c r="C138" t="s">
        <v>0</v>
      </c>
      <c r="D138" t="s">
        <v>12</v>
      </c>
      <c r="E138">
        <v>413.42</v>
      </c>
      <c r="F138">
        <v>963.87</v>
      </c>
      <c r="G138">
        <f t="shared" si="6"/>
        <v>1377.29</v>
      </c>
      <c r="H138">
        <f t="shared" si="7"/>
        <v>550.45000000000005</v>
      </c>
      <c r="I138">
        <f t="shared" si="8"/>
        <v>57.108323736603488</v>
      </c>
    </row>
    <row r="139" spans="1:9" x14ac:dyDescent="0.25">
      <c r="A139" t="s">
        <v>294</v>
      </c>
      <c r="B139" t="s">
        <v>295</v>
      </c>
      <c r="C139" t="s">
        <v>1</v>
      </c>
      <c r="E139">
        <v>510.42</v>
      </c>
      <c r="F139">
        <v>995.04</v>
      </c>
      <c r="G139">
        <f t="shared" si="6"/>
        <v>1505.46</v>
      </c>
      <c r="H139">
        <f t="shared" si="7"/>
        <v>484.61999999999995</v>
      </c>
      <c r="I139">
        <f t="shared" si="8"/>
        <v>48.703569705740463</v>
      </c>
    </row>
    <row r="140" spans="1:9" x14ac:dyDescent="0.25">
      <c r="A140" t="s">
        <v>296</v>
      </c>
      <c r="B140" t="s">
        <v>297</v>
      </c>
      <c r="C140" t="s">
        <v>1</v>
      </c>
      <c r="D140" t="s">
        <v>12</v>
      </c>
      <c r="E140">
        <v>447.69</v>
      </c>
      <c r="F140">
        <v>13.78</v>
      </c>
      <c r="G140">
        <f t="shared" si="6"/>
        <v>461.46999999999997</v>
      </c>
      <c r="H140">
        <f t="shared" si="7"/>
        <v>-433.91</v>
      </c>
      <c r="I140">
        <f t="shared" si="8"/>
        <v>-3148.8388969521047</v>
      </c>
    </row>
    <row r="141" spans="1:9" x14ac:dyDescent="0.25">
      <c r="A141" t="s">
        <v>298</v>
      </c>
      <c r="B141" t="s">
        <v>299</v>
      </c>
      <c r="C141" t="s">
        <v>0</v>
      </c>
      <c r="D141" t="s">
        <v>34</v>
      </c>
      <c r="E141">
        <v>942.01</v>
      </c>
      <c r="F141">
        <v>67.650000000000006</v>
      </c>
      <c r="G141">
        <f t="shared" si="6"/>
        <v>1009.66</v>
      </c>
      <c r="H141">
        <f t="shared" si="7"/>
        <v>-874.36</v>
      </c>
      <c r="I141">
        <f t="shared" si="8"/>
        <v>-1292.4759793052474</v>
      </c>
    </row>
    <row r="142" spans="1:9" x14ac:dyDescent="0.25">
      <c r="A142" t="s">
        <v>300</v>
      </c>
      <c r="B142" t="s">
        <v>301</v>
      </c>
      <c r="C142" t="s">
        <v>1</v>
      </c>
      <c r="D142" t="s">
        <v>18</v>
      </c>
      <c r="E142">
        <v>177.13</v>
      </c>
      <c r="F142">
        <v>415.71</v>
      </c>
      <c r="G142">
        <f t="shared" si="6"/>
        <v>592.83999999999992</v>
      </c>
      <c r="H142">
        <f t="shared" si="7"/>
        <v>238.57999999999998</v>
      </c>
      <c r="I142">
        <f t="shared" si="8"/>
        <v>57.390969666353946</v>
      </c>
    </row>
    <row r="143" spans="1:9" x14ac:dyDescent="0.25">
      <c r="A143" t="s">
        <v>302</v>
      </c>
      <c r="B143" t="s">
        <v>303</v>
      </c>
      <c r="C143" t="s">
        <v>0</v>
      </c>
      <c r="D143" t="s">
        <v>18</v>
      </c>
      <c r="E143">
        <v>97.39</v>
      </c>
      <c r="F143">
        <v>432.96</v>
      </c>
      <c r="G143">
        <f t="shared" si="6"/>
        <v>530.35</v>
      </c>
      <c r="H143">
        <f t="shared" si="7"/>
        <v>335.57</v>
      </c>
      <c r="I143">
        <f t="shared" si="8"/>
        <v>77.506005173688095</v>
      </c>
    </row>
    <row r="144" spans="1:9" x14ac:dyDescent="0.25">
      <c r="A144" t="s">
        <v>304</v>
      </c>
      <c r="B144" t="s">
        <v>305</v>
      </c>
      <c r="C144" t="s">
        <v>1</v>
      </c>
      <c r="D144" t="s">
        <v>18</v>
      </c>
      <c r="E144">
        <v>558.1</v>
      </c>
      <c r="F144">
        <v>777.59</v>
      </c>
      <c r="G144">
        <f t="shared" si="6"/>
        <v>1335.69</v>
      </c>
      <c r="H144">
        <f t="shared" si="7"/>
        <v>219.49</v>
      </c>
      <c r="I144">
        <f t="shared" si="8"/>
        <v>28.226957651204362</v>
      </c>
    </row>
    <row r="145" spans="1:9" x14ac:dyDescent="0.25">
      <c r="A145" t="s">
        <v>306</v>
      </c>
      <c r="B145" t="s">
        <v>307</v>
      </c>
      <c r="C145" t="s">
        <v>0</v>
      </c>
      <c r="D145" t="s">
        <v>25</v>
      </c>
      <c r="E145">
        <v>913.59</v>
      </c>
      <c r="F145">
        <v>758.42</v>
      </c>
      <c r="G145">
        <f t="shared" si="6"/>
        <v>1672.01</v>
      </c>
      <c r="H145">
        <f t="shared" si="7"/>
        <v>-155.17000000000007</v>
      </c>
      <c r="I145">
        <f t="shared" si="8"/>
        <v>-20.459639777432042</v>
      </c>
    </row>
    <row r="146" spans="1:9" x14ac:dyDescent="0.25">
      <c r="A146" t="s">
        <v>308</v>
      </c>
      <c r="B146" t="s">
        <v>309</v>
      </c>
      <c r="C146" t="s">
        <v>0</v>
      </c>
      <c r="D146" t="s">
        <v>15</v>
      </c>
      <c r="E146">
        <v>269.3</v>
      </c>
      <c r="F146">
        <v>573.67999999999995</v>
      </c>
      <c r="G146">
        <f t="shared" si="6"/>
        <v>842.98</v>
      </c>
      <c r="H146">
        <f t="shared" si="7"/>
        <v>304.37999999999994</v>
      </c>
      <c r="I146">
        <f t="shared" si="8"/>
        <v>53.057453632687206</v>
      </c>
    </row>
    <row r="147" spans="1:9" x14ac:dyDescent="0.25">
      <c r="A147" t="s">
        <v>310</v>
      </c>
      <c r="B147" t="s">
        <v>311</v>
      </c>
      <c r="C147" t="s">
        <v>1</v>
      </c>
      <c r="D147" t="s">
        <v>15</v>
      </c>
      <c r="E147">
        <v>855.7</v>
      </c>
      <c r="F147">
        <v>634.86</v>
      </c>
      <c r="G147">
        <f t="shared" si="6"/>
        <v>1490.56</v>
      </c>
      <c r="H147">
        <f t="shared" si="7"/>
        <v>-220.84000000000003</v>
      </c>
      <c r="I147">
        <f t="shared" si="8"/>
        <v>-34.785622026903575</v>
      </c>
    </row>
    <row r="148" spans="1:9" x14ac:dyDescent="0.25">
      <c r="A148" t="s">
        <v>312</v>
      </c>
      <c r="B148" t="s">
        <v>313</v>
      </c>
      <c r="C148" t="s">
        <v>1</v>
      </c>
      <c r="D148" t="s">
        <v>25</v>
      </c>
      <c r="E148">
        <v>409.12</v>
      </c>
      <c r="F148">
        <v>162.01</v>
      </c>
      <c r="G148">
        <f t="shared" si="6"/>
        <v>571.13</v>
      </c>
      <c r="H148">
        <f t="shared" si="7"/>
        <v>-247.11</v>
      </c>
      <c r="I148">
        <f t="shared" si="8"/>
        <v>-152.52762175174374</v>
      </c>
    </row>
    <row r="149" spans="1:9" x14ac:dyDescent="0.25">
      <c r="A149" t="s">
        <v>314</v>
      </c>
      <c r="B149" t="s">
        <v>315</v>
      </c>
      <c r="C149" t="s">
        <v>1</v>
      </c>
      <c r="D149" t="s">
        <v>15</v>
      </c>
      <c r="E149">
        <v>923.5</v>
      </c>
      <c r="F149">
        <v>820.13</v>
      </c>
      <c r="G149">
        <f t="shared" si="6"/>
        <v>1743.63</v>
      </c>
      <c r="H149">
        <f t="shared" si="7"/>
        <v>-103.37</v>
      </c>
      <c r="I149">
        <f t="shared" si="8"/>
        <v>-12.604099350103033</v>
      </c>
    </row>
    <row r="150" spans="1:9" x14ac:dyDescent="0.25">
      <c r="A150" t="s">
        <v>316</v>
      </c>
      <c r="B150" t="s">
        <v>317</v>
      </c>
      <c r="C150" t="s">
        <v>0</v>
      </c>
      <c r="D150" t="s">
        <v>75</v>
      </c>
      <c r="E150">
        <v>644.19000000000005</v>
      </c>
      <c r="F150">
        <v>24.63</v>
      </c>
      <c r="G150">
        <f t="shared" si="6"/>
        <v>668.82</v>
      </c>
      <c r="H150">
        <f t="shared" si="7"/>
        <v>-619.56000000000006</v>
      </c>
      <c r="I150">
        <f t="shared" si="8"/>
        <v>-2515.4689403166872</v>
      </c>
    </row>
    <row r="151" spans="1:9" x14ac:dyDescent="0.25">
      <c r="A151" t="s">
        <v>318</v>
      </c>
      <c r="B151" t="s">
        <v>319</v>
      </c>
      <c r="C151" t="s">
        <v>1</v>
      </c>
      <c r="D151" t="s">
        <v>75</v>
      </c>
      <c r="E151">
        <v>256.52</v>
      </c>
      <c r="F151">
        <v>594.85</v>
      </c>
      <c r="G151">
        <f t="shared" si="6"/>
        <v>851.37</v>
      </c>
      <c r="H151">
        <f t="shared" si="7"/>
        <v>338.33000000000004</v>
      </c>
      <c r="I151">
        <f t="shared" si="8"/>
        <v>56.876523493317649</v>
      </c>
    </row>
    <row r="152" spans="1:9" x14ac:dyDescent="0.25">
      <c r="A152" t="s">
        <v>320</v>
      </c>
      <c r="B152" t="s">
        <v>321</v>
      </c>
      <c r="C152" t="s">
        <v>1</v>
      </c>
      <c r="D152" t="s">
        <v>75</v>
      </c>
      <c r="E152">
        <v>693.49</v>
      </c>
      <c r="F152">
        <v>526.95000000000005</v>
      </c>
      <c r="G152">
        <f t="shared" si="6"/>
        <v>1220.44</v>
      </c>
      <c r="H152">
        <f t="shared" si="7"/>
        <v>-166.53999999999996</v>
      </c>
      <c r="I152">
        <f t="shared" si="8"/>
        <v>-31.604516557548145</v>
      </c>
    </row>
    <row r="153" spans="1:9" x14ac:dyDescent="0.25">
      <c r="A153" t="s">
        <v>322</v>
      </c>
      <c r="B153" t="s">
        <v>323</v>
      </c>
      <c r="C153" t="s">
        <v>1</v>
      </c>
      <c r="D153" t="s">
        <v>75</v>
      </c>
      <c r="E153">
        <v>169.72</v>
      </c>
      <c r="F153">
        <v>606.08000000000004</v>
      </c>
      <c r="G153">
        <f t="shared" si="6"/>
        <v>775.80000000000007</v>
      </c>
      <c r="H153">
        <f t="shared" si="7"/>
        <v>436.36</v>
      </c>
      <c r="I153">
        <f t="shared" si="8"/>
        <v>71.99709609292502</v>
      </c>
    </row>
    <row r="154" spans="1:9" x14ac:dyDescent="0.25">
      <c r="A154" t="s">
        <v>324</v>
      </c>
      <c r="B154" t="s">
        <v>325</v>
      </c>
      <c r="C154" t="s">
        <v>1</v>
      </c>
      <c r="D154" t="s">
        <v>12</v>
      </c>
      <c r="E154">
        <v>593.19000000000005</v>
      </c>
      <c r="F154">
        <v>636.33000000000004</v>
      </c>
      <c r="G154">
        <f t="shared" si="6"/>
        <v>1229.52</v>
      </c>
      <c r="H154">
        <f t="shared" si="7"/>
        <v>43.139999999999986</v>
      </c>
      <c r="I154">
        <f t="shared" si="8"/>
        <v>6.7795012022063998</v>
      </c>
    </row>
    <row r="155" spans="1:9" x14ac:dyDescent="0.25">
      <c r="A155" t="s">
        <v>326</v>
      </c>
      <c r="B155" t="s">
        <v>327</v>
      </c>
      <c r="C155" t="s">
        <v>0</v>
      </c>
      <c r="D155" t="s">
        <v>12</v>
      </c>
      <c r="E155">
        <v>846.36</v>
      </c>
      <c r="F155">
        <v>357.21</v>
      </c>
      <c r="G155">
        <f t="shared" si="6"/>
        <v>1203.57</v>
      </c>
      <c r="H155">
        <f t="shared" si="7"/>
        <v>-489.15000000000003</v>
      </c>
      <c r="I155">
        <f t="shared" si="8"/>
        <v>-136.93625598387504</v>
      </c>
    </row>
    <row r="156" spans="1:9" x14ac:dyDescent="0.25">
      <c r="A156" t="s">
        <v>328</v>
      </c>
      <c r="B156" t="s">
        <v>329</v>
      </c>
      <c r="C156" t="s">
        <v>1</v>
      </c>
      <c r="D156" t="s">
        <v>18</v>
      </c>
      <c r="E156">
        <v>833.51</v>
      </c>
      <c r="F156">
        <v>698.18</v>
      </c>
      <c r="G156">
        <f t="shared" si="6"/>
        <v>1531.69</v>
      </c>
      <c r="H156">
        <f t="shared" si="7"/>
        <v>-135.33000000000004</v>
      </c>
      <c r="I156">
        <f t="shared" si="8"/>
        <v>-19.383253602222929</v>
      </c>
    </row>
    <row r="157" spans="1:9" x14ac:dyDescent="0.25">
      <c r="A157" t="s">
        <v>330</v>
      </c>
      <c r="B157" t="s">
        <v>331</v>
      </c>
      <c r="C157" t="s">
        <v>1</v>
      </c>
      <c r="D157" t="s">
        <v>75</v>
      </c>
      <c r="E157">
        <v>947.86</v>
      </c>
      <c r="F157">
        <v>472.98</v>
      </c>
      <c r="G157">
        <f t="shared" si="6"/>
        <v>1420.8400000000001</v>
      </c>
      <c r="H157">
        <f t="shared" si="7"/>
        <v>-474.88</v>
      </c>
      <c r="I157">
        <f t="shared" si="8"/>
        <v>-100.40170831747642</v>
      </c>
    </row>
    <row r="158" spans="1:9" x14ac:dyDescent="0.25">
      <c r="A158" t="s">
        <v>332</v>
      </c>
      <c r="B158" t="s">
        <v>333</v>
      </c>
      <c r="C158" t="s">
        <v>0</v>
      </c>
      <c r="D158" t="s">
        <v>41</v>
      </c>
      <c r="E158">
        <v>794.25</v>
      </c>
      <c r="F158">
        <v>301.01</v>
      </c>
      <c r="G158">
        <f t="shared" si="6"/>
        <v>1095.26</v>
      </c>
      <c r="H158">
        <f t="shared" si="7"/>
        <v>-493.24</v>
      </c>
      <c r="I158">
        <f t="shared" si="8"/>
        <v>-163.86166572539119</v>
      </c>
    </row>
    <row r="159" spans="1:9" x14ac:dyDescent="0.25">
      <c r="A159" t="s">
        <v>334</v>
      </c>
      <c r="B159" t="s">
        <v>335</v>
      </c>
      <c r="C159" t="s">
        <v>1</v>
      </c>
      <c r="D159" t="s">
        <v>25</v>
      </c>
      <c r="E159">
        <v>704.48</v>
      </c>
      <c r="F159">
        <v>504.8</v>
      </c>
      <c r="G159">
        <f t="shared" si="6"/>
        <v>1209.28</v>
      </c>
      <c r="H159">
        <f t="shared" si="7"/>
        <v>-199.68</v>
      </c>
      <c r="I159">
        <f t="shared" si="8"/>
        <v>-39.556259904912835</v>
      </c>
    </row>
    <row r="160" spans="1:9" x14ac:dyDescent="0.25">
      <c r="A160" t="s">
        <v>336</v>
      </c>
      <c r="B160" t="s">
        <v>337</v>
      </c>
      <c r="C160" t="s">
        <v>1</v>
      </c>
      <c r="D160" t="s">
        <v>12</v>
      </c>
      <c r="E160">
        <v>128.30000000000001</v>
      </c>
      <c r="F160">
        <v>303.17</v>
      </c>
      <c r="G160">
        <f t="shared" si="6"/>
        <v>431.47</v>
      </c>
      <c r="H160">
        <f t="shared" si="7"/>
        <v>174.87</v>
      </c>
      <c r="I160">
        <f t="shared" si="8"/>
        <v>57.680509285219507</v>
      </c>
    </row>
    <row r="161" spans="1:9" x14ac:dyDescent="0.25">
      <c r="A161" t="s">
        <v>10</v>
      </c>
      <c r="B161" t="s">
        <v>338</v>
      </c>
      <c r="C161" t="s">
        <v>0</v>
      </c>
      <c r="D161" t="s">
        <v>15</v>
      </c>
      <c r="E161">
        <v>846.78</v>
      </c>
      <c r="F161">
        <v>434.75</v>
      </c>
      <c r="G161">
        <f t="shared" si="6"/>
        <v>1281.53</v>
      </c>
      <c r="H161">
        <f t="shared" si="7"/>
        <v>-412.03</v>
      </c>
      <c r="I161">
        <f t="shared" si="8"/>
        <v>-94.774008050603783</v>
      </c>
    </row>
    <row r="162" spans="1:9" x14ac:dyDescent="0.25">
      <c r="A162" t="s">
        <v>339</v>
      </c>
      <c r="B162" t="s">
        <v>340</v>
      </c>
      <c r="C162" t="s">
        <v>62</v>
      </c>
      <c r="D162" t="s">
        <v>25</v>
      </c>
      <c r="E162">
        <v>3.17</v>
      </c>
      <c r="F162">
        <v>453.12</v>
      </c>
      <c r="G162">
        <f t="shared" si="6"/>
        <v>456.29</v>
      </c>
      <c r="H162">
        <f t="shared" si="7"/>
        <v>449.95</v>
      </c>
      <c r="I162">
        <f t="shared" si="8"/>
        <v>99.300406073446325</v>
      </c>
    </row>
    <row r="163" spans="1:9" x14ac:dyDescent="0.25">
      <c r="A163" t="s">
        <v>341</v>
      </c>
      <c r="B163" t="s">
        <v>342</v>
      </c>
      <c r="C163" t="s">
        <v>0</v>
      </c>
      <c r="D163" t="s">
        <v>15</v>
      </c>
      <c r="E163">
        <v>334.75</v>
      </c>
      <c r="F163">
        <v>701.46</v>
      </c>
      <c r="G163">
        <f t="shared" si="6"/>
        <v>1036.21</v>
      </c>
      <c r="H163">
        <f t="shared" si="7"/>
        <v>366.71000000000004</v>
      </c>
      <c r="I163">
        <f t="shared" si="8"/>
        <v>52.278105665326606</v>
      </c>
    </row>
    <row r="164" spans="1:9" x14ac:dyDescent="0.25">
      <c r="A164" t="s">
        <v>343</v>
      </c>
      <c r="B164" t="s">
        <v>344</v>
      </c>
      <c r="C164" t="s">
        <v>0</v>
      </c>
      <c r="D164" t="s">
        <v>15</v>
      </c>
      <c r="E164">
        <v>17.559999999999999</v>
      </c>
      <c r="F164">
        <v>151.27000000000001</v>
      </c>
      <c r="G164">
        <f t="shared" si="6"/>
        <v>168.83</v>
      </c>
      <c r="H164">
        <f t="shared" si="7"/>
        <v>133.71</v>
      </c>
      <c r="I164">
        <f t="shared" si="8"/>
        <v>88.391617637337205</v>
      </c>
    </row>
    <row r="165" spans="1:9" x14ac:dyDescent="0.25">
      <c r="A165" t="s">
        <v>345</v>
      </c>
      <c r="B165" t="s">
        <v>346</v>
      </c>
      <c r="C165" t="s">
        <v>135</v>
      </c>
      <c r="D165" t="s">
        <v>34</v>
      </c>
      <c r="E165">
        <v>451.52</v>
      </c>
      <c r="F165">
        <v>949.42</v>
      </c>
      <c r="G165">
        <f t="shared" si="6"/>
        <v>1400.94</v>
      </c>
      <c r="H165">
        <f t="shared" si="7"/>
        <v>497.9</v>
      </c>
      <c r="I165">
        <f t="shared" si="8"/>
        <v>52.442543868888379</v>
      </c>
    </row>
    <row r="166" spans="1:9" x14ac:dyDescent="0.25">
      <c r="A166" t="s">
        <v>347</v>
      </c>
      <c r="B166" t="s">
        <v>348</v>
      </c>
      <c r="C166" t="s">
        <v>1</v>
      </c>
      <c r="D166" t="s">
        <v>34</v>
      </c>
      <c r="E166">
        <v>72.930000000000007</v>
      </c>
      <c r="F166">
        <v>726.39</v>
      </c>
      <c r="G166">
        <f t="shared" si="6"/>
        <v>799.31999999999994</v>
      </c>
      <c r="H166">
        <f t="shared" si="7"/>
        <v>653.46</v>
      </c>
      <c r="I166">
        <f t="shared" si="8"/>
        <v>89.959938875810522</v>
      </c>
    </row>
    <row r="167" spans="1:9" x14ac:dyDescent="0.25">
      <c r="A167" t="s">
        <v>349</v>
      </c>
      <c r="B167" t="s">
        <v>350</v>
      </c>
      <c r="C167" t="s">
        <v>0</v>
      </c>
      <c r="D167" t="s">
        <v>41</v>
      </c>
      <c r="E167">
        <v>651.27</v>
      </c>
      <c r="F167">
        <v>304.81</v>
      </c>
      <c r="G167">
        <f t="shared" si="6"/>
        <v>956.07999999999993</v>
      </c>
      <c r="H167">
        <f t="shared" si="7"/>
        <v>-346.46</v>
      </c>
      <c r="I167">
        <f t="shared" si="8"/>
        <v>-113.66424986056887</v>
      </c>
    </row>
    <row r="168" spans="1:9" x14ac:dyDescent="0.25">
      <c r="A168" t="s">
        <v>351</v>
      </c>
      <c r="B168" t="s">
        <v>352</v>
      </c>
      <c r="C168" t="s">
        <v>1</v>
      </c>
      <c r="D168" t="s">
        <v>75</v>
      </c>
      <c r="E168">
        <v>520.1</v>
      </c>
      <c r="F168">
        <v>339.05</v>
      </c>
      <c r="G168">
        <f t="shared" si="6"/>
        <v>859.15000000000009</v>
      </c>
      <c r="H168">
        <f t="shared" si="7"/>
        <v>-181.05</v>
      </c>
      <c r="I168">
        <f t="shared" si="8"/>
        <v>-53.399203657277688</v>
      </c>
    </row>
    <row r="169" spans="1:9" x14ac:dyDescent="0.25">
      <c r="A169" t="s">
        <v>353</v>
      </c>
      <c r="B169" t="s">
        <v>354</v>
      </c>
      <c r="C169" t="s">
        <v>1</v>
      </c>
      <c r="D169" t="s">
        <v>34</v>
      </c>
      <c r="E169">
        <v>711.58</v>
      </c>
      <c r="F169">
        <v>895.74</v>
      </c>
      <c r="G169">
        <f t="shared" si="6"/>
        <v>1607.3200000000002</v>
      </c>
      <c r="H169">
        <f t="shared" si="7"/>
        <v>184.15999999999997</v>
      </c>
      <c r="I169">
        <f t="shared" si="8"/>
        <v>20.559537365753453</v>
      </c>
    </row>
    <row r="170" spans="1:9" x14ac:dyDescent="0.25">
      <c r="A170" t="s">
        <v>355</v>
      </c>
      <c r="B170" t="s">
        <v>356</v>
      </c>
      <c r="C170" t="s">
        <v>1</v>
      </c>
      <c r="E170">
        <v>708.64</v>
      </c>
      <c r="F170">
        <v>749.34</v>
      </c>
      <c r="G170">
        <f t="shared" si="6"/>
        <v>1457.98</v>
      </c>
      <c r="H170">
        <f t="shared" si="7"/>
        <v>40.700000000000045</v>
      </c>
      <c r="I170">
        <f t="shared" si="8"/>
        <v>5.4314463394453849</v>
      </c>
    </row>
    <row r="171" spans="1:9" x14ac:dyDescent="0.25">
      <c r="A171" t="s">
        <v>357</v>
      </c>
      <c r="B171" t="s">
        <v>358</v>
      </c>
      <c r="C171" t="s">
        <v>1</v>
      </c>
      <c r="E171">
        <v>183.09</v>
      </c>
      <c r="F171">
        <v>428.95</v>
      </c>
      <c r="G171">
        <f t="shared" si="6"/>
        <v>612.04</v>
      </c>
      <c r="H171">
        <f t="shared" si="7"/>
        <v>245.85999999999999</v>
      </c>
      <c r="I171">
        <f t="shared" si="8"/>
        <v>57.316703578505646</v>
      </c>
    </row>
    <row r="172" spans="1:9" x14ac:dyDescent="0.25">
      <c r="A172" t="s">
        <v>359</v>
      </c>
      <c r="B172" t="s">
        <v>360</v>
      </c>
      <c r="C172" t="s">
        <v>0</v>
      </c>
      <c r="E172">
        <v>111.37</v>
      </c>
      <c r="F172">
        <v>680.55</v>
      </c>
      <c r="G172">
        <f t="shared" si="6"/>
        <v>791.92</v>
      </c>
      <c r="H172">
        <f t="shared" si="7"/>
        <v>569.17999999999995</v>
      </c>
      <c r="I172">
        <f t="shared" si="8"/>
        <v>83.635294981999849</v>
      </c>
    </row>
    <row r="173" spans="1:9" x14ac:dyDescent="0.25">
      <c r="A173" t="s">
        <v>361</v>
      </c>
      <c r="B173" t="s">
        <v>362</v>
      </c>
      <c r="C173" t="s">
        <v>1</v>
      </c>
      <c r="D173" t="s">
        <v>25</v>
      </c>
      <c r="E173">
        <v>550.48</v>
      </c>
      <c r="F173">
        <v>507.36</v>
      </c>
      <c r="G173">
        <f t="shared" si="6"/>
        <v>1057.8400000000001</v>
      </c>
      <c r="H173">
        <f t="shared" si="7"/>
        <v>-43.120000000000005</v>
      </c>
      <c r="I173">
        <f t="shared" si="8"/>
        <v>-8.4988962472406193</v>
      </c>
    </row>
    <row r="174" spans="1:9" x14ac:dyDescent="0.25">
      <c r="A174" t="s">
        <v>363</v>
      </c>
      <c r="B174" t="s">
        <v>364</v>
      </c>
      <c r="C174" t="s">
        <v>0</v>
      </c>
      <c r="E174">
        <v>764.32</v>
      </c>
      <c r="F174">
        <v>124.74</v>
      </c>
      <c r="G174">
        <f t="shared" si="6"/>
        <v>889.06000000000006</v>
      </c>
      <c r="H174">
        <f t="shared" si="7"/>
        <v>-639.58000000000004</v>
      </c>
      <c r="I174">
        <f t="shared" si="8"/>
        <v>-512.73047939714615</v>
      </c>
    </row>
    <row r="175" spans="1:9" x14ac:dyDescent="0.25">
      <c r="A175" t="s">
        <v>365</v>
      </c>
      <c r="B175" t="s">
        <v>366</v>
      </c>
      <c r="C175" t="s">
        <v>1</v>
      </c>
      <c r="D175" t="s">
        <v>18</v>
      </c>
      <c r="E175">
        <v>817.69</v>
      </c>
      <c r="F175">
        <v>104.89</v>
      </c>
      <c r="G175">
        <f t="shared" si="6"/>
        <v>922.58</v>
      </c>
      <c r="H175">
        <f t="shared" si="7"/>
        <v>-712.80000000000007</v>
      </c>
      <c r="I175">
        <f t="shared" si="8"/>
        <v>-679.56907236152165</v>
      </c>
    </row>
    <row r="176" spans="1:9" x14ac:dyDescent="0.25">
      <c r="A176" t="s">
        <v>367</v>
      </c>
      <c r="B176" t="s">
        <v>368</v>
      </c>
      <c r="C176" t="s">
        <v>0</v>
      </c>
      <c r="E176">
        <v>245.77</v>
      </c>
      <c r="F176">
        <v>792.57</v>
      </c>
      <c r="G176">
        <f t="shared" si="6"/>
        <v>1038.3400000000001</v>
      </c>
      <c r="H176">
        <f t="shared" si="7"/>
        <v>546.80000000000007</v>
      </c>
      <c r="I176">
        <f t="shared" si="8"/>
        <v>68.990751605536417</v>
      </c>
    </row>
    <row r="177" spans="1:9" x14ac:dyDescent="0.25">
      <c r="A177" t="s">
        <v>369</v>
      </c>
      <c r="B177" t="s">
        <v>370</v>
      </c>
      <c r="C177" t="s">
        <v>1</v>
      </c>
      <c r="D177" t="s">
        <v>75</v>
      </c>
      <c r="E177">
        <v>784.34</v>
      </c>
      <c r="F177">
        <v>216.46</v>
      </c>
      <c r="G177">
        <f t="shared" si="6"/>
        <v>1000.8000000000001</v>
      </c>
      <c r="H177">
        <f t="shared" si="7"/>
        <v>-567.88</v>
      </c>
      <c r="I177">
        <f t="shared" si="8"/>
        <v>-262.3487018386769</v>
      </c>
    </row>
    <row r="178" spans="1:9" x14ac:dyDescent="0.25">
      <c r="A178" t="s">
        <v>371</v>
      </c>
      <c r="B178" t="s">
        <v>372</v>
      </c>
      <c r="C178" t="s">
        <v>1</v>
      </c>
      <c r="D178" t="s">
        <v>75</v>
      </c>
      <c r="E178">
        <v>755.36</v>
      </c>
      <c r="F178">
        <v>845.09</v>
      </c>
      <c r="G178">
        <f t="shared" si="6"/>
        <v>1600.45</v>
      </c>
      <c r="H178">
        <f t="shared" si="7"/>
        <v>89.730000000000018</v>
      </c>
      <c r="I178">
        <f t="shared" si="8"/>
        <v>10.617804020873518</v>
      </c>
    </row>
    <row r="179" spans="1:9" x14ac:dyDescent="0.25">
      <c r="A179" t="s">
        <v>373</v>
      </c>
      <c r="B179" t="s">
        <v>374</v>
      </c>
      <c r="C179" t="s">
        <v>1</v>
      </c>
      <c r="E179">
        <v>634.16</v>
      </c>
      <c r="F179">
        <v>89.62</v>
      </c>
      <c r="G179">
        <f t="shared" si="6"/>
        <v>723.78</v>
      </c>
      <c r="H179">
        <f t="shared" si="7"/>
        <v>-544.54</v>
      </c>
      <c r="I179">
        <f t="shared" si="8"/>
        <v>-607.60990850256633</v>
      </c>
    </row>
    <row r="180" spans="1:9" x14ac:dyDescent="0.25">
      <c r="A180" t="s">
        <v>375</v>
      </c>
      <c r="B180" t="s">
        <v>376</v>
      </c>
      <c r="C180" t="s">
        <v>1</v>
      </c>
      <c r="D180" t="s">
        <v>34</v>
      </c>
      <c r="E180">
        <v>943.32</v>
      </c>
      <c r="F180">
        <v>212.83</v>
      </c>
      <c r="G180">
        <f t="shared" si="6"/>
        <v>1156.1500000000001</v>
      </c>
      <c r="H180">
        <f t="shared" si="7"/>
        <v>-730.49</v>
      </c>
      <c r="I180">
        <f t="shared" si="8"/>
        <v>-343.22698867640838</v>
      </c>
    </row>
    <row r="181" spans="1:9" x14ac:dyDescent="0.25">
      <c r="A181" t="s">
        <v>377</v>
      </c>
      <c r="B181" t="s">
        <v>378</v>
      </c>
      <c r="C181" t="s">
        <v>135</v>
      </c>
      <c r="D181" t="s">
        <v>15</v>
      </c>
      <c r="E181">
        <v>185.85</v>
      </c>
      <c r="F181">
        <v>322.91000000000003</v>
      </c>
      <c r="G181">
        <f t="shared" si="6"/>
        <v>508.76</v>
      </c>
      <c r="H181">
        <f t="shared" si="7"/>
        <v>137.06000000000003</v>
      </c>
      <c r="I181">
        <f t="shared" si="8"/>
        <v>42.445263386082814</v>
      </c>
    </row>
    <row r="182" spans="1:9" x14ac:dyDescent="0.25">
      <c r="A182" t="s">
        <v>379</v>
      </c>
      <c r="B182" t="s">
        <v>380</v>
      </c>
      <c r="C182" t="s">
        <v>1</v>
      </c>
      <c r="D182" t="s">
        <v>15</v>
      </c>
      <c r="E182">
        <v>650.75</v>
      </c>
      <c r="F182">
        <v>979.64</v>
      </c>
      <c r="G182">
        <f t="shared" si="6"/>
        <v>1630.3899999999999</v>
      </c>
      <c r="H182">
        <f t="shared" si="7"/>
        <v>328.89</v>
      </c>
      <c r="I182">
        <f t="shared" si="8"/>
        <v>33.572536850271526</v>
      </c>
    </row>
    <row r="183" spans="1:9" x14ac:dyDescent="0.25">
      <c r="A183" t="s">
        <v>381</v>
      </c>
      <c r="B183" t="s">
        <v>382</v>
      </c>
      <c r="C183" t="s">
        <v>1</v>
      </c>
      <c r="D183" t="s">
        <v>41</v>
      </c>
      <c r="E183">
        <v>632.4</v>
      </c>
      <c r="F183">
        <v>500.49</v>
      </c>
      <c r="G183">
        <f t="shared" si="6"/>
        <v>1132.8899999999999</v>
      </c>
      <c r="H183">
        <f t="shared" si="7"/>
        <v>-131.90999999999997</v>
      </c>
      <c r="I183">
        <f t="shared" si="8"/>
        <v>-26.356170952466577</v>
      </c>
    </row>
    <row r="184" spans="1:9" x14ac:dyDescent="0.25">
      <c r="A184" t="s">
        <v>383</v>
      </c>
      <c r="B184" t="s">
        <v>384</v>
      </c>
      <c r="C184" t="s">
        <v>1</v>
      </c>
      <c r="D184" t="s">
        <v>18</v>
      </c>
      <c r="E184">
        <v>858.91</v>
      </c>
      <c r="F184">
        <v>347.55</v>
      </c>
      <c r="G184">
        <f t="shared" si="6"/>
        <v>1206.46</v>
      </c>
      <c r="H184">
        <f t="shared" si="7"/>
        <v>-511.35999999999996</v>
      </c>
      <c r="I184">
        <f t="shared" si="8"/>
        <v>-147.13278664940293</v>
      </c>
    </row>
    <row r="185" spans="1:9" x14ac:dyDescent="0.25">
      <c r="A185" t="s">
        <v>385</v>
      </c>
      <c r="B185" t="s">
        <v>386</v>
      </c>
      <c r="C185" t="s">
        <v>1</v>
      </c>
      <c r="D185" t="s">
        <v>12</v>
      </c>
      <c r="E185">
        <v>995.91</v>
      </c>
      <c r="F185">
        <v>238.59</v>
      </c>
      <c r="G185">
        <f t="shared" si="6"/>
        <v>1234.5</v>
      </c>
      <c r="H185">
        <f t="shared" si="7"/>
        <v>-757.31999999999994</v>
      </c>
      <c r="I185">
        <f t="shared" si="8"/>
        <v>-317.41481202062113</v>
      </c>
    </row>
    <row r="186" spans="1:9" x14ac:dyDescent="0.25">
      <c r="A186" t="s">
        <v>387</v>
      </c>
      <c r="B186" t="s">
        <v>388</v>
      </c>
      <c r="C186" t="s">
        <v>1</v>
      </c>
      <c r="D186" t="s">
        <v>25</v>
      </c>
      <c r="E186">
        <v>80.180000000000007</v>
      </c>
      <c r="F186">
        <v>765.14</v>
      </c>
      <c r="G186">
        <f t="shared" si="6"/>
        <v>845.31999999999994</v>
      </c>
      <c r="H186">
        <f t="shared" si="7"/>
        <v>684.96</v>
      </c>
      <c r="I186">
        <f t="shared" si="8"/>
        <v>89.520871997281546</v>
      </c>
    </row>
    <row r="187" spans="1:9" x14ac:dyDescent="0.25">
      <c r="A187" t="s">
        <v>389</v>
      </c>
      <c r="B187" t="s">
        <v>390</v>
      </c>
      <c r="C187" t="s">
        <v>0</v>
      </c>
      <c r="D187" t="s">
        <v>25</v>
      </c>
      <c r="E187">
        <v>422.07</v>
      </c>
      <c r="F187">
        <v>117.57</v>
      </c>
      <c r="G187">
        <f t="shared" si="6"/>
        <v>539.64</v>
      </c>
      <c r="H187">
        <f t="shared" si="7"/>
        <v>-304.5</v>
      </c>
      <c r="I187">
        <f t="shared" si="8"/>
        <v>-258.99464149017609</v>
      </c>
    </row>
    <row r="188" spans="1:9" x14ac:dyDescent="0.25">
      <c r="A188" t="s">
        <v>391</v>
      </c>
      <c r="B188" t="s">
        <v>392</v>
      </c>
      <c r="C188" t="s">
        <v>0</v>
      </c>
      <c r="D188" t="s">
        <v>15</v>
      </c>
      <c r="E188">
        <v>590.97</v>
      </c>
      <c r="F188">
        <v>967.97</v>
      </c>
      <c r="G188">
        <f t="shared" si="6"/>
        <v>1558.94</v>
      </c>
      <c r="H188">
        <f t="shared" si="7"/>
        <v>377</v>
      </c>
      <c r="I188">
        <f t="shared" si="8"/>
        <v>38.947488041984769</v>
      </c>
    </row>
    <row r="189" spans="1:9" x14ac:dyDescent="0.25">
      <c r="A189" t="s">
        <v>393</v>
      </c>
      <c r="B189" t="s">
        <v>394</v>
      </c>
      <c r="C189" t="s">
        <v>0</v>
      </c>
      <c r="D189" t="s">
        <v>75</v>
      </c>
      <c r="E189">
        <v>282.05</v>
      </c>
      <c r="F189">
        <v>0.36</v>
      </c>
      <c r="G189">
        <f t="shared" si="6"/>
        <v>282.41000000000003</v>
      </c>
      <c r="H189">
        <f t="shared" si="7"/>
        <v>-281.69</v>
      </c>
      <c r="I189">
        <f t="shared" si="8"/>
        <v>-78247.222222222219</v>
      </c>
    </row>
    <row r="190" spans="1:9" x14ac:dyDescent="0.25">
      <c r="A190" t="s">
        <v>395</v>
      </c>
      <c r="B190" t="s">
        <v>396</v>
      </c>
      <c r="C190" t="s">
        <v>0</v>
      </c>
      <c r="D190" t="s">
        <v>12</v>
      </c>
      <c r="E190">
        <v>573.15</v>
      </c>
      <c r="F190">
        <v>997.77</v>
      </c>
      <c r="G190">
        <f t="shared" si="6"/>
        <v>1570.92</v>
      </c>
      <c r="H190">
        <f t="shared" si="7"/>
        <v>424.62</v>
      </c>
      <c r="I190">
        <f t="shared" si="8"/>
        <v>42.556901891217414</v>
      </c>
    </row>
    <row r="191" spans="1:9" x14ac:dyDescent="0.25">
      <c r="A191" t="s">
        <v>397</v>
      </c>
      <c r="B191" t="s">
        <v>398</v>
      </c>
      <c r="C191" t="s">
        <v>0</v>
      </c>
      <c r="D191" t="s">
        <v>18</v>
      </c>
      <c r="E191">
        <v>900.42</v>
      </c>
      <c r="F191">
        <v>997.26</v>
      </c>
      <c r="G191">
        <f t="shared" si="6"/>
        <v>1897.6799999999998</v>
      </c>
      <c r="H191">
        <f t="shared" si="7"/>
        <v>96.840000000000032</v>
      </c>
      <c r="I191">
        <f t="shared" si="8"/>
        <v>9.7106070633535921</v>
      </c>
    </row>
    <row r="192" spans="1:9" x14ac:dyDescent="0.25">
      <c r="A192" t="s">
        <v>399</v>
      </c>
      <c r="B192" t="s">
        <v>400</v>
      </c>
      <c r="C192" t="s">
        <v>1</v>
      </c>
      <c r="D192" t="s">
        <v>41</v>
      </c>
      <c r="E192">
        <v>18.010000000000002</v>
      </c>
      <c r="F192">
        <v>136.86000000000001</v>
      </c>
      <c r="G192">
        <f t="shared" si="6"/>
        <v>154.87</v>
      </c>
      <c r="H192">
        <f t="shared" si="7"/>
        <v>118.85000000000001</v>
      </c>
      <c r="I192">
        <f t="shared" si="8"/>
        <v>86.840567002776567</v>
      </c>
    </row>
    <row r="193" spans="1:9" x14ac:dyDescent="0.25">
      <c r="A193" t="s">
        <v>401</v>
      </c>
      <c r="B193" t="s">
        <v>402</v>
      </c>
      <c r="C193" t="s">
        <v>0</v>
      </c>
      <c r="D193" t="s">
        <v>75</v>
      </c>
      <c r="E193">
        <v>548.13</v>
      </c>
      <c r="F193">
        <v>83.85</v>
      </c>
      <c r="G193">
        <f t="shared" si="6"/>
        <v>631.98</v>
      </c>
      <c r="H193">
        <f t="shared" si="7"/>
        <v>-464.28</v>
      </c>
      <c r="I193">
        <f t="shared" si="8"/>
        <v>-553.70304114490159</v>
      </c>
    </row>
    <row r="194" spans="1:9" x14ac:dyDescent="0.25">
      <c r="A194" t="s">
        <v>403</v>
      </c>
      <c r="B194" t="s">
        <v>404</v>
      </c>
      <c r="C194" t="s">
        <v>0</v>
      </c>
      <c r="D194" t="s">
        <v>18</v>
      </c>
      <c r="E194">
        <v>362.48</v>
      </c>
      <c r="F194">
        <v>773.32</v>
      </c>
      <c r="G194">
        <f t="shared" si="6"/>
        <v>1135.8000000000002</v>
      </c>
      <c r="H194">
        <f t="shared" si="7"/>
        <v>410.84000000000003</v>
      </c>
      <c r="I194">
        <f t="shared" si="8"/>
        <v>53.126778047897382</v>
      </c>
    </row>
    <row r="195" spans="1:9" x14ac:dyDescent="0.25">
      <c r="A195" t="s">
        <v>405</v>
      </c>
      <c r="B195" t="s">
        <v>406</v>
      </c>
      <c r="C195" t="s">
        <v>1</v>
      </c>
      <c r="D195" t="s">
        <v>15</v>
      </c>
      <c r="E195">
        <v>497.16</v>
      </c>
      <c r="F195">
        <v>497.44</v>
      </c>
      <c r="G195">
        <f t="shared" ref="G195:G201" si="9">E195+F195</f>
        <v>994.6</v>
      </c>
      <c r="H195">
        <f t="shared" ref="H195:H201" si="10">F195-E195</f>
        <v>0.27999999999997272</v>
      </c>
      <c r="I195">
        <f t="shared" ref="I195:I201" si="11">H195/F195%</f>
        <v>5.6288195561268232E-2</v>
      </c>
    </row>
    <row r="196" spans="1:9" x14ac:dyDescent="0.25">
      <c r="A196" t="s">
        <v>407</v>
      </c>
      <c r="B196" t="s">
        <v>408</v>
      </c>
      <c r="C196" t="s">
        <v>135</v>
      </c>
      <c r="E196">
        <v>766.77</v>
      </c>
      <c r="F196">
        <v>911.58</v>
      </c>
      <c r="G196">
        <f t="shared" si="9"/>
        <v>1678.35</v>
      </c>
      <c r="H196">
        <f t="shared" si="10"/>
        <v>144.81000000000006</v>
      </c>
      <c r="I196">
        <f t="shared" si="11"/>
        <v>15.885605212927013</v>
      </c>
    </row>
    <row r="197" spans="1:9" x14ac:dyDescent="0.25">
      <c r="A197" t="s">
        <v>409</v>
      </c>
      <c r="B197" t="s">
        <v>410</v>
      </c>
      <c r="C197" t="s">
        <v>1</v>
      </c>
      <c r="E197">
        <v>128.31</v>
      </c>
      <c r="F197">
        <v>731.62</v>
      </c>
      <c r="G197">
        <f t="shared" si="9"/>
        <v>859.93000000000006</v>
      </c>
      <c r="H197">
        <f t="shared" si="10"/>
        <v>603.30999999999995</v>
      </c>
      <c r="I197">
        <f t="shared" si="11"/>
        <v>82.462207156720694</v>
      </c>
    </row>
    <row r="198" spans="1:9" x14ac:dyDescent="0.25">
      <c r="A198" t="s">
        <v>411</v>
      </c>
      <c r="B198" t="s">
        <v>412</v>
      </c>
      <c r="C198" t="s">
        <v>0</v>
      </c>
      <c r="D198" t="s">
        <v>12</v>
      </c>
      <c r="E198">
        <v>52.84</v>
      </c>
      <c r="F198">
        <v>25.81</v>
      </c>
      <c r="G198">
        <f t="shared" si="9"/>
        <v>78.650000000000006</v>
      </c>
      <c r="H198">
        <f t="shared" si="10"/>
        <v>-27.030000000000005</v>
      </c>
      <c r="I198">
        <f t="shared" si="11"/>
        <v>-104.72685005811702</v>
      </c>
    </row>
    <row r="199" spans="1:9" x14ac:dyDescent="0.25">
      <c r="A199" t="s">
        <v>413</v>
      </c>
      <c r="B199" t="s">
        <v>414</v>
      </c>
      <c r="C199" t="s">
        <v>1</v>
      </c>
      <c r="D199" t="s">
        <v>34</v>
      </c>
      <c r="E199">
        <v>434.46</v>
      </c>
      <c r="F199">
        <v>738.65</v>
      </c>
      <c r="G199">
        <f t="shared" si="9"/>
        <v>1173.1099999999999</v>
      </c>
      <c r="H199">
        <f t="shared" si="10"/>
        <v>304.19</v>
      </c>
      <c r="I199">
        <f t="shared" si="11"/>
        <v>41.181885872876194</v>
      </c>
    </row>
    <row r="200" spans="1:9" x14ac:dyDescent="0.25">
      <c r="A200" t="s">
        <v>415</v>
      </c>
      <c r="B200" t="s">
        <v>416</v>
      </c>
      <c r="C200" t="s">
        <v>110</v>
      </c>
      <c r="E200">
        <v>477.25</v>
      </c>
      <c r="F200">
        <v>518.74</v>
      </c>
      <c r="G200">
        <f t="shared" si="9"/>
        <v>995.99</v>
      </c>
      <c r="H200">
        <f t="shared" si="10"/>
        <v>41.490000000000009</v>
      </c>
      <c r="I200">
        <f t="shared" si="11"/>
        <v>7.9982264718356033</v>
      </c>
    </row>
    <row r="201" spans="1:9" x14ac:dyDescent="0.25">
      <c r="A201" t="s">
        <v>417</v>
      </c>
      <c r="B201" t="s">
        <v>418</v>
      </c>
      <c r="C201" t="s">
        <v>1</v>
      </c>
      <c r="D201" t="s">
        <v>25</v>
      </c>
      <c r="E201">
        <v>567.19000000000005</v>
      </c>
      <c r="F201">
        <v>217.24</v>
      </c>
      <c r="G201">
        <f t="shared" si="9"/>
        <v>784.43000000000006</v>
      </c>
      <c r="H201">
        <f t="shared" si="10"/>
        <v>-349.95000000000005</v>
      </c>
      <c r="I201">
        <f t="shared" si="11"/>
        <v>-161.08911802614622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B08ED-6523-4798-83CC-8DDA2088ECBC}">
  <dimension ref="A1:K247"/>
  <sheetViews>
    <sheetView tabSelected="1" topLeftCell="A256" zoomScale="205" zoomScaleNormal="205" workbookViewId="0">
      <selection activeCell="E37" sqref="E37"/>
    </sheetView>
  </sheetViews>
  <sheetFormatPr defaultRowHeight="15" x14ac:dyDescent="0.25"/>
  <cols>
    <col min="1" max="1" width="17.85546875" customWidth="1"/>
    <col min="2" max="2" width="19.85546875" customWidth="1"/>
    <col min="3" max="3" width="18.42578125" customWidth="1"/>
    <col min="6" max="6" width="9" customWidth="1"/>
  </cols>
  <sheetData>
    <row r="1" spans="1:10" ht="20.25" thickBot="1" x14ac:dyDescent="0.35">
      <c r="A1" s="50" t="s">
        <v>638</v>
      </c>
      <c r="B1" s="50"/>
      <c r="C1" s="50"/>
      <c r="D1" s="50"/>
      <c r="E1" s="50"/>
      <c r="F1" s="50"/>
      <c r="G1" s="50"/>
      <c r="H1" s="50"/>
      <c r="I1" s="50"/>
      <c r="J1" s="50"/>
    </row>
    <row r="2" spans="1:10" ht="15.75" thickTop="1" x14ac:dyDescent="0.25"/>
    <row r="15" spans="1:10" ht="18" thickBot="1" x14ac:dyDescent="0.35">
      <c r="A15" s="51" t="s">
        <v>636</v>
      </c>
      <c r="B15" s="51"/>
      <c r="C15" s="51"/>
      <c r="D15" s="51"/>
      <c r="E15" s="51"/>
      <c r="F15" s="51"/>
      <c r="G15" s="51"/>
      <c r="H15" s="51"/>
      <c r="I15" s="51"/>
      <c r="J15" s="51"/>
    </row>
    <row r="16" spans="1:10" ht="15.75" thickTop="1" x14ac:dyDescent="0.25"/>
    <row r="21" spans="1:11" ht="15.75" thickBot="1" x14ac:dyDescent="0.3">
      <c r="C21" s="52" t="s">
        <v>622</v>
      </c>
      <c r="D21" s="52"/>
      <c r="E21" s="52"/>
    </row>
    <row r="22" spans="1:11" x14ac:dyDescent="0.25">
      <c r="A22" s="18" t="s">
        <v>618</v>
      </c>
      <c r="B22" s="18" t="s">
        <v>614</v>
      </c>
      <c r="C22" s="23">
        <v>0.1</v>
      </c>
      <c r="D22" s="23">
        <v>0.15</v>
      </c>
      <c r="E22" s="23">
        <v>0.25</v>
      </c>
    </row>
    <row r="23" spans="1:11" x14ac:dyDescent="0.25">
      <c r="A23" t="s">
        <v>615</v>
      </c>
      <c r="B23">
        <v>1000</v>
      </c>
      <c r="C23" s="24"/>
      <c r="D23" s="24"/>
      <c r="E23" s="24"/>
    </row>
    <row r="24" spans="1:11" x14ac:dyDescent="0.25">
      <c r="A24" t="s">
        <v>616</v>
      </c>
      <c r="B24">
        <v>1500</v>
      </c>
      <c r="C24" s="24"/>
      <c r="D24" s="24"/>
      <c r="E24" s="24"/>
      <c r="H24" s="16"/>
      <c r="I24" s="16"/>
      <c r="J24" s="16"/>
      <c r="K24" s="16"/>
    </row>
    <row r="25" spans="1:11" x14ac:dyDescent="0.25">
      <c r="A25" t="s">
        <v>617</v>
      </c>
      <c r="B25">
        <v>2500</v>
      </c>
      <c r="C25" s="24"/>
      <c r="D25" s="24"/>
      <c r="E25" s="24"/>
      <c r="F25" s="16"/>
      <c r="G25" s="16"/>
      <c r="H25" s="16"/>
      <c r="I25" s="16"/>
      <c r="J25" s="16"/>
      <c r="K25" s="16"/>
    </row>
    <row r="26" spans="1:11" x14ac:dyDescent="0.25">
      <c r="C26" s="24"/>
      <c r="D26" s="24"/>
      <c r="E26" s="24"/>
      <c r="F26" s="16"/>
      <c r="G26" s="16"/>
      <c r="H26" s="16"/>
      <c r="I26" s="16"/>
      <c r="J26" s="16"/>
      <c r="K26" s="16"/>
    </row>
    <row r="27" spans="1:11" x14ac:dyDescent="0.25">
      <c r="C27" s="24"/>
      <c r="D27" s="24"/>
      <c r="E27" s="24"/>
      <c r="F27" s="16"/>
      <c r="G27" s="16"/>
      <c r="H27" s="16"/>
      <c r="I27" s="16"/>
      <c r="J27" s="16"/>
      <c r="K27" s="16"/>
    </row>
    <row r="28" spans="1:11" x14ac:dyDescent="0.25">
      <c r="D28" s="16"/>
      <c r="E28" s="16"/>
      <c r="F28" s="16"/>
      <c r="G28" s="16"/>
      <c r="H28" s="16"/>
      <c r="I28" s="16"/>
      <c r="J28" s="16"/>
      <c r="K28" s="16"/>
    </row>
    <row r="29" spans="1:11" ht="18" thickBot="1" x14ac:dyDescent="0.35">
      <c r="A29" s="51" t="s">
        <v>637</v>
      </c>
      <c r="B29" s="51"/>
      <c r="C29" s="51"/>
      <c r="D29" s="51"/>
      <c r="E29" s="51"/>
      <c r="F29" s="51"/>
      <c r="G29" s="51"/>
      <c r="H29" s="51"/>
      <c r="I29" s="51"/>
      <c r="J29" s="51"/>
    </row>
    <row r="30" spans="1:11" ht="15.75" thickTop="1" x14ac:dyDescent="0.25"/>
    <row r="37" spans="1:6" ht="15.75" thickBot="1" x14ac:dyDescent="0.3">
      <c r="A37" s="25" t="s">
        <v>623</v>
      </c>
      <c r="B37" s="25"/>
      <c r="C37" s="25" t="s">
        <v>621</v>
      </c>
      <c r="D37" s="25"/>
    </row>
    <row r="38" spans="1:6" x14ac:dyDescent="0.25">
      <c r="A38" s="18" t="s">
        <v>620</v>
      </c>
      <c r="B38" s="18" t="s">
        <v>619</v>
      </c>
      <c r="C38" s="18" t="s">
        <v>620</v>
      </c>
      <c r="D38" s="18" t="s">
        <v>619</v>
      </c>
    </row>
    <row r="39" spans="1:6" x14ac:dyDescent="0.25">
      <c r="A39">
        <v>1</v>
      </c>
      <c r="C39">
        <v>1</v>
      </c>
    </row>
    <row r="40" spans="1:6" x14ac:dyDescent="0.25">
      <c r="A40">
        <v>2</v>
      </c>
      <c r="C40">
        <v>2</v>
      </c>
    </row>
    <row r="41" spans="1:6" x14ac:dyDescent="0.25">
      <c r="A41">
        <v>3</v>
      </c>
      <c r="C41">
        <v>3</v>
      </c>
    </row>
    <row r="42" spans="1:6" x14ac:dyDescent="0.25">
      <c r="A42">
        <v>4</v>
      </c>
      <c r="C42">
        <v>4</v>
      </c>
    </row>
    <row r="43" spans="1:6" x14ac:dyDescent="0.25">
      <c r="A43">
        <v>5</v>
      </c>
      <c r="C43">
        <v>5</v>
      </c>
    </row>
    <row r="46" spans="1:6" ht="15.75" thickBot="1" x14ac:dyDescent="0.3"/>
    <row r="47" spans="1:6" ht="30.75" thickBot="1" x14ac:dyDescent="0.3">
      <c r="A47" s="19" t="s">
        <v>4</v>
      </c>
      <c r="B47" s="20" t="s">
        <v>5</v>
      </c>
      <c r="C47" s="20" t="s">
        <v>6</v>
      </c>
      <c r="D47" s="20" t="s">
        <v>7</v>
      </c>
      <c r="E47" s="20" t="s">
        <v>8</v>
      </c>
      <c r="F47" s="20" t="s">
        <v>9</v>
      </c>
    </row>
    <row r="48" spans="1:6" x14ac:dyDescent="0.25">
      <c r="A48" t="s">
        <v>10</v>
      </c>
      <c r="B48" t="s">
        <v>11</v>
      </c>
      <c r="C48" t="s">
        <v>0</v>
      </c>
      <c r="D48" t="s">
        <v>12</v>
      </c>
      <c r="E48">
        <v>768.41</v>
      </c>
      <c r="F48">
        <v>147.76</v>
      </c>
    </row>
    <row r="49" spans="1:6" x14ac:dyDescent="0.25">
      <c r="A49" t="s">
        <v>13</v>
      </c>
      <c r="B49" t="s">
        <v>14</v>
      </c>
      <c r="C49" t="s">
        <v>1</v>
      </c>
      <c r="D49" t="s">
        <v>15</v>
      </c>
      <c r="E49">
        <v>789.06</v>
      </c>
      <c r="F49">
        <v>584.54999999999995</v>
      </c>
    </row>
    <row r="50" spans="1:6" x14ac:dyDescent="0.25">
      <c r="A50" t="s">
        <v>16</v>
      </c>
      <c r="B50" t="s">
        <v>17</v>
      </c>
      <c r="C50" t="s">
        <v>1</v>
      </c>
      <c r="D50" t="s">
        <v>18</v>
      </c>
      <c r="E50">
        <v>331.24</v>
      </c>
      <c r="F50">
        <v>641.28</v>
      </c>
    </row>
    <row r="51" spans="1:6" x14ac:dyDescent="0.25">
      <c r="A51" t="s">
        <v>19</v>
      </c>
      <c r="B51" t="s">
        <v>20</v>
      </c>
      <c r="C51" t="s">
        <v>1</v>
      </c>
      <c r="D51" t="s">
        <v>12</v>
      </c>
      <c r="E51">
        <v>489.5</v>
      </c>
      <c r="F51">
        <v>677.01</v>
      </c>
    </row>
    <row r="52" spans="1:6" x14ac:dyDescent="0.25">
      <c r="A52" t="s">
        <v>21</v>
      </c>
      <c r="B52" t="s">
        <v>22</v>
      </c>
      <c r="C52" t="s">
        <v>0</v>
      </c>
      <c r="D52" t="s">
        <v>18</v>
      </c>
      <c r="E52">
        <v>293.68</v>
      </c>
      <c r="F52">
        <v>440.04</v>
      </c>
    </row>
    <row r="53" spans="1:6" x14ac:dyDescent="0.25">
      <c r="A53" t="s">
        <v>23</v>
      </c>
      <c r="B53" t="s">
        <v>24</v>
      </c>
      <c r="C53" t="s">
        <v>0</v>
      </c>
      <c r="D53" t="s">
        <v>25</v>
      </c>
      <c r="E53">
        <v>772.92</v>
      </c>
      <c r="F53">
        <v>335.77</v>
      </c>
    </row>
    <row r="54" spans="1:6" x14ac:dyDescent="0.25">
      <c r="A54" t="s">
        <v>26</v>
      </c>
      <c r="B54" t="s">
        <v>27</v>
      </c>
      <c r="C54" t="s">
        <v>2</v>
      </c>
      <c r="D54" t="s">
        <v>15</v>
      </c>
      <c r="E54">
        <v>756.45</v>
      </c>
      <c r="F54">
        <v>286.7</v>
      </c>
    </row>
    <row r="55" spans="1:6" x14ac:dyDescent="0.25">
      <c r="A55" t="s">
        <v>28</v>
      </c>
      <c r="B55" t="s">
        <v>29</v>
      </c>
      <c r="C55" t="s">
        <v>1</v>
      </c>
      <c r="D55" t="s">
        <v>12</v>
      </c>
      <c r="E55">
        <v>4.38</v>
      </c>
      <c r="F55">
        <v>125.77</v>
      </c>
    </row>
    <row r="56" spans="1:6" x14ac:dyDescent="0.25">
      <c r="A56" t="s">
        <v>30</v>
      </c>
      <c r="B56" t="s">
        <v>31</v>
      </c>
      <c r="C56" t="s">
        <v>0</v>
      </c>
      <c r="D56" t="s">
        <v>18</v>
      </c>
      <c r="E56">
        <v>253.13</v>
      </c>
      <c r="F56">
        <v>216.18</v>
      </c>
    </row>
    <row r="57" spans="1:6" x14ac:dyDescent="0.25">
      <c r="A57" t="s">
        <v>32</v>
      </c>
      <c r="B57" t="s">
        <v>33</v>
      </c>
      <c r="C57" t="s">
        <v>1</v>
      </c>
      <c r="D57" t="s">
        <v>34</v>
      </c>
      <c r="E57">
        <v>529.16999999999996</v>
      </c>
      <c r="F57">
        <v>162.02000000000001</v>
      </c>
    </row>
    <row r="58" spans="1:6" x14ac:dyDescent="0.25">
      <c r="A58" t="s">
        <v>35</v>
      </c>
      <c r="B58" t="s">
        <v>36</v>
      </c>
      <c r="C58" t="s">
        <v>1</v>
      </c>
      <c r="D58" t="s">
        <v>15</v>
      </c>
      <c r="E58">
        <v>647.88</v>
      </c>
      <c r="F58">
        <v>275.74</v>
      </c>
    </row>
    <row r="59" spans="1:6" x14ac:dyDescent="0.25">
      <c r="A59" t="s">
        <v>37</v>
      </c>
      <c r="B59" t="s">
        <v>38</v>
      </c>
      <c r="C59" t="s">
        <v>0</v>
      </c>
      <c r="D59" t="s">
        <v>15</v>
      </c>
      <c r="E59">
        <v>677.46</v>
      </c>
      <c r="F59">
        <v>740.72</v>
      </c>
    </row>
    <row r="60" spans="1:6" x14ac:dyDescent="0.25">
      <c r="A60" t="s">
        <v>39</v>
      </c>
      <c r="B60" t="s">
        <v>40</v>
      </c>
      <c r="C60" t="s">
        <v>1</v>
      </c>
      <c r="D60" t="s">
        <v>41</v>
      </c>
      <c r="E60">
        <v>116.58</v>
      </c>
      <c r="F60">
        <v>619.99</v>
      </c>
    </row>
    <row r="61" spans="1:6" x14ac:dyDescent="0.25">
      <c r="A61" t="s">
        <v>42</v>
      </c>
      <c r="B61" t="s">
        <v>43</v>
      </c>
      <c r="C61" t="s">
        <v>1</v>
      </c>
      <c r="D61" t="s">
        <v>15</v>
      </c>
      <c r="E61">
        <v>867.44</v>
      </c>
      <c r="F61">
        <v>999.67</v>
      </c>
    </row>
    <row r="62" spans="1:6" x14ac:dyDescent="0.25">
      <c r="A62" t="s">
        <v>44</v>
      </c>
      <c r="B62" t="s">
        <v>45</v>
      </c>
      <c r="C62" t="s">
        <v>1</v>
      </c>
      <c r="D62" t="s">
        <v>12</v>
      </c>
      <c r="E62">
        <v>832.47</v>
      </c>
      <c r="F62">
        <v>820.11</v>
      </c>
    </row>
    <row r="63" spans="1:6" x14ac:dyDescent="0.25">
      <c r="A63" t="s">
        <v>46</v>
      </c>
      <c r="B63" t="s">
        <v>47</v>
      </c>
      <c r="C63" t="s">
        <v>1</v>
      </c>
      <c r="D63" t="s">
        <v>34</v>
      </c>
      <c r="E63">
        <v>105.02</v>
      </c>
      <c r="F63">
        <v>43.26</v>
      </c>
    </row>
    <row r="64" spans="1:6" x14ac:dyDescent="0.25">
      <c r="A64" t="s">
        <v>48</v>
      </c>
      <c r="B64" t="s">
        <v>49</v>
      </c>
      <c r="C64" t="s">
        <v>3</v>
      </c>
      <c r="D64" t="s">
        <v>25</v>
      </c>
      <c r="E64">
        <v>697.37</v>
      </c>
      <c r="F64">
        <v>530.17999999999995</v>
      </c>
    </row>
    <row r="65" spans="1:6" x14ac:dyDescent="0.25">
      <c r="A65" t="s">
        <v>50</v>
      </c>
      <c r="B65" t="s">
        <v>51</v>
      </c>
      <c r="C65" t="s">
        <v>3</v>
      </c>
      <c r="D65" t="s">
        <v>12</v>
      </c>
      <c r="E65">
        <v>326.93</v>
      </c>
      <c r="F65">
        <v>270.92</v>
      </c>
    </row>
    <row r="66" spans="1:6" x14ac:dyDescent="0.25">
      <c r="A66" t="s">
        <v>52</v>
      </c>
      <c r="B66" t="s">
        <v>53</v>
      </c>
      <c r="C66" t="s">
        <v>0</v>
      </c>
      <c r="D66" t="s">
        <v>12</v>
      </c>
      <c r="E66">
        <v>831.29</v>
      </c>
      <c r="F66">
        <v>288.2</v>
      </c>
    </row>
    <row r="67" spans="1:6" x14ac:dyDescent="0.25">
      <c r="A67" t="s">
        <v>54</v>
      </c>
      <c r="B67" t="s">
        <v>55</v>
      </c>
      <c r="C67" t="s">
        <v>1</v>
      </c>
      <c r="D67" t="s">
        <v>18</v>
      </c>
      <c r="E67">
        <v>922.73</v>
      </c>
      <c r="F67">
        <v>523.12</v>
      </c>
    </row>
    <row r="68" spans="1:6" x14ac:dyDescent="0.25">
      <c r="A68" t="s">
        <v>56</v>
      </c>
      <c r="B68" t="s">
        <v>57</v>
      </c>
      <c r="C68" t="s">
        <v>0</v>
      </c>
      <c r="D68" t="s">
        <v>41</v>
      </c>
      <c r="E68">
        <v>66.42</v>
      </c>
      <c r="F68">
        <v>784.61</v>
      </c>
    </row>
    <row r="69" spans="1:6" x14ac:dyDescent="0.25">
      <c r="A69" t="s">
        <v>58</v>
      </c>
      <c r="B69" t="s">
        <v>59</v>
      </c>
      <c r="C69" t="s">
        <v>1</v>
      </c>
      <c r="D69" t="s">
        <v>15</v>
      </c>
      <c r="E69">
        <v>509.65</v>
      </c>
      <c r="F69">
        <v>756.29</v>
      </c>
    </row>
    <row r="70" spans="1:6" x14ac:dyDescent="0.25">
      <c r="A70" t="s">
        <v>60</v>
      </c>
      <c r="B70" t="s">
        <v>61</v>
      </c>
      <c r="C70" t="s">
        <v>62</v>
      </c>
      <c r="D70" t="s">
        <v>41</v>
      </c>
      <c r="E70">
        <v>617.66999999999996</v>
      </c>
      <c r="F70">
        <v>595.07000000000005</v>
      </c>
    </row>
    <row r="71" spans="1:6" x14ac:dyDescent="0.25">
      <c r="A71" t="s">
        <v>63</v>
      </c>
      <c r="B71" t="s">
        <v>64</v>
      </c>
      <c r="C71" t="s">
        <v>1</v>
      </c>
      <c r="D71" t="s">
        <v>25</v>
      </c>
      <c r="E71">
        <v>617.79999999999995</v>
      </c>
      <c r="F71">
        <v>409.45</v>
      </c>
    </row>
    <row r="72" spans="1:6" x14ac:dyDescent="0.25">
      <c r="A72" t="s">
        <v>65</v>
      </c>
      <c r="B72" t="s">
        <v>66</v>
      </c>
      <c r="C72" t="s">
        <v>0</v>
      </c>
      <c r="D72" t="s">
        <v>25</v>
      </c>
      <c r="E72">
        <v>714.25</v>
      </c>
      <c r="F72">
        <v>369.91</v>
      </c>
    </row>
    <row r="73" spans="1:6" x14ac:dyDescent="0.25">
      <c r="A73" t="s">
        <v>67</v>
      </c>
      <c r="B73" t="s">
        <v>68</v>
      </c>
      <c r="C73" t="s">
        <v>1</v>
      </c>
      <c r="D73" t="s">
        <v>15</v>
      </c>
      <c r="E73">
        <v>248.49</v>
      </c>
      <c r="F73">
        <v>383.62</v>
      </c>
    </row>
    <row r="74" spans="1:6" x14ac:dyDescent="0.25">
      <c r="A74" t="s">
        <v>69</v>
      </c>
      <c r="B74" t="s">
        <v>70</v>
      </c>
      <c r="C74" t="s">
        <v>0</v>
      </c>
      <c r="D74" t="s">
        <v>18</v>
      </c>
      <c r="E74">
        <v>146.36000000000001</v>
      </c>
      <c r="F74">
        <v>792.49</v>
      </c>
    </row>
    <row r="75" spans="1:6" x14ac:dyDescent="0.25">
      <c r="A75" t="s">
        <v>71</v>
      </c>
      <c r="B75" t="s">
        <v>72</v>
      </c>
      <c r="C75" t="s">
        <v>1</v>
      </c>
      <c r="D75" t="s">
        <v>25</v>
      </c>
      <c r="E75">
        <v>518.63</v>
      </c>
      <c r="F75">
        <v>894.16</v>
      </c>
    </row>
    <row r="76" spans="1:6" x14ac:dyDescent="0.25">
      <c r="A76" t="s">
        <v>73</v>
      </c>
      <c r="B76" t="s">
        <v>74</v>
      </c>
      <c r="C76" t="s">
        <v>0</v>
      </c>
      <c r="D76" t="s">
        <v>75</v>
      </c>
      <c r="E76">
        <v>279.89999999999998</v>
      </c>
      <c r="F76">
        <v>424.59</v>
      </c>
    </row>
    <row r="77" spans="1:6" x14ac:dyDescent="0.25">
      <c r="A77" t="s">
        <v>76</v>
      </c>
      <c r="B77" t="s">
        <v>77</v>
      </c>
      <c r="C77" t="s">
        <v>1</v>
      </c>
      <c r="D77" t="s">
        <v>15</v>
      </c>
      <c r="E77">
        <v>474.97</v>
      </c>
      <c r="F77">
        <v>215.38</v>
      </c>
    </row>
    <row r="78" spans="1:6" x14ac:dyDescent="0.25">
      <c r="A78" t="s">
        <v>78</v>
      </c>
      <c r="B78" t="s">
        <v>79</v>
      </c>
      <c r="C78" t="s">
        <v>1</v>
      </c>
      <c r="D78" t="s">
        <v>18</v>
      </c>
      <c r="E78">
        <v>633.32000000000005</v>
      </c>
      <c r="F78">
        <v>345.6</v>
      </c>
    </row>
    <row r="79" spans="1:6" x14ac:dyDescent="0.25">
      <c r="A79" t="s">
        <v>80</v>
      </c>
      <c r="B79" t="s">
        <v>81</v>
      </c>
      <c r="C79" t="s">
        <v>1</v>
      </c>
      <c r="D79" t="s">
        <v>18</v>
      </c>
      <c r="E79">
        <v>10.55</v>
      </c>
      <c r="F79">
        <v>679.21</v>
      </c>
    </row>
    <row r="80" spans="1:6" x14ac:dyDescent="0.25">
      <c r="A80" t="s">
        <v>82</v>
      </c>
      <c r="B80" t="s">
        <v>83</v>
      </c>
      <c r="C80" t="s">
        <v>1</v>
      </c>
      <c r="D80" t="s">
        <v>25</v>
      </c>
      <c r="E80">
        <v>149.04</v>
      </c>
      <c r="F80">
        <v>867.49</v>
      </c>
    </row>
    <row r="81" spans="1:6" x14ac:dyDescent="0.25">
      <c r="A81" t="s">
        <v>84</v>
      </c>
      <c r="B81" t="s">
        <v>85</v>
      </c>
      <c r="C81" t="s">
        <v>3</v>
      </c>
      <c r="D81" t="s">
        <v>12</v>
      </c>
      <c r="E81">
        <v>624.29</v>
      </c>
      <c r="F81">
        <v>6.01</v>
      </c>
    </row>
    <row r="82" spans="1:6" x14ac:dyDescent="0.25">
      <c r="A82" t="s">
        <v>86</v>
      </c>
      <c r="B82" t="s">
        <v>87</v>
      </c>
      <c r="C82" t="s">
        <v>0</v>
      </c>
      <c r="D82" t="s">
        <v>75</v>
      </c>
      <c r="E82">
        <v>482.97</v>
      </c>
      <c r="F82">
        <v>370.11</v>
      </c>
    </row>
    <row r="83" spans="1:6" x14ac:dyDescent="0.25">
      <c r="A83" t="s">
        <v>88</v>
      </c>
      <c r="B83" t="s">
        <v>89</v>
      </c>
      <c r="C83" t="s">
        <v>0</v>
      </c>
      <c r="D83" t="s">
        <v>12</v>
      </c>
      <c r="E83">
        <v>909.56</v>
      </c>
      <c r="F83">
        <v>144.99</v>
      </c>
    </row>
    <row r="84" spans="1:6" x14ac:dyDescent="0.25">
      <c r="A84" t="s">
        <v>90</v>
      </c>
      <c r="B84" t="s">
        <v>91</v>
      </c>
      <c r="C84" t="s">
        <v>1</v>
      </c>
      <c r="D84" t="s">
        <v>34</v>
      </c>
      <c r="E84">
        <v>94.55</v>
      </c>
      <c r="F84">
        <v>369.12</v>
      </c>
    </row>
    <row r="85" spans="1:6" x14ac:dyDescent="0.25">
      <c r="A85" t="s">
        <v>92</v>
      </c>
      <c r="B85" t="s">
        <v>93</v>
      </c>
      <c r="C85" t="s">
        <v>0</v>
      </c>
      <c r="D85" t="s">
        <v>18</v>
      </c>
      <c r="E85">
        <v>10.02</v>
      </c>
      <c r="F85">
        <v>368.38</v>
      </c>
    </row>
    <row r="86" spans="1:6" x14ac:dyDescent="0.25">
      <c r="A86" t="s">
        <v>94</v>
      </c>
      <c r="B86" t="s">
        <v>95</v>
      </c>
      <c r="C86" t="s">
        <v>1</v>
      </c>
      <c r="D86" t="s">
        <v>15</v>
      </c>
      <c r="E86">
        <v>377.94</v>
      </c>
      <c r="F86">
        <v>410.79</v>
      </c>
    </row>
    <row r="87" spans="1:6" x14ac:dyDescent="0.25">
      <c r="A87" t="s">
        <v>96</v>
      </c>
      <c r="B87" t="s">
        <v>97</v>
      </c>
      <c r="C87" t="s">
        <v>0</v>
      </c>
      <c r="D87" t="s">
        <v>41</v>
      </c>
      <c r="E87">
        <v>954.71</v>
      </c>
      <c r="F87">
        <v>600.32000000000005</v>
      </c>
    </row>
    <row r="88" spans="1:6" x14ac:dyDescent="0.25">
      <c r="A88" t="s">
        <v>98</v>
      </c>
      <c r="B88" t="s">
        <v>99</v>
      </c>
      <c r="C88" t="s">
        <v>1</v>
      </c>
      <c r="D88" t="s">
        <v>15</v>
      </c>
      <c r="E88">
        <v>238.92</v>
      </c>
      <c r="F88">
        <v>30.05</v>
      </c>
    </row>
    <row r="89" spans="1:6" x14ac:dyDescent="0.25">
      <c r="A89" t="s">
        <v>100</v>
      </c>
      <c r="B89" t="s">
        <v>101</v>
      </c>
      <c r="C89" t="s">
        <v>0</v>
      </c>
      <c r="D89" t="s">
        <v>25</v>
      </c>
      <c r="E89">
        <v>762.03</v>
      </c>
      <c r="F89">
        <v>55.85</v>
      </c>
    </row>
    <row r="90" spans="1:6" x14ac:dyDescent="0.25">
      <c r="A90" t="s">
        <v>102</v>
      </c>
      <c r="B90" t="s">
        <v>103</v>
      </c>
      <c r="C90" t="s">
        <v>62</v>
      </c>
      <c r="D90" t="s">
        <v>34</v>
      </c>
      <c r="E90">
        <v>8.81</v>
      </c>
      <c r="F90">
        <v>249.31</v>
      </c>
    </row>
    <row r="91" spans="1:6" x14ac:dyDescent="0.25">
      <c r="A91" t="s">
        <v>104</v>
      </c>
      <c r="B91" t="s">
        <v>105</v>
      </c>
      <c r="C91" t="s">
        <v>0</v>
      </c>
      <c r="D91" t="s">
        <v>25</v>
      </c>
      <c r="E91">
        <v>166.1</v>
      </c>
      <c r="F91">
        <v>229.71</v>
      </c>
    </row>
    <row r="92" spans="1:6" x14ac:dyDescent="0.25">
      <c r="A92" t="s">
        <v>106</v>
      </c>
      <c r="B92" t="s">
        <v>107</v>
      </c>
      <c r="C92" t="s">
        <v>1</v>
      </c>
      <c r="D92" t="s">
        <v>25</v>
      </c>
      <c r="E92">
        <v>246.21</v>
      </c>
      <c r="F92">
        <v>3.67</v>
      </c>
    </row>
    <row r="93" spans="1:6" x14ac:dyDescent="0.25">
      <c r="A93" t="s">
        <v>108</v>
      </c>
      <c r="B93" t="s">
        <v>109</v>
      </c>
      <c r="C93" t="s">
        <v>110</v>
      </c>
      <c r="D93" t="s">
        <v>25</v>
      </c>
      <c r="E93">
        <v>687.25</v>
      </c>
      <c r="F93">
        <v>653.58000000000004</v>
      </c>
    </row>
    <row r="94" spans="1:6" x14ac:dyDescent="0.25">
      <c r="A94" t="s">
        <v>111</v>
      </c>
      <c r="B94" t="s">
        <v>112</v>
      </c>
      <c r="C94" t="s">
        <v>1</v>
      </c>
      <c r="D94" t="s">
        <v>41</v>
      </c>
      <c r="E94">
        <v>388.17</v>
      </c>
      <c r="F94">
        <v>787.79</v>
      </c>
    </row>
    <row r="95" spans="1:6" x14ac:dyDescent="0.25">
      <c r="A95" t="s">
        <v>113</v>
      </c>
      <c r="B95" t="s">
        <v>114</v>
      </c>
      <c r="C95" t="s">
        <v>110</v>
      </c>
      <c r="D95" t="s">
        <v>41</v>
      </c>
      <c r="E95">
        <v>634.55999999999995</v>
      </c>
      <c r="F95">
        <v>555.08000000000004</v>
      </c>
    </row>
    <row r="96" spans="1:6" x14ac:dyDescent="0.25">
      <c r="A96" t="s">
        <v>115</v>
      </c>
      <c r="B96" t="s">
        <v>116</v>
      </c>
      <c r="C96" t="s">
        <v>0</v>
      </c>
      <c r="D96" t="s">
        <v>18</v>
      </c>
      <c r="E96">
        <v>777.88</v>
      </c>
      <c r="F96">
        <v>983.42</v>
      </c>
    </row>
    <row r="97" spans="1:6" x14ac:dyDescent="0.25">
      <c r="A97" t="s">
        <v>117</v>
      </c>
      <c r="B97" t="s">
        <v>118</v>
      </c>
      <c r="C97" t="s">
        <v>1</v>
      </c>
      <c r="D97" t="s">
        <v>15</v>
      </c>
      <c r="E97">
        <v>89.66</v>
      </c>
      <c r="F97">
        <v>442.12</v>
      </c>
    </row>
    <row r="98" spans="1:6" x14ac:dyDescent="0.25">
      <c r="A98" t="s">
        <v>119</v>
      </c>
      <c r="B98" t="s">
        <v>120</v>
      </c>
      <c r="C98" t="s">
        <v>1</v>
      </c>
      <c r="D98" t="s">
        <v>41</v>
      </c>
      <c r="E98">
        <v>154.86000000000001</v>
      </c>
      <c r="F98">
        <v>598.58000000000004</v>
      </c>
    </row>
    <row r="99" spans="1:6" x14ac:dyDescent="0.25">
      <c r="A99" t="s">
        <v>121</v>
      </c>
      <c r="B99" t="s">
        <v>122</v>
      </c>
      <c r="C99" t="s">
        <v>1</v>
      </c>
      <c r="D99" t="s">
        <v>25</v>
      </c>
      <c r="E99">
        <v>202.09</v>
      </c>
      <c r="F99">
        <v>164.5</v>
      </c>
    </row>
    <row r="100" spans="1:6" x14ac:dyDescent="0.25">
      <c r="A100" t="s">
        <v>123</v>
      </c>
      <c r="B100" t="s">
        <v>124</v>
      </c>
      <c r="C100" t="s">
        <v>62</v>
      </c>
      <c r="D100" t="s">
        <v>75</v>
      </c>
      <c r="E100">
        <v>777.5</v>
      </c>
      <c r="F100">
        <v>2.84</v>
      </c>
    </row>
    <row r="101" spans="1:6" x14ac:dyDescent="0.25">
      <c r="A101" t="s">
        <v>125</v>
      </c>
      <c r="B101" t="s">
        <v>126</v>
      </c>
      <c r="C101" t="s">
        <v>62</v>
      </c>
      <c r="D101" t="s">
        <v>18</v>
      </c>
      <c r="E101">
        <v>559.37</v>
      </c>
      <c r="F101">
        <v>65.72</v>
      </c>
    </row>
    <row r="102" spans="1:6" x14ac:dyDescent="0.25">
      <c r="A102" t="s">
        <v>127</v>
      </c>
      <c r="B102" t="s">
        <v>128</v>
      </c>
      <c r="C102" t="s">
        <v>0</v>
      </c>
      <c r="D102" t="s">
        <v>12</v>
      </c>
      <c r="E102">
        <v>497.91</v>
      </c>
      <c r="F102">
        <v>31.2</v>
      </c>
    </row>
    <row r="103" spans="1:6" x14ac:dyDescent="0.25">
      <c r="A103" t="s">
        <v>129</v>
      </c>
      <c r="B103" t="s">
        <v>130</v>
      </c>
      <c r="C103" t="s">
        <v>0</v>
      </c>
      <c r="D103" t="s">
        <v>25</v>
      </c>
      <c r="E103">
        <v>800.72</v>
      </c>
      <c r="F103">
        <v>762.68</v>
      </c>
    </row>
    <row r="104" spans="1:6" x14ac:dyDescent="0.25">
      <c r="A104" t="s">
        <v>131</v>
      </c>
      <c r="B104" t="s">
        <v>132</v>
      </c>
      <c r="C104" t="s">
        <v>1</v>
      </c>
      <c r="D104" t="s">
        <v>25</v>
      </c>
      <c r="E104">
        <v>954.1</v>
      </c>
      <c r="F104">
        <v>780.63</v>
      </c>
    </row>
    <row r="105" spans="1:6" x14ac:dyDescent="0.25">
      <c r="A105" t="s">
        <v>133</v>
      </c>
      <c r="B105" t="s">
        <v>134</v>
      </c>
      <c r="C105" t="s">
        <v>135</v>
      </c>
      <c r="D105" t="s">
        <v>15</v>
      </c>
      <c r="E105">
        <v>152.91999999999999</v>
      </c>
      <c r="F105">
        <v>448.3</v>
      </c>
    </row>
    <row r="106" spans="1:6" x14ac:dyDescent="0.25">
      <c r="A106" t="s">
        <v>136</v>
      </c>
      <c r="B106" t="s">
        <v>137</v>
      </c>
      <c r="C106" t="s">
        <v>0</v>
      </c>
      <c r="D106" t="s">
        <v>75</v>
      </c>
      <c r="E106">
        <v>832.3</v>
      </c>
      <c r="F106">
        <v>128.47</v>
      </c>
    </row>
    <row r="107" spans="1:6" x14ac:dyDescent="0.25">
      <c r="A107" t="s">
        <v>138</v>
      </c>
      <c r="B107" t="s">
        <v>139</v>
      </c>
      <c r="C107" t="s">
        <v>1</v>
      </c>
      <c r="D107" t="s">
        <v>18</v>
      </c>
      <c r="E107">
        <v>179.94</v>
      </c>
      <c r="F107">
        <v>826.8</v>
      </c>
    </row>
    <row r="108" spans="1:6" x14ac:dyDescent="0.25">
      <c r="A108" t="s">
        <v>140</v>
      </c>
      <c r="B108" t="s">
        <v>141</v>
      </c>
      <c r="C108" t="s">
        <v>0</v>
      </c>
      <c r="D108" t="s">
        <v>12</v>
      </c>
      <c r="E108">
        <v>202.24</v>
      </c>
      <c r="F108">
        <v>763.78</v>
      </c>
    </row>
    <row r="109" spans="1:6" x14ac:dyDescent="0.25">
      <c r="A109" t="s">
        <v>142</v>
      </c>
      <c r="B109" t="s">
        <v>143</v>
      </c>
      <c r="C109" t="s">
        <v>0</v>
      </c>
      <c r="D109" t="s">
        <v>75</v>
      </c>
      <c r="E109">
        <v>440.36</v>
      </c>
      <c r="F109">
        <v>410.33</v>
      </c>
    </row>
    <row r="110" spans="1:6" x14ac:dyDescent="0.25">
      <c r="A110" t="s">
        <v>144</v>
      </c>
      <c r="B110" t="s">
        <v>145</v>
      </c>
      <c r="C110" t="s">
        <v>0</v>
      </c>
      <c r="D110" t="s">
        <v>75</v>
      </c>
      <c r="E110">
        <v>744.8</v>
      </c>
      <c r="F110">
        <v>856.47</v>
      </c>
    </row>
    <row r="111" spans="1:6" x14ac:dyDescent="0.25">
      <c r="A111" t="s">
        <v>146</v>
      </c>
      <c r="B111" t="s">
        <v>147</v>
      </c>
      <c r="C111" t="s">
        <v>1</v>
      </c>
      <c r="D111" t="s">
        <v>18</v>
      </c>
      <c r="E111">
        <v>849.51</v>
      </c>
      <c r="F111">
        <v>977.14</v>
      </c>
    </row>
    <row r="112" spans="1:6" x14ac:dyDescent="0.25">
      <c r="A112" t="s">
        <v>148</v>
      </c>
      <c r="B112" t="s">
        <v>149</v>
      </c>
      <c r="C112" t="s">
        <v>1</v>
      </c>
      <c r="D112" t="s">
        <v>18</v>
      </c>
      <c r="E112">
        <v>328.44</v>
      </c>
      <c r="F112">
        <v>25.19</v>
      </c>
    </row>
    <row r="113" spans="1:6" x14ac:dyDescent="0.25">
      <c r="A113" t="s">
        <v>150</v>
      </c>
      <c r="B113" t="s">
        <v>151</v>
      </c>
      <c r="C113" t="s">
        <v>2</v>
      </c>
      <c r="D113" t="s">
        <v>25</v>
      </c>
      <c r="E113">
        <v>480.79</v>
      </c>
      <c r="F113">
        <v>539.37</v>
      </c>
    </row>
    <row r="114" spans="1:6" x14ac:dyDescent="0.25">
      <c r="A114" t="s">
        <v>152</v>
      </c>
      <c r="B114" t="s">
        <v>153</v>
      </c>
      <c r="C114" t="s">
        <v>1</v>
      </c>
      <c r="D114" t="s">
        <v>18</v>
      </c>
      <c r="E114">
        <v>623.76</v>
      </c>
      <c r="F114">
        <v>887.02</v>
      </c>
    </row>
    <row r="115" spans="1:6" x14ac:dyDescent="0.25">
      <c r="A115" t="s">
        <v>154</v>
      </c>
      <c r="B115" t="s">
        <v>155</v>
      </c>
      <c r="C115" t="s">
        <v>1</v>
      </c>
      <c r="D115" t="s">
        <v>34</v>
      </c>
      <c r="E115">
        <v>613.29999999999995</v>
      </c>
      <c r="F115">
        <v>612.34</v>
      </c>
    </row>
    <row r="116" spans="1:6" x14ac:dyDescent="0.25">
      <c r="A116" t="s">
        <v>156</v>
      </c>
      <c r="B116" t="s">
        <v>157</v>
      </c>
      <c r="C116" t="s">
        <v>0</v>
      </c>
      <c r="D116" t="s">
        <v>15</v>
      </c>
      <c r="E116">
        <v>71.61</v>
      </c>
      <c r="F116">
        <v>691.22</v>
      </c>
    </row>
    <row r="117" spans="1:6" x14ac:dyDescent="0.25">
      <c r="A117" t="s">
        <v>158</v>
      </c>
      <c r="B117" t="s">
        <v>159</v>
      </c>
      <c r="C117" t="s">
        <v>1</v>
      </c>
      <c r="D117" t="s">
        <v>15</v>
      </c>
      <c r="E117">
        <v>225.62</v>
      </c>
      <c r="F117">
        <v>334.55</v>
      </c>
    </row>
    <row r="118" spans="1:6" x14ac:dyDescent="0.25">
      <c r="A118" t="s">
        <v>160</v>
      </c>
      <c r="B118" t="s">
        <v>161</v>
      </c>
      <c r="C118" t="s">
        <v>1</v>
      </c>
      <c r="D118" t="s">
        <v>34</v>
      </c>
      <c r="E118">
        <v>453.46</v>
      </c>
      <c r="F118">
        <v>272.64</v>
      </c>
    </row>
    <row r="119" spans="1:6" x14ac:dyDescent="0.25">
      <c r="A119" t="s">
        <v>162</v>
      </c>
      <c r="B119" t="s">
        <v>163</v>
      </c>
      <c r="C119" t="s">
        <v>1</v>
      </c>
      <c r="D119" t="s">
        <v>12</v>
      </c>
      <c r="E119">
        <v>29.08</v>
      </c>
      <c r="F119">
        <v>536.23</v>
      </c>
    </row>
    <row r="120" spans="1:6" x14ac:dyDescent="0.25">
      <c r="A120" t="s">
        <v>164</v>
      </c>
      <c r="B120" t="s">
        <v>165</v>
      </c>
      <c r="C120" t="s">
        <v>1</v>
      </c>
      <c r="D120" t="s">
        <v>15</v>
      </c>
      <c r="E120">
        <v>879.05</v>
      </c>
      <c r="F120">
        <v>190.98</v>
      </c>
    </row>
    <row r="121" spans="1:6" x14ac:dyDescent="0.25">
      <c r="A121" t="s">
        <v>166</v>
      </c>
      <c r="B121" t="s">
        <v>167</v>
      </c>
      <c r="C121" t="s">
        <v>1</v>
      </c>
      <c r="D121" t="s">
        <v>18</v>
      </c>
      <c r="E121">
        <v>782.43</v>
      </c>
      <c r="F121">
        <v>693.14</v>
      </c>
    </row>
    <row r="122" spans="1:6" x14ac:dyDescent="0.25">
      <c r="A122" t="s">
        <v>168</v>
      </c>
      <c r="B122" t="s">
        <v>169</v>
      </c>
      <c r="C122" t="s">
        <v>0</v>
      </c>
      <c r="D122" t="s">
        <v>41</v>
      </c>
      <c r="E122">
        <v>128.21</v>
      </c>
      <c r="F122">
        <v>850.96</v>
      </c>
    </row>
    <row r="123" spans="1:6" x14ac:dyDescent="0.25">
      <c r="A123" t="s">
        <v>170</v>
      </c>
      <c r="B123" t="s">
        <v>171</v>
      </c>
      <c r="C123" t="s">
        <v>0</v>
      </c>
      <c r="D123" t="s">
        <v>15</v>
      </c>
      <c r="E123">
        <v>632.35</v>
      </c>
      <c r="F123">
        <v>450.16</v>
      </c>
    </row>
    <row r="124" spans="1:6" x14ac:dyDescent="0.25">
      <c r="A124" t="s">
        <v>172</v>
      </c>
      <c r="B124" t="s">
        <v>173</v>
      </c>
      <c r="C124" t="s">
        <v>0</v>
      </c>
      <c r="D124" t="s">
        <v>12</v>
      </c>
      <c r="E124">
        <v>430.09</v>
      </c>
      <c r="F124">
        <v>944.47</v>
      </c>
    </row>
    <row r="125" spans="1:6" x14ac:dyDescent="0.25">
      <c r="A125" t="s">
        <v>174</v>
      </c>
      <c r="B125" t="s">
        <v>175</v>
      </c>
      <c r="C125" t="s">
        <v>1</v>
      </c>
      <c r="D125" t="s">
        <v>34</v>
      </c>
      <c r="E125">
        <v>960.5</v>
      </c>
      <c r="F125">
        <v>244.6</v>
      </c>
    </row>
    <row r="126" spans="1:6" x14ac:dyDescent="0.25">
      <c r="A126" t="s">
        <v>176</v>
      </c>
      <c r="B126" t="s">
        <v>177</v>
      </c>
      <c r="C126" t="s">
        <v>1</v>
      </c>
      <c r="D126" t="s">
        <v>15</v>
      </c>
      <c r="E126">
        <v>60.16</v>
      </c>
      <c r="F126">
        <v>836.45</v>
      </c>
    </row>
    <row r="127" spans="1:6" x14ac:dyDescent="0.25">
      <c r="A127" t="s">
        <v>178</v>
      </c>
      <c r="B127" t="s">
        <v>179</v>
      </c>
      <c r="C127" t="s">
        <v>1</v>
      </c>
      <c r="D127" t="s">
        <v>18</v>
      </c>
      <c r="E127">
        <v>950.81</v>
      </c>
      <c r="F127">
        <v>400.38</v>
      </c>
    </row>
    <row r="128" spans="1:6" x14ac:dyDescent="0.25">
      <c r="A128" t="s">
        <v>180</v>
      </c>
      <c r="B128" t="s">
        <v>181</v>
      </c>
      <c r="C128" t="s">
        <v>1</v>
      </c>
      <c r="D128" t="s">
        <v>15</v>
      </c>
      <c r="E128">
        <v>320.92</v>
      </c>
      <c r="F128">
        <v>431.21</v>
      </c>
    </row>
    <row r="129" spans="1:6" x14ac:dyDescent="0.25">
      <c r="A129" t="s">
        <v>182</v>
      </c>
      <c r="B129" t="s">
        <v>183</v>
      </c>
      <c r="C129" t="s">
        <v>1</v>
      </c>
      <c r="D129" t="s">
        <v>41</v>
      </c>
      <c r="E129">
        <v>509.07</v>
      </c>
      <c r="F129">
        <v>903.11</v>
      </c>
    </row>
    <row r="130" spans="1:6" x14ac:dyDescent="0.25">
      <c r="A130" t="s">
        <v>184</v>
      </c>
      <c r="B130" t="s">
        <v>185</v>
      </c>
      <c r="C130" t="s">
        <v>0</v>
      </c>
      <c r="D130" t="s">
        <v>18</v>
      </c>
      <c r="E130">
        <v>437.43</v>
      </c>
      <c r="F130">
        <v>192.67</v>
      </c>
    </row>
    <row r="131" spans="1:6" x14ac:dyDescent="0.25">
      <c r="A131" t="s">
        <v>186</v>
      </c>
      <c r="B131" t="s">
        <v>187</v>
      </c>
      <c r="C131" t="s">
        <v>1</v>
      </c>
      <c r="D131" t="s">
        <v>12</v>
      </c>
      <c r="E131">
        <v>38.869999999999997</v>
      </c>
      <c r="F131">
        <v>601.41999999999996</v>
      </c>
    </row>
    <row r="132" spans="1:6" x14ac:dyDescent="0.25">
      <c r="A132" t="s">
        <v>188</v>
      </c>
      <c r="B132" t="s">
        <v>189</v>
      </c>
      <c r="C132" t="s">
        <v>0</v>
      </c>
      <c r="D132" t="s">
        <v>15</v>
      </c>
      <c r="E132">
        <v>738.16</v>
      </c>
      <c r="F132">
        <v>852.55</v>
      </c>
    </row>
    <row r="133" spans="1:6" x14ac:dyDescent="0.25">
      <c r="A133" t="s">
        <v>190</v>
      </c>
      <c r="B133" t="s">
        <v>191</v>
      </c>
      <c r="C133" t="s">
        <v>0</v>
      </c>
      <c r="D133" t="s">
        <v>25</v>
      </c>
      <c r="E133">
        <v>745.18</v>
      </c>
      <c r="F133">
        <v>563.04</v>
      </c>
    </row>
    <row r="134" spans="1:6" x14ac:dyDescent="0.25">
      <c r="A134" t="s">
        <v>192</v>
      </c>
      <c r="B134" t="s">
        <v>193</v>
      </c>
      <c r="C134" t="s">
        <v>0</v>
      </c>
      <c r="D134" t="s">
        <v>25</v>
      </c>
      <c r="E134">
        <v>860.45</v>
      </c>
      <c r="F134">
        <v>609.69000000000005</v>
      </c>
    </row>
    <row r="135" spans="1:6" x14ac:dyDescent="0.25">
      <c r="A135" t="s">
        <v>194</v>
      </c>
      <c r="B135" t="s">
        <v>195</v>
      </c>
      <c r="C135" t="s">
        <v>1</v>
      </c>
      <c r="D135" t="s">
        <v>15</v>
      </c>
      <c r="E135">
        <v>143.52000000000001</v>
      </c>
      <c r="F135">
        <v>216.48</v>
      </c>
    </row>
    <row r="136" spans="1:6" x14ac:dyDescent="0.25">
      <c r="A136" t="s">
        <v>196</v>
      </c>
      <c r="B136" t="s">
        <v>197</v>
      </c>
      <c r="C136" t="s">
        <v>0</v>
      </c>
      <c r="D136" t="s">
        <v>15</v>
      </c>
      <c r="E136">
        <v>87.87</v>
      </c>
      <c r="F136">
        <v>295.10000000000002</v>
      </c>
    </row>
    <row r="137" spans="1:6" x14ac:dyDescent="0.25">
      <c r="A137" t="s">
        <v>198</v>
      </c>
      <c r="B137" t="s">
        <v>199</v>
      </c>
      <c r="C137" t="s">
        <v>0</v>
      </c>
      <c r="D137" t="s">
        <v>75</v>
      </c>
      <c r="E137">
        <v>257.12</v>
      </c>
      <c r="F137">
        <v>67.37</v>
      </c>
    </row>
    <row r="138" spans="1:6" x14ac:dyDescent="0.25">
      <c r="A138" t="s">
        <v>200</v>
      </c>
      <c r="B138" t="s">
        <v>201</v>
      </c>
      <c r="C138" t="s">
        <v>0</v>
      </c>
      <c r="D138" t="s">
        <v>18</v>
      </c>
      <c r="E138">
        <v>803.51</v>
      </c>
      <c r="F138">
        <v>432.8</v>
      </c>
    </row>
    <row r="139" spans="1:6" x14ac:dyDescent="0.25">
      <c r="A139" t="s">
        <v>202</v>
      </c>
      <c r="B139" t="s">
        <v>203</v>
      </c>
      <c r="C139" t="s">
        <v>0</v>
      </c>
      <c r="D139" t="s">
        <v>41</v>
      </c>
      <c r="E139">
        <v>412.76</v>
      </c>
      <c r="F139">
        <v>58.6</v>
      </c>
    </row>
    <row r="140" spans="1:6" x14ac:dyDescent="0.25">
      <c r="A140" t="s">
        <v>204</v>
      </c>
      <c r="B140" t="s">
        <v>205</v>
      </c>
      <c r="C140" t="s">
        <v>1</v>
      </c>
      <c r="D140" t="s">
        <v>15</v>
      </c>
      <c r="E140">
        <v>395.7</v>
      </c>
      <c r="F140">
        <v>30.49</v>
      </c>
    </row>
    <row r="141" spans="1:6" x14ac:dyDescent="0.25">
      <c r="A141" t="s">
        <v>206</v>
      </c>
      <c r="B141" t="s">
        <v>207</v>
      </c>
      <c r="C141" t="s">
        <v>0</v>
      </c>
      <c r="D141" t="s">
        <v>34</v>
      </c>
      <c r="E141">
        <v>339.28</v>
      </c>
      <c r="F141">
        <v>711.63</v>
      </c>
    </row>
    <row r="142" spans="1:6" x14ac:dyDescent="0.25">
      <c r="A142" t="s">
        <v>208</v>
      </c>
      <c r="B142" t="s">
        <v>209</v>
      </c>
      <c r="C142" t="s">
        <v>1</v>
      </c>
      <c r="D142" t="s">
        <v>75</v>
      </c>
      <c r="E142">
        <v>967.54</v>
      </c>
      <c r="F142">
        <v>542.41999999999996</v>
      </c>
    </row>
    <row r="143" spans="1:6" x14ac:dyDescent="0.25">
      <c r="A143" t="s">
        <v>210</v>
      </c>
      <c r="B143" t="s">
        <v>211</v>
      </c>
      <c r="C143" t="s">
        <v>1</v>
      </c>
      <c r="D143" t="s">
        <v>25</v>
      </c>
      <c r="E143">
        <v>172.58</v>
      </c>
      <c r="F143">
        <v>408.68</v>
      </c>
    </row>
    <row r="144" spans="1:6" x14ac:dyDescent="0.25">
      <c r="A144" t="s">
        <v>212</v>
      </c>
      <c r="B144" t="s">
        <v>213</v>
      </c>
      <c r="C144" t="s">
        <v>0</v>
      </c>
      <c r="D144" t="s">
        <v>34</v>
      </c>
      <c r="E144">
        <v>989.64</v>
      </c>
      <c r="F144">
        <v>749.1</v>
      </c>
    </row>
    <row r="145" spans="1:6" x14ac:dyDescent="0.25">
      <c r="A145" t="s">
        <v>214</v>
      </c>
      <c r="B145" t="s">
        <v>215</v>
      </c>
      <c r="C145" t="s">
        <v>1</v>
      </c>
      <c r="D145" t="s">
        <v>75</v>
      </c>
      <c r="E145">
        <v>376.2</v>
      </c>
      <c r="F145">
        <v>345.86</v>
      </c>
    </row>
    <row r="146" spans="1:6" x14ac:dyDescent="0.25">
      <c r="A146" t="s">
        <v>216</v>
      </c>
      <c r="B146" t="s">
        <v>217</v>
      </c>
      <c r="C146" t="s">
        <v>0</v>
      </c>
      <c r="D146" t="s">
        <v>41</v>
      </c>
      <c r="E146">
        <v>68.849999999999994</v>
      </c>
      <c r="F146">
        <v>639.38</v>
      </c>
    </row>
    <row r="147" spans="1:6" x14ac:dyDescent="0.25">
      <c r="A147" t="s">
        <v>218</v>
      </c>
      <c r="B147" t="s">
        <v>219</v>
      </c>
      <c r="C147" t="s">
        <v>1</v>
      </c>
      <c r="D147" t="s">
        <v>41</v>
      </c>
      <c r="E147">
        <v>850.95</v>
      </c>
      <c r="F147">
        <v>903.91</v>
      </c>
    </row>
    <row r="148" spans="1:6" x14ac:dyDescent="0.25">
      <c r="A148" t="s">
        <v>220</v>
      </c>
      <c r="B148" t="s">
        <v>221</v>
      </c>
      <c r="C148" t="s">
        <v>1</v>
      </c>
      <c r="D148" t="s">
        <v>25</v>
      </c>
      <c r="E148">
        <v>195.78</v>
      </c>
      <c r="F148">
        <v>77.53</v>
      </c>
    </row>
    <row r="149" spans="1:6" x14ac:dyDescent="0.25">
      <c r="A149" t="s">
        <v>222</v>
      </c>
      <c r="B149" t="s">
        <v>223</v>
      </c>
      <c r="C149" t="s">
        <v>2</v>
      </c>
      <c r="D149" t="s">
        <v>15</v>
      </c>
      <c r="E149">
        <v>324.27</v>
      </c>
      <c r="F149">
        <v>525.77</v>
      </c>
    </row>
    <row r="150" spans="1:6" x14ac:dyDescent="0.25">
      <c r="A150" t="s">
        <v>224</v>
      </c>
      <c r="B150" t="s">
        <v>225</v>
      </c>
      <c r="C150" t="s">
        <v>1</v>
      </c>
      <c r="D150" t="s">
        <v>41</v>
      </c>
      <c r="E150">
        <v>528.62</v>
      </c>
      <c r="F150">
        <v>606.27</v>
      </c>
    </row>
    <row r="151" spans="1:6" x14ac:dyDescent="0.25">
      <c r="A151" t="s">
        <v>226</v>
      </c>
      <c r="B151" t="s">
        <v>227</v>
      </c>
      <c r="C151" t="s">
        <v>0</v>
      </c>
      <c r="D151" t="s">
        <v>15</v>
      </c>
      <c r="E151">
        <v>111.36</v>
      </c>
      <c r="F151">
        <v>911.84</v>
      </c>
    </row>
    <row r="152" spans="1:6" x14ac:dyDescent="0.25">
      <c r="A152" t="s">
        <v>228</v>
      </c>
      <c r="B152" t="s">
        <v>229</v>
      </c>
      <c r="C152" t="s">
        <v>0</v>
      </c>
      <c r="D152" t="s">
        <v>12</v>
      </c>
      <c r="E152">
        <v>255.92</v>
      </c>
      <c r="F152">
        <v>795.71</v>
      </c>
    </row>
    <row r="153" spans="1:6" x14ac:dyDescent="0.25">
      <c r="A153" t="s">
        <v>230</v>
      </c>
      <c r="B153" t="s">
        <v>231</v>
      </c>
      <c r="C153" t="s">
        <v>0</v>
      </c>
      <c r="D153" t="s">
        <v>75</v>
      </c>
      <c r="E153">
        <v>830.53</v>
      </c>
      <c r="F153">
        <v>765.15</v>
      </c>
    </row>
    <row r="154" spans="1:6" x14ac:dyDescent="0.25">
      <c r="A154" t="s">
        <v>232</v>
      </c>
      <c r="B154" t="s">
        <v>233</v>
      </c>
      <c r="C154" t="s">
        <v>0</v>
      </c>
      <c r="D154" t="s">
        <v>25</v>
      </c>
      <c r="E154">
        <v>109.51</v>
      </c>
      <c r="F154">
        <v>581.5</v>
      </c>
    </row>
    <row r="155" spans="1:6" x14ac:dyDescent="0.25">
      <c r="A155" t="s">
        <v>234</v>
      </c>
      <c r="B155" t="s">
        <v>235</v>
      </c>
      <c r="C155" t="s">
        <v>0</v>
      </c>
      <c r="D155" t="s">
        <v>34</v>
      </c>
      <c r="E155">
        <v>721.94</v>
      </c>
      <c r="F155">
        <v>385.87</v>
      </c>
    </row>
    <row r="156" spans="1:6" x14ac:dyDescent="0.25">
      <c r="A156" t="s">
        <v>236</v>
      </c>
      <c r="B156" t="s">
        <v>237</v>
      </c>
      <c r="C156" t="s">
        <v>1</v>
      </c>
      <c r="D156" t="s">
        <v>15</v>
      </c>
      <c r="E156">
        <v>133.22</v>
      </c>
      <c r="F156">
        <v>810.6</v>
      </c>
    </row>
    <row r="157" spans="1:6" x14ac:dyDescent="0.25">
      <c r="A157" t="s">
        <v>238</v>
      </c>
      <c r="B157" t="s">
        <v>239</v>
      </c>
      <c r="C157" t="s">
        <v>0</v>
      </c>
      <c r="D157" t="s">
        <v>75</v>
      </c>
      <c r="E157">
        <v>22.23</v>
      </c>
      <c r="F157">
        <v>106.09</v>
      </c>
    </row>
    <row r="158" spans="1:6" x14ac:dyDescent="0.25">
      <c r="A158" t="s">
        <v>240</v>
      </c>
      <c r="B158" t="s">
        <v>241</v>
      </c>
      <c r="C158" t="s">
        <v>110</v>
      </c>
      <c r="D158" t="s">
        <v>75</v>
      </c>
      <c r="E158">
        <v>936.24</v>
      </c>
      <c r="F158">
        <v>567.77</v>
      </c>
    </row>
    <row r="159" spans="1:6" x14ac:dyDescent="0.25">
      <c r="A159" t="s">
        <v>242</v>
      </c>
      <c r="B159" t="s">
        <v>243</v>
      </c>
      <c r="C159" t="s">
        <v>1</v>
      </c>
      <c r="D159" t="s">
        <v>15</v>
      </c>
      <c r="E159">
        <v>769.01</v>
      </c>
      <c r="F159">
        <v>315.49</v>
      </c>
    </row>
    <row r="160" spans="1:6" x14ac:dyDescent="0.25">
      <c r="A160" t="s">
        <v>244</v>
      </c>
      <c r="B160" t="s">
        <v>245</v>
      </c>
      <c r="C160" t="s">
        <v>0</v>
      </c>
      <c r="D160" t="s">
        <v>75</v>
      </c>
      <c r="E160">
        <v>237.43</v>
      </c>
      <c r="F160">
        <v>89.01</v>
      </c>
    </row>
    <row r="161" spans="1:6" x14ac:dyDescent="0.25">
      <c r="A161" t="s">
        <v>246</v>
      </c>
      <c r="B161" t="s">
        <v>247</v>
      </c>
      <c r="C161" t="s">
        <v>1</v>
      </c>
      <c r="D161" t="s">
        <v>41</v>
      </c>
      <c r="E161">
        <v>477.76</v>
      </c>
      <c r="F161">
        <v>527.27</v>
      </c>
    </row>
    <row r="162" spans="1:6" x14ac:dyDescent="0.25">
      <c r="A162" t="s">
        <v>248</v>
      </c>
      <c r="B162" t="s">
        <v>249</v>
      </c>
      <c r="C162" t="s">
        <v>1</v>
      </c>
      <c r="D162" t="s">
        <v>12</v>
      </c>
      <c r="E162">
        <v>378.15</v>
      </c>
      <c r="F162">
        <v>794.14</v>
      </c>
    </row>
    <row r="163" spans="1:6" x14ac:dyDescent="0.25">
      <c r="A163" t="s">
        <v>250</v>
      </c>
      <c r="B163" t="s">
        <v>251</v>
      </c>
      <c r="C163" t="s">
        <v>1</v>
      </c>
      <c r="D163" t="s">
        <v>75</v>
      </c>
      <c r="E163">
        <v>125.32</v>
      </c>
      <c r="F163">
        <v>141.80000000000001</v>
      </c>
    </row>
    <row r="164" spans="1:6" x14ac:dyDescent="0.25">
      <c r="A164" t="s">
        <v>252</v>
      </c>
      <c r="B164" t="s">
        <v>253</v>
      </c>
      <c r="C164" t="s">
        <v>1</v>
      </c>
      <c r="D164" t="s">
        <v>25</v>
      </c>
      <c r="E164">
        <v>711.38</v>
      </c>
      <c r="F164">
        <v>923.55</v>
      </c>
    </row>
    <row r="165" spans="1:6" x14ac:dyDescent="0.25">
      <c r="A165" t="s">
        <v>254</v>
      </c>
      <c r="B165" t="s">
        <v>255</v>
      </c>
      <c r="C165" t="s">
        <v>1</v>
      </c>
      <c r="D165" t="s">
        <v>34</v>
      </c>
      <c r="E165">
        <v>712.07</v>
      </c>
      <c r="F165">
        <v>412.6</v>
      </c>
    </row>
    <row r="166" spans="1:6" x14ac:dyDescent="0.25">
      <c r="A166" t="s">
        <v>256</v>
      </c>
      <c r="B166" t="s">
        <v>257</v>
      </c>
      <c r="C166" t="s">
        <v>1</v>
      </c>
      <c r="D166" t="s">
        <v>12</v>
      </c>
      <c r="E166">
        <v>825.06</v>
      </c>
      <c r="F166">
        <v>319.98</v>
      </c>
    </row>
    <row r="167" spans="1:6" x14ac:dyDescent="0.25">
      <c r="A167" t="s">
        <v>258</v>
      </c>
      <c r="B167" t="s">
        <v>259</v>
      </c>
      <c r="C167" t="s">
        <v>1</v>
      </c>
      <c r="D167" t="s">
        <v>12</v>
      </c>
      <c r="E167">
        <v>774.23</v>
      </c>
      <c r="F167">
        <v>948.21</v>
      </c>
    </row>
    <row r="168" spans="1:6" x14ac:dyDescent="0.25">
      <c r="A168" t="s">
        <v>260</v>
      </c>
      <c r="B168" t="s">
        <v>261</v>
      </c>
      <c r="C168" t="s">
        <v>1</v>
      </c>
      <c r="D168" t="s">
        <v>75</v>
      </c>
      <c r="E168">
        <v>413.08</v>
      </c>
      <c r="F168">
        <v>794.26</v>
      </c>
    </row>
    <row r="169" spans="1:6" x14ac:dyDescent="0.25">
      <c r="A169" t="s">
        <v>262</v>
      </c>
      <c r="B169" t="s">
        <v>263</v>
      </c>
      <c r="C169" t="s">
        <v>1</v>
      </c>
      <c r="D169" t="s">
        <v>75</v>
      </c>
      <c r="E169">
        <v>764.3</v>
      </c>
      <c r="F169">
        <v>963.73</v>
      </c>
    </row>
    <row r="170" spans="1:6" x14ac:dyDescent="0.25">
      <c r="A170" t="s">
        <v>264</v>
      </c>
      <c r="B170" t="s">
        <v>265</v>
      </c>
      <c r="C170" t="s">
        <v>0</v>
      </c>
      <c r="D170" t="s">
        <v>75</v>
      </c>
      <c r="E170">
        <v>708.26</v>
      </c>
      <c r="F170">
        <v>32.1</v>
      </c>
    </row>
    <row r="171" spans="1:6" x14ac:dyDescent="0.25">
      <c r="A171" t="s">
        <v>266</v>
      </c>
      <c r="B171" t="s">
        <v>267</v>
      </c>
      <c r="C171" t="s">
        <v>110</v>
      </c>
      <c r="D171" t="s">
        <v>34</v>
      </c>
      <c r="E171">
        <v>679.42</v>
      </c>
      <c r="F171">
        <v>432.88</v>
      </c>
    </row>
    <row r="172" spans="1:6" x14ac:dyDescent="0.25">
      <c r="A172" t="s">
        <v>268</v>
      </c>
      <c r="B172" t="s">
        <v>269</v>
      </c>
      <c r="C172" t="s">
        <v>1</v>
      </c>
      <c r="D172" t="s">
        <v>12</v>
      </c>
      <c r="E172">
        <v>713.66</v>
      </c>
      <c r="F172">
        <v>149.21</v>
      </c>
    </row>
    <row r="173" spans="1:6" x14ac:dyDescent="0.25">
      <c r="A173" t="s">
        <v>270</v>
      </c>
      <c r="B173" t="s">
        <v>271</v>
      </c>
      <c r="C173" t="s">
        <v>0</v>
      </c>
      <c r="D173" t="s">
        <v>15</v>
      </c>
      <c r="E173">
        <v>179.61</v>
      </c>
      <c r="F173">
        <v>333.99</v>
      </c>
    </row>
    <row r="174" spans="1:6" x14ac:dyDescent="0.25">
      <c r="A174" t="s">
        <v>272</v>
      </c>
      <c r="B174" t="s">
        <v>273</v>
      </c>
      <c r="C174" t="s">
        <v>1</v>
      </c>
      <c r="D174" t="s">
        <v>34</v>
      </c>
      <c r="E174">
        <v>236.1</v>
      </c>
      <c r="F174">
        <v>325.08</v>
      </c>
    </row>
    <row r="175" spans="1:6" x14ac:dyDescent="0.25">
      <c r="A175" t="s">
        <v>274</v>
      </c>
      <c r="B175" t="s">
        <v>275</v>
      </c>
      <c r="C175" t="s">
        <v>0</v>
      </c>
      <c r="D175" t="s">
        <v>18</v>
      </c>
      <c r="E175">
        <v>63.86</v>
      </c>
      <c r="F175">
        <v>891.68</v>
      </c>
    </row>
    <row r="176" spans="1:6" x14ac:dyDescent="0.25">
      <c r="A176" t="s">
        <v>276</v>
      </c>
      <c r="B176" t="s">
        <v>277</v>
      </c>
      <c r="C176" t="s">
        <v>0</v>
      </c>
      <c r="D176" t="s">
        <v>75</v>
      </c>
      <c r="E176">
        <v>423.6</v>
      </c>
      <c r="F176">
        <v>327.92</v>
      </c>
    </row>
    <row r="177" spans="1:6" x14ac:dyDescent="0.25">
      <c r="A177" t="s">
        <v>278</v>
      </c>
      <c r="B177" t="s">
        <v>279</v>
      </c>
      <c r="C177" t="s">
        <v>0</v>
      </c>
      <c r="D177" t="s">
        <v>25</v>
      </c>
      <c r="E177">
        <v>236.34</v>
      </c>
      <c r="F177">
        <v>151.6</v>
      </c>
    </row>
    <row r="178" spans="1:6" x14ac:dyDescent="0.25">
      <c r="A178" t="s">
        <v>280</v>
      </c>
      <c r="B178" t="s">
        <v>281</v>
      </c>
      <c r="C178" t="s">
        <v>0</v>
      </c>
      <c r="D178" t="s">
        <v>12</v>
      </c>
      <c r="E178">
        <v>885.29</v>
      </c>
      <c r="F178">
        <v>46.17</v>
      </c>
    </row>
    <row r="179" spans="1:6" x14ac:dyDescent="0.25">
      <c r="A179" t="s">
        <v>282</v>
      </c>
      <c r="B179" t="s">
        <v>283</v>
      </c>
      <c r="C179" t="s">
        <v>1</v>
      </c>
      <c r="D179" t="s">
        <v>18</v>
      </c>
      <c r="E179">
        <v>634.19000000000005</v>
      </c>
      <c r="F179">
        <v>632.91999999999996</v>
      </c>
    </row>
    <row r="180" spans="1:6" x14ac:dyDescent="0.25">
      <c r="A180" t="s">
        <v>284</v>
      </c>
      <c r="B180" t="s">
        <v>285</v>
      </c>
      <c r="C180" t="s">
        <v>1</v>
      </c>
      <c r="D180" t="s">
        <v>75</v>
      </c>
      <c r="E180">
        <v>830.62</v>
      </c>
      <c r="F180">
        <v>43.01</v>
      </c>
    </row>
    <row r="181" spans="1:6" x14ac:dyDescent="0.25">
      <c r="A181" t="s">
        <v>286</v>
      </c>
      <c r="B181" t="s">
        <v>287</v>
      </c>
      <c r="C181" t="s">
        <v>0</v>
      </c>
      <c r="D181" t="s">
        <v>25</v>
      </c>
      <c r="E181">
        <v>124.3</v>
      </c>
      <c r="F181">
        <v>383.8</v>
      </c>
    </row>
    <row r="182" spans="1:6" x14ac:dyDescent="0.25">
      <c r="A182" t="s">
        <v>288</v>
      </c>
      <c r="B182" t="s">
        <v>289</v>
      </c>
      <c r="C182" t="s">
        <v>0</v>
      </c>
      <c r="D182" t="s">
        <v>18</v>
      </c>
      <c r="E182">
        <v>598.83000000000004</v>
      </c>
      <c r="F182">
        <v>175.55</v>
      </c>
    </row>
    <row r="183" spans="1:6" x14ac:dyDescent="0.25">
      <c r="A183" t="s">
        <v>290</v>
      </c>
      <c r="B183" t="s">
        <v>291</v>
      </c>
      <c r="C183" t="s">
        <v>1</v>
      </c>
      <c r="D183" t="s">
        <v>18</v>
      </c>
      <c r="E183">
        <v>986.66</v>
      </c>
      <c r="F183">
        <v>56.91</v>
      </c>
    </row>
    <row r="184" spans="1:6" x14ac:dyDescent="0.25">
      <c r="A184" t="s">
        <v>292</v>
      </c>
      <c r="B184" t="s">
        <v>293</v>
      </c>
      <c r="C184" t="s">
        <v>0</v>
      </c>
      <c r="D184" t="s">
        <v>12</v>
      </c>
      <c r="E184">
        <v>413.42</v>
      </c>
      <c r="F184">
        <v>963.87</v>
      </c>
    </row>
    <row r="185" spans="1:6" x14ac:dyDescent="0.25">
      <c r="A185" t="s">
        <v>294</v>
      </c>
      <c r="B185" t="s">
        <v>295</v>
      </c>
      <c r="C185" t="s">
        <v>1</v>
      </c>
      <c r="D185" t="s">
        <v>12</v>
      </c>
      <c r="E185">
        <v>510.42</v>
      </c>
      <c r="F185">
        <v>995.04</v>
      </c>
    </row>
    <row r="186" spans="1:6" x14ac:dyDescent="0.25">
      <c r="A186" t="s">
        <v>296</v>
      </c>
      <c r="B186" t="s">
        <v>297</v>
      </c>
      <c r="C186" t="s">
        <v>1</v>
      </c>
      <c r="D186" t="s">
        <v>12</v>
      </c>
      <c r="E186">
        <v>447.69</v>
      </c>
      <c r="F186">
        <v>13.78</v>
      </c>
    </row>
    <row r="187" spans="1:6" x14ac:dyDescent="0.25">
      <c r="A187" t="s">
        <v>298</v>
      </c>
      <c r="B187" t="s">
        <v>299</v>
      </c>
      <c r="C187" t="s">
        <v>0</v>
      </c>
      <c r="D187" t="s">
        <v>34</v>
      </c>
      <c r="E187">
        <v>942.01</v>
      </c>
      <c r="F187">
        <v>67.650000000000006</v>
      </c>
    </row>
    <row r="188" spans="1:6" x14ac:dyDescent="0.25">
      <c r="A188" t="s">
        <v>300</v>
      </c>
      <c r="B188" t="s">
        <v>301</v>
      </c>
      <c r="C188" t="s">
        <v>1</v>
      </c>
      <c r="D188" t="s">
        <v>18</v>
      </c>
      <c r="E188">
        <v>177.13</v>
      </c>
      <c r="F188">
        <v>415.71</v>
      </c>
    </row>
    <row r="189" spans="1:6" x14ac:dyDescent="0.25">
      <c r="A189" t="s">
        <v>302</v>
      </c>
      <c r="B189" t="s">
        <v>303</v>
      </c>
      <c r="C189" t="s">
        <v>0</v>
      </c>
      <c r="D189" t="s">
        <v>18</v>
      </c>
      <c r="E189">
        <v>97.39</v>
      </c>
      <c r="F189">
        <v>432.96</v>
      </c>
    </row>
    <row r="190" spans="1:6" x14ac:dyDescent="0.25">
      <c r="A190" t="s">
        <v>304</v>
      </c>
      <c r="B190" t="s">
        <v>305</v>
      </c>
      <c r="C190" t="s">
        <v>1</v>
      </c>
      <c r="D190" t="s">
        <v>18</v>
      </c>
      <c r="E190">
        <v>558.1</v>
      </c>
      <c r="F190">
        <v>777.59</v>
      </c>
    </row>
    <row r="191" spans="1:6" x14ac:dyDescent="0.25">
      <c r="A191" t="s">
        <v>306</v>
      </c>
      <c r="B191" t="s">
        <v>307</v>
      </c>
      <c r="C191" t="s">
        <v>0</v>
      </c>
      <c r="D191" t="s">
        <v>25</v>
      </c>
      <c r="E191">
        <v>913.59</v>
      </c>
      <c r="F191">
        <v>758.42</v>
      </c>
    </row>
    <row r="192" spans="1:6" x14ac:dyDescent="0.25">
      <c r="A192" t="s">
        <v>308</v>
      </c>
      <c r="B192" t="s">
        <v>309</v>
      </c>
      <c r="C192" t="s">
        <v>0</v>
      </c>
      <c r="D192" t="s">
        <v>15</v>
      </c>
      <c r="E192">
        <v>269.3</v>
      </c>
      <c r="F192">
        <v>573.67999999999995</v>
      </c>
    </row>
    <row r="193" spans="1:6" x14ac:dyDescent="0.25">
      <c r="A193" t="s">
        <v>310</v>
      </c>
      <c r="B193" t="s">
        <v>311</v>
      </c>
      <c r="C193" t="s">
        <v>1</v>
      </c>
      <c r="D193" t="s">
        <v>15</v>
      </c>
      <c r="E193">
        <v>855.7</v>
      </c>
      <c r="F193">
        <v>634.86</v>
      </c>
    </row>
    <row r="194" spans="1:6" x14ac:dyDescent="0.25">
      <c r="A194" t="s">
        <v>312</v>
      </c>
      <c r="B194" t="s">
        <v>313</v>
      </c>
      <c r="C194" t="s">
        <v>1</v>
      </c>
      <c r="D194" t="s">
        <v>25</v>
      </c>
      <c r="E194">
        <v>409.12</v>
      </c>
      <c r="F194">
        <v>162.01</v>
      </c>
    </row>
    <row r="195" spans="1:6" x14ac:dyDescent="0.25">
      <c r="A195" t="s">
        <v>314</v>
      </c>
      <c r="B195" t="s">
        <v>315</v>
      </c>
      <c r="C195" t="s">
        <v>1</v>
      </c>
      <c r="D195" t="s">
        <v>15</v>
      </c>
      <c r="E195">
        <v>923.5</v>
      </c>
      <c r="F195">
        <v>820.13</v>
      </c>
    </row>
    <row r="196" spans="1:6" x14ac:dyDescent="0.25">
      <c r="A196" t="s">
        <v>316</v>
      </c>
      <c r="B196" t="s">
        <v>317</v>
      </c>
      <c r="C196" t="s">
        <v>0</v>
      </c>
      <c r="D196" t="s">
        <v>75</v>
      </c>
      <c r="E196">
        <v>644.19000000000005</v>
      </c>
      <c r="F196">
        <v>24.63</v>
      </c>
    </row>
    <row r="197" spans="1:6" x14ac:dyDescent="0.25">
      <c r="A197" t="s">
        <v>318</v>
      </c>
      <c r="B197" t="s">
        <v>319</v>
      </c>
      <c r="C197" t="s">
        <v>1</v>
      </c>
      <c r="D197" t="s">
        <v>75</v>
      </c>
      <c r="E197">
        <v>256.52</v>
      </c>
      <c r="F197">
        <v>594.85</v>
      </c>
    </row>
    <row r="198" spans="1:6" x14ac:dyDescent="0.25">
      <c r="A198" t="s">
        <v>320</v>
      </c>
      <c r="B198" t="s">
        <v>321</v>
      </c>
      <c r="C198" t="s">
        <v>1</v>
      </c>
      <c r="D198" t="s">
        <v>75</v>
      </c>
      <c r="E198">
        <v>693.49</v>
      </c>
      <c r="F198">
        <v>526.95000000000005</v>
      </c>
    </row>
    <row r="199" spans="1:6" x14ac:dyDescent="0.25">
      <c r="A199" t="s">
        <v>322</v>
      </c>
      <c r="B199" t="s">
        <v>323</v>
      </c>
      <c r="C199" t="s">
        <v>1</v>
      </c>
      <c r="D199" t="s">
        <v>75</v>
      </c>
      <c r="E199">
        <v>169.72</v>
      </c>
      <c r="F199">
        <v>606.08000000000004</v>
      </c>
    </row>
    <row r="200" spans="1:6" x14ac:dyDescent="0.25">
      <c r="A200" t="s">
        <v>324</v>
      </c>
      <c r="B200" t="s">
        <v>325</v>
      </c>
      <c r="C200" t="s">
        <v>1</v>
      </c>
      <c r="D200" t="s">
        <v>12</v>
      </c>
      <c r="E200">
        <v>593.19000000000005</v>
      </c>
      <c r="F200">
        <v>636.33000000000004</v>
      </c>
    </row>
    <row r="201" spans="1:6" x14ac:dyDescent="0.25">
      <c r="A201" t="s">
        <v>326</v>
      </c>
      <c r="B201" t="s">
        <v>327</v>
      </c>
      <c r="C201" t="s">
        <v>0</v>
      </c>
      <c r="D201" t="s">
        <v>12</v>
      </c>
      <c r="E201">
        <v>846.36</v>
      </c>
      <c r="F201">
        <v>357.21</v>
      </c>
    </row>
    <row r="202" spans="1:6" x14ac:dyDescent="0.25">
      <c r="A202" t="s">
        <v>328</v>
      </c>
      <c r="B202" t="s">
        <v>329</v>
      </c>
      <c r="C202" t="s">
        <v>1</v>
      </c>
      <c r="D202" t="s">
        <v>18</v>
      </c>
      <c r="E202">
        <v>833.51</v>
      </c>
      <c r="F202">
        <v>698.18</v>
      </c>
    </row>
    <row r="203" spans="1:6" x14ac:dyDescent="0.25">
      <c r="A203" t="s">
        <v>330</v>
      </c>
      <c r="B203" t="s">
        <v>331</v>
      </c>
      <c r="C203" t="s">
        <v>1</v>
      </c>
      <c r="D203" t="s">
        <v>75</v>
      </c>
      <c r="E203">
        <v>947.86</v>
      </c>
      <c r="F203">
        <v>472.98</v>
      </c>
    </row>
    <row r="204" spans="1:6" x14ac:dyDescent="0.25">
      <c r="A204" t="s">
        <v>332</v>
      </c>
      <c r="B204" t="s">
        <v>333</v>
      </c>
      <c r="C204" t="s">
        <v>0</v>
      </c>
      <c r="D204" t="s">
        <v>41</v>
      </c>
      <c r="E204">
        <v>794.25</v>
      </c>
      <c r="F204">
        <v>301.01</v>
      </c>
    </row>
    <row r="205" spans="1:6" x14ac:dyDescent="0.25">
      <c r="A205" t="s">
        <v>334</v>
      </c>
      <c r="B205" t="s">
        <v>335</v>
      </c>
      <c r="C205" t="s">
        <v>1</v>
      </c>
      <c r="D205" t="s">
        <v>25</v>
      </c>
      <c r="E205">
        <v>704.48</v>
      </c>
      <c r="F205">
        <v>504.8</v>
      </c>
    </row>
    <row r="206" spans="1:6" x14ac:dyDescent="0.25">
      <c r="A206" t="s">
        <v>336</v>
      </c>
      <c r="B206" t="s">
        <v>337</v>
      </c>
      <c r="C206" t="s">
        <v>1</v>
      </c>
      <c r="D206" t="s">
        <v>12</v>
      </c>
      <c r="E206">
        <v>128.30000000000001</v>
      </c>
      <c r="F206">
        <v>303.17</v>
      </c>
    </row>
    <row r="207" spans="1:6" x14ac:dyDescent="0.25">
      <c r="A207" t="s">
        <v>10</v>
      </c>
      <c r="B207" t="s">
        <v>338</v>
      </c>
      <c r="C207" t="s">
        <v>0</v>
      </c>
      <c r="D207" t="s">
        <v>15</v>
      </c>
      <c r="E207">
        <v>846.78</v>
      </c>
      <c r="F207">
        <v>434.75</v>
      </c>
    </row>
    <row r="208" spans="1:6" x14ac:dyDescent="0.25">
      <c r="A208" t="s">
        <v>339</v>
      </c>
      <c r="B208" t="s">
        <v>340</v>
      </c>
      <c r="C208" t="s">
        <v>62</v>
      </c>
      <c r="D208" t="s">
        <v>25</v>
      </c>
      <c r="E208">
        <v>3.17</v>
      </c>
      <c r="F208">
        <v>453.12</v>
      </c>
    </row>
    <row r="209" spans="1:6" x14ac:dyDescent="0.25">
      <c r="A209" t="s">
        <v>341</v>
      </c>
      <c r="B209" t="s">
        <v>342</v>
      </c>
      <c r="C209" t="s">
        <v>0</v>
      </c>
      <c r="D209" t="s">
        <v>15</v>
      </c>
      <c r="E209">
        <v>334.75</v>
      </c>
      <c r="F209">
        <v>701.46</v>
      </c>
    </row>
    <row r="210" spans="1:6" x14ac:dyDescent="0.25">
      <c r="A210" t="s">
        <v>343</v>
      </c>
      <c r="B210" t="s">
        <v>344</v>
      </c>
      <c r="C210" t="s">
        <v>0</v>
      </c>
      <c r="D210" t="s">
        <v>15</v>
      </c>
      <c r="E210">
        <v>17.559999999999999</v>
      </c>
      <c r="F210">
        <v>151.27000000000001</v>
      </c>
    </row>
    <row r="211" spans="1:6" x14ac:dyDescent="0.25">
      <c r="A211" t="s">
        <v>345</v>
      </c>
      <c r="B211" t="s">
        <v>346</v>
      </c>
      <c r="C211" t="s">
        <v>135</v>
      </c>
      <c r="D211" t="s">
        <v>34</v>
      </c>
      <c r="E211">
        <v>451.52</v>
      </c>
      <c r="F211">
        <v>949.42</v>
      </c>
    </row>
    <row r="212" spans="1:6" x14ac:dyDescent="0.25">
      <c r="A212" t="s">
        <v>347</v>
      </c>
      <c r="B212" t="s">
        <v>348</v>
      </c>
      <c r="C212" t="s">
        <v>1</v>
      </c>
      <c r="D212" t="s">
        <v>34</v>
      </c>
      <c r="E212">
        <v>72.930000000000007</v>
      </c>
      <c r="F212">
        <v>726.39</v>
      </c>
    </row>
    <row r="213" spans="1:6" x14ac:dyDescent="0.25">
      <c r="A213" t="s">
        <v>349</v>
      </c>
      <c r="B213" t="s">
        <v>350</v>
      </c>
      <c r="C213" t="s">
        <v>0</v>
      </c>
      <c r="D213" t="s">
        <v>41</v>
      </c>
      <c r="E213">
        <v>651.27</v>
      </c>
      <c r="F213">
        <v>304.81</v>
      </c>
    </row>
    <row r="214" spans="1:6" x14ac:dyDescent="0.25">
      <c r="A214" t="s">
        <v>351</v>
      </c>
      <c r="B214" t="s">
        <v>352</v>
      </c>
      <c r="C214" t="s">
        <v>1</v>
      </c>
      <c r="D214" t="s">
        <v>75</v>
      </c>
      <c r="E214">
        <v>520.1</v>
      </c>
      <c r="F214">
        <v>339.05</v>
      </c>
    </row>
    <row r="215" spans="1:6" x14ac:dyDescent="0.25">
      <c r="A215" t="s">
        <v>353</v>
      </c>
      <c r="B215" t="s">
        <v>354</v>
      </c>
      <c r="C215" t="s">
        <v>1</v>
      </c>
      <c r="D215" t="s">
        <v>34</v>
      </c>
      <c r="E215">
        <v>711.58</v>
      </c>
      <c r="F215">
        <v>895.74</v>
      </c>
    </row>
    <row r="216" spans="1:6" x14ac:dyDescent="0.25">
      <c r="A216" t="s">
        <v>355</v>
      </c>
      <c r="B216" t="s">
        <v>356</v>
      </c>
      <c r="C216" t="s">
        <v>1</v>
      </c>
      <c r="D216" t="s">
        <v>34</v>
      </c>
      <c r="E216">
        <v>708.64</v>
      </c>
      <c r="F216">
        <v>749.34</v>
      </c>
    </row>
    <row r="217" spans="1:6" x14ac:dyDescent="0.25">
      <c r="A217" t="s">
        <v>357</v>
      </c>
      <c r="B217" t="s">
        <v>358</v>
      </c>
      <c r="C217" t="s">
        <v>1</v>
      </c>
      <c r="D217" t="s">
        <v>15</v>
      </c>
      <c r="E217">
        <v>183.09</v>
      </c>
      <c r="F217">
        <v>428.95</v>
      </c>
    </row>
    <row r="218" spans="1:6" x14ac:dyDescent="0.25">
      <c r="A218" t="s">
        <v>359</v>
      </c>
      <c r="B218" t="s">
        <v>360</v>
      </c>
      <c r="C218" t="s">
        <v>0</v>
      </c>
      <c r="D218" t="s">
        <v>18</v>
      </c>
      <c r="E218">
        <v>111.37</v>
      </c>
      <c r="F218">
        <v>680.55</v>
      </c>
    </row>
    <row r="219" spans="1:6" x14ac:dyDescent="0.25">
      <c r="A219" t="s">
        <v>361</v>
      </c>
      <c r="B219" t="s">
        <v>362</v>
      </c>
      <c r="C219" t="s">
        <v>1</v>
      </c>
      <c r="D219" t="s">
        <v>25</v>
      </c>
      <c r="E219">
        <v>550.48</v>
      </c>
      <c r="F219">
        <v>507.36</v>
      </c>
    </row>
    <row r="220" spans="1:6" x14ac:dyDescent="0.25">
      <c r="A220" t="s">
        <v>363</v>
      </c>
      <c r="B220" t="s">
        <v>364</v>
      </c>
      <c r="C220" t="s">
        <v>0</v>
      </c>
      <c r="D220" t="s">
        <v>25</v>
      </c>
      <c r="E220">
        <v>764.32</v>
      </c>
      <c r="F220">
        <v>124.74</v>
      </c>
    </row>
    <row r="221" spans="1:6" x14ac:dyDescent="0.25">
      <c r="A221" t="s">
        <v>365</v>
      </c>
      <c r="B221" t="s">
        <v>366</v>
      </c>
      <c r="C221" t="s">
        <v>1</v>
      </c>
      <c r="D221" t="s">
        <v>18</v>
      </c>
      <c r="E221">
        <v>817.69</v>
      </c>
      <c r="F221">
        <v>104.89</v>
      </c>
    </row>
    <row r="222" spans="1:6" x14ac:dyDescent="0.25">
      <c r="A222" t="s">
        <v>367</v>
      </c>
      <c r="B222" t="s">
        <v>368</v>
      </c>
      <c r="C222" t="s">
        <v>0</v>
      </c>
      <c r="D222" t="s">
        <v>41</v>
      </c>
      <c r="E222">
        <v>245.77</v>
      </c>
      <c r="F222">
        <v>792.57</v>
      </c>
    </row>
    <row r="223" spans="1:6" x14ac:dyDescent="0.25">
      <c r="A223" t="s">
        <v>369</v>
      </c>
      <c r="B223" t="s">
        <v>370</v>
      </c>
      <c r="C223" t="s">
        <v>1</v>
      </c>
      <c r="D223" t="s">
        <v>75</v>
      </c>
      <c r="E223">
        <v>784.34</v>
      </c>
      <c r="F223">
        <v>216.46</v>
      </c>
    </row>
    <row r="224" spans="1:6" x14ac:dyDescent="0.25">
      <c r="A224" t="s">
        <v>371</v>
      </c>
      <c r="B224" t="s">
        <v>372</v>
      </c>
      <c r="C224" t="s">
        <v>1</v>
      </c>
      <c r="D224" t="s">
        <v>75</v>
      </c>
      <c r="E224">
        <v>755.36</v>
      </c>
      <c r="F224">
        <v>845.09</v>
      </c>
    </row>
    <row r="225" spans="1:6" x14ac:dyDescent="0.25">
      <c r="A225" t="s">
        <v>373</v>
      </c>
      <c r="B225" t="s">
        <v>374</v>
      </c>
      <c r="C225" t="s">
        <v>1</v>
      </c>
      <c r="D225" t="s">
        <v>12</v>
      </c>
      <c r="E225">
        <v>634.16</v>
      </c>
      <c r="F225">
        <v>89.62</v>
      </c>
    </row>
    <row r="226" spans="1:6" x14ac:dyDescent="0.25">
      <c r="A226" t="s">
        <v>375</v>
      </c>
      <c r="B226" t="s">
        <v>376</v>
      </c>
      <c r="C226" t="s">
        <v>1</v>
      </c>
      <c r="D226" t="s">
        <v>34</v>
      </c>
      <c r="E226">
        <v>943.32</v>
      </c>
      <c r="F226">
        <v>212.83</v>
      </c>
    </row>
    <row r="227" spans="1:6" x14ac:dyDescent="0.25">
      <c r="A227" t="s">
        <v>377</v>
      </c>
      <c r="B227" t="s">
        <v>378</v>
      </c>
      <c r="C227" t="s">
        <v>135</v>
      </c>
      <c r="D227" t="s">
        <v>15</v>
      </c>
      <c r="E227">
        <v>185.85</v>
      </c>
      <c r="F227">
        <v>322.91000000000003</v>
      </c>
    </row>
    <row r="228" spans="1:6" x14ac:dyDescent="0.25">
      <c r="A228" t="s">
        <v>379</v>
      </c>
      <c r="B228" t="s">
        <v>380</v>
      </c>
      <c r="C228" t="s">
        <v>1</v>
      </c>
      <c r="D228" t="s">
        <v>15</v>
      </c>
      <c r="E228">
        <v>650.75</v>
      </c>
      <c r="F228">
        <v>979.64</v>
      </c>
    </row>
    <row r="229" spans="1:6" x14ac:dyDescent="0.25">
      <c r="A229" t="s">
        <v>381</v>
      </c>
      <c r="B229" t="s">
        <v>382</v>
      </c>
      <c r="C229" t="s">
        <v>1</v>
      </c>
      <c r="D229" t="s">
        <v>41</v>
      </c>
      <c r="E229">
        <v>632.4</v>
      </c>
      <c r="F229">
        <v>500.49</v>
      </c>
    </row>
    <row r="230" spans="1:6" x14ac:dyDescent="0.25">
      <c r="A230" t="s">
        <v>383</v>
      </c>
      <c r="B230" t="s">
        <v>384</v>
      </c>
      <c r="C230" t="s">
        <v>1</v>
      </c>
      <c r="D230" t="s">
        <v>18</v>
      </c>
      <c r="E230">
        <v>858.91</v>
      </c>
      <c r="F230">
        <v>347.55</v>
      </c>
    </row>
    <row r="231" spans="1:6" x14ac:dyDescent="0.25">
      <c r="A231" t="s">
        <v>385</v>
      </c>
      <c r="B231" t="s">
        <v>386</v>
      </c>
      <c r="C231" t="s">
        <v>1</v>
      </c>
      <c r="D231" t="s">
        <v>12</v>
      </c>
      <c r="E231">
        <v>995.91</v>
      </c>
      <c r="F231">
        <v>238.59</v>
      </c>
    </row>
    <row r="232" spans="1:6" x14ac:dyDescent="0.25">
      <c r="A232" t="s">
        <v>387</v>
      </c>
      <c r="B232" t="s">
        <v>388</v>
      </c>
      <c r="C232" t="s">
        <v>1</v>
      </c>
      <c r="D232" t="s">
        <v>25</v>
      </c>
      <c r="E232">
        <v>80.180000000000007</v>
      </c>
      <c r="F232">
        <v>765.14</v>
      </c>
    </row>
    <row r="233" spans="1:6" x14ac:dyDescent="0.25">
      <c r="A233" t="s">
        <v>389</v>
      </c>
      <c r="B233" t="s">
        <v>390</v>
      </c>
      <c r="C233" t="s">
        <v>0</v>
      </c>
      <c r="D233" t="s">
        <v>25</v>
      </c>
      <c r="E233">
        <v>422.07</v>
      </c>
      <c r="F233">
        <v>117.57</v>
      </c>
    </row>
    <row r="234" spans="1:6" x14ac:dyDescent="0.25">
      <c r="A234" t="s">
        <v>391</v>
      </c>
      <c r="B234" t="s">
        <v>392</v>
      </c>
      <c r="C234" t="s">
        <v>0</v>
      </c>
      <c r="D234" t="s">
        <v>15</v>
      </c>
      <c r="E234">
        <v>590.97</v>
      </c>
      <c r="F234">
        <v>967.97</v>
      </c>
    </row>
    <row r="235" spans="1:6" x14ac:dyDescent="0.25">
      <c r="A235" t="s">
        <v>393</v>
      </c>
      <c r="B235" t="s">
        <v>394</v>
      </c>
      <c r="C235" t="s">
        <v>0</v>
      </c>
      <c r="D235" t="s">
        <v>75</v>
      </c>
      <c r="E235">
        <v>282.05</v>
      </c>
      <c r="F235">
        <v>0.36</v>
      </c>
    </row>
    <row r="236" spans="1:6" x14ac:dyDescent="0.25">
      <c r="A236" t="s">
        <v>395</v>
      </c>
      <c r="B236" t="s">
        <v>396</v>
      </c>
      <c r="C236" t="s">
        <v>0</v>
      </c>
      <c r="D236" t="s">
        <v>12</v>
      </c>
      <c r="E236">
        <v>573.15</v>
      </c>
      <c r="F236">
        <v>997.77</v>
      </c>
    </row>
    <row r="237" spans="1:6" x14ac:dyDescent="0.25">
      <c r="A237" t="s">
        <v>397</v>
      </c>
      <c r="B237" t="s">
        <v>398</v>
      </c>
      <c r="C237" t="s">
        <v>0</v>
      </c>
      <c r="D237" t="s">
        <v>18</v>
      </c>
      <c r="E237">
        <v>900.42</v>
      </c>
      <c r="F237">
        <v>997.26</v>
      </c>
    </row>
    <row r="238" spans="1:6" x14ac:dyDescent="0.25">
      <c r="A238" t="s">
        <v>399</v>
      </c>
      <c r="B238" t="s">
        <v>400</v>
      </c>
      <c r="C238" t="s">
        <v>1</v>
      </c>
      <c r="D238" t="s">
        <v>41</v>
      </c>
      <c r="E238">
        <v>18.010000000000002</v>
      </c>
      <c r="F238">
        <v>136.86000000000001</v>
      </c>
    </row>
    <row r="239" spans="1:6" x14ac:dyDescent="0.25">
      <c r="A239" t="s">
        <v>401</v>
      </c>
      <c r="B239" t="s">
        <v>402</v>
      </c>
      <c r="C239" t="s">
        <v>0</v>
      </c>
      <c r="D239" t="s">
        <v>75</v>
      </c>
      <c r="E239">
        <v>548.13</v>
      </c>
      <c r="F239">
        <v>83.85</v>
      </c>
    </row>
    <row r="240" spans="1:6" x14ac:dyDescent="0.25">
      <c r="A240" t="s">
        <v>403</v>
      </c>
      <c r="B240" t="s">
        <v>404</v>
      </c>
      <c r="C240" t="s">
        <v>0</v>
      </c>
      <c r="D240" t="s">
        <v>18</v>
      </c>
      <c r="E240">
        <v>362.48</v>
      </c>
      <c r="F240">
        <v>773.32</v>
      </c>
    </row>
    <row r="241" spans="1:6" x14ac:dyDescent="0.25">
      <c r="A241" t="s">
        <v>405</v>
      </c>
      <c r="B241" t="s">
        <v>406</v>
      </c>
      <c r="C241" t="s">
        <v>1</v>
      </c>
      <c r="D241" t="s">
        <v>15</v>
      </c>
      <c r="E241">
        <v>497.16</v>
      </c>
      <c r="F241">
        <v>497.44</v>
      </c>
    </row>
    <row r="242" spans="1:6" x14ac:dyDescent="0.25">
      <c r="A242" t="s">
        <v>407</v>
      </c>
      <c r="B242" t="s">
        <v>408</v>
      </c>
      <c r="C242" t="s">
        <v>135</v>
      </c>
      <c r="D242" t="s">
        <v>75</v>
      </c>
      <c r="E242">
        <v>766.77</v>
      </c>
      <c r="F242">
        <v>911.58</v>
      </c>
    </row>
    <row r="243" spans="1:6" x14ac:dyDescent="0.25">
      <c r="A243" t="s">
        <v>409</v>
      </c>
      <c r="B243" t="s">
        <v>410</v>
      </c>
      <c r="C243" t="s">
        <v>1</v>
      </c>
      <c r="D243" t="s">
        <v>41</v>
      </c>
      <c r="E243">
        <v>128.31</v>
      </c>
      <c r="F243">
        <v>731.62</v>
      </c>
    </row>
    <row r="244" spans="1:6" x14ac:dyDescent="0.25">
      <c r="A244" t="s">
        <v>411</v>
      </c>
      <c r="B244" t="s">
        <v>412</v>
      </c>
      <c r="C244" t="s">
        <v>0</v>
      </c>
      <c r="D244" t="s">
        <v>12</v>
      </c>
      <c r="E244">
        <v>52.84</v>
      </c>
      <c r="F244">
        <v>25.81</v>
      </c>
    </row>
    <row r="245" spans="1:6" x14ac:dyDescent="0.25">
      <c r="A245" t="s">
        <v>413</v>
      </c>
      <c r="B245" t="s">
        <v>414</v>
      </c>
      <c r="C245" t="s">
        <v>1</v>
      </c>
      <c r="D245" t="s">
        <v>34</v>
      </c>
      <c r="E245">
        <v>434.46</v>
      </c>
      <c r="F245">
        <v>738.65</v>
      </c>
    </row>
    <row r="246" spans="1:6" x14ac:dyDescent="0.25">
      <c r="A246" t="s">
        <v>415</v>
      </c>
      <c r="B246" t="s">
        <v>416</v>
      </c>
      <c r="C246" t="s">
        <v>110</v>
      </c>
      <c r="D246" t="s">
        <v>41</v>
      </c>
      <c r="E246">
        <v>477.25</v>
      </c>
      <c r="F246">
        <v>518.74</v>
      </c>
    </row>
    <row r="247" spans="1:6" x14ac:dyDescent="0.25">
      <c r="A247" t="s">
        <v>417</v>
      </c>
      <c r="B247" t="s">
        <v>418</v>
      </c>
      <c r="C247" t="s">
        <v>1</v>
      </c>
      <c r="D247" t="s">
        <v>25</v>
      </c>
      <c r="E247">
        <v>567.19000000000005</v>
      </c>
      <c r="F247">
        <v>217.24</v>
      </c>
    </row>
  </sheetData>
  <mergeCells count="4">
    <mergeCell ref="A1:J1"/>
    <mergeCell ref="A15:J15"/>
    <mergeCell ref="C21:E21"/>
    <mergeCell ref="A29:J2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0C6B7-48AE-4BCD-ADF0-20CF516D0AD5}">
  <dimension ref="A1:J55"/>
  <sheetViews>
    <sheetView zoomScale="175" zoomScaleNormal="175" workbookViewId="0">
      <selection activeCell="E54" sqref="E54"/>
    </sheetView>
  </sheetViews>
  <sheetFormatPr defaultRowHeight="15" x14ac:dyDescent="0.25"/>
  <cols>
    <col min="1" max="1" width="13.42578125" bestFit="1" customWidth="1"/>
    <col min="3" max="3" width="11" customWidth="1"/>
    <col min="5" max="5" width="10.5703125" customWidth="1"/>
    <col min="6" max="7" width="14" bestFit="1" customWidth="1"/>
    <col min="8" max="8" width="15.42578125" bestFit="1" customWidth="1"/>
  </cols>
  <sheetData>
    <row r="1" spans="1:10" ht="20.25" thickBot="1" x14ac:dyDescent="0.35">
      <c r="A1" s="50" t="s">
        <v>639</v>
      </c>
      <c r="B1" s="50"/>
      <c r="C1" s="50"/>
      <c r="D1" s="50"/>
      <c r="E1" s="50"/>
      <c r="F1" s="50"/>
      <c r="G1" s="50"/>
      <c r="H1" s="50"/>
      <c r="I1" s="50"/>
      <c r="J1" s="50"/>
    </row>
    <row r="2" spans="1:10" ht="15.75" thickTop="1" x14ac:dyDescent="0.25"/>
    <row r="13" spans="1:10" ht="18" thickBot="1" x14ac:dyDescent="0.35">
      <c r="A13" s="51" t="s">
        <v>634</v>
      </c>
      <c r="B13" s="51"/>
      <c r="C13" s="51"/>
      <c r="D13" s="51"/>
      <c r="E13" s="51"/>
      <c r="F13" s="51"/>
      <c r="G13" s="51"/>
      <c r="H13" s="51"/>
      <c r="I13" s="51"/>
      <c r="J13" s="51"/>
    </row>
    <row r="14" spans="1:10" ht="15.75" thickTop="1" x14ac:dyDescent="0.25"/>
    <row r="24" spans="1:10" x14ac:dyDescent="0.25">
      <c r="A24" s="27" t="s">
        <v>434</v>
      </c>
      <c r="B24" s="27" t="s">
        <v>435</v>
      </c>
      <c r="C24" s="27" t="s">
        <v>440</v>
      </c>
    </row>
    <row r="25" spans="1:10" x14ac:dyDescent="0.25">
      <c r="A25" t="s">
        <v>439</v>
      </c>
      <c r="B25">
        <v>87</v>
      </c>
      <c r="C25" s="28"/>
    </row>
    <row r="26" spans="1:10" x14ac:dyDescent="0.25">
      <c r="A26" t="s">
        <v>436</v>
      </c>
      <c r="B26">
        <v>10</v>
      </c>
      <c r="C26" s="28"/>
    </row>
    <row r="27" spans="1:10" x14ac:dyDescent="0.25">
      <c r="A27" t="s">
        <v>437</v>
      </c>
      <c r="B27">
        <v>273</v>
      </c>
      <c r="C27" s="28"/>
    </row>
    <row r="28" spans="1:10" x14ac:dyDescent="0.25">
      <c r="A28" t="s">
        <v>438</v>
      </c>
      <c r="B28">
        <v>123</v>
      </c>
      <c r="C28" s="28"/>
    </row>
    <row r="29" spans="1:10" x14ac:dyDescent="0.25">
      <c r="C29" s="28"/>
    </row>
    <row r="30" spans="1:10" x14ac:dyDescent="0.25">
      <c r="C30" s="28"/>
    </row>
    <row r="32" spans="1:10" ht="18" thickBot="1" x14ac:dyDescent="0.35">
      <c r="A32" s="51" t="s">
        <v>635</v>
      </c>
      <c r="B32" s="51"/>
      <c r="C32" s="51"/>
      <c r="D32" s="51"/>
      <c r="E32" s="51"/>
      <c r="F32" s="51"/>
      <c r="G32" s="51"/>
      <c r="H32" s="51"/>
      <c r="I32" s="51"/>
      <c r="J32" s="51"/>
    </row>
    <row r="33" spans="1:9" ht="15.75" thickTop="1" x14ac:dyDescent="0.25"/>
    <row r="44" spans="1:9" x14ac:dyDescent="0.25">
      <c r="A44" s="7" t="s">
        <v>434</v>
      </c>
      <c r="B44" s="9" t="s">
        <v>435</v>
      </c>
      <c r="C44" s="9" t="s">
        <v>441</v>
      </c>
      <c r="D44" s="9" t="s">
        <v>442</v>
      </c>
      <c r="E44" s="8" t="s">
        <v>440</v>
      </c>
    </row>
    <row r="45" spans="1:9" x14ac:dyDescent="0.25">
      <c r="A45" s="13" t="s">
        <v>439</v>
      </c>
      <c r="B45" s="13">
        <v>88</v>
      </c>
      <c r="C45" s="13">
        <v>199</v>
      </c>
      <c r="D45" s="26"/>
      <c r="E45" s="26"/>
      <c r="F45" s="29" t="s">
        <v>456</v>
      </c>
      <c r="G45" s="14"/>
      <c r="H45" s="14"/>
      <c r="I45" s="14"/>
    </row>
    <row r="46" spans="1:9" x14ac:dyDescent="0.25">
      <c r="A46" s="13" t="s">
        <v>436</v>
      </c>
      <c r="B46" s="13">
        <v>135</v>
      </c>
      <c r="C46" s="13">
        <v>799</v>
      </c>
      <c r="D46" s="26"/>
      <c r="E46" s="26"/>
      <c r="F46" s="29" t="s">
        <v>457</v>
      </c>
      <c r="G46" s="14"/>
      <c r="H46" s="14"/>
      <c r="I46" s="14"/>
    </row>
    <row r="47" spans="1:9" x14ac:dyDescent="0.25">
      <c r="A47" s="13" t="s">
        <v>437</v>
      </c>
      <c r="B47" s="13">
        <v>577</v>
      </c>
      <c r="C47" s="13">
        <v>499</v>
      </c>
      <c r="D47" s="26"/>
      <c r="E47" s="26"/>
    </row>
    <row r="48" spans="1:9" x14ac:dyDescent="0.25">
      <c r="A48" s="13" t="s">
        <v>438</v>
      </c>
      <c r="B48" s="13">
        <v>293</v>
      </c>
      <c r="C48" s="13">
        <v>999</v>
      </c>
      <c r="D48" s="26"/>
      <c r="E48" s="26"/>
    </row>
    <row r="49" spans="1:5" x14ac:dyDescent="0.25">
      <c r="A49" s="13" t="s">
        <v>443</v>
      </c>
      <c r="B49" s="13">
        <v>2</v>
      </c>
      <c r="C49" s="13">
        <v>999</v>
      </c>
      <c r="D49" s="26"/>
      <c r="E49" s="26"/>
    </row>
    <row r="50" spans="1:5" x14ac:dyDescent="0.25">
      <c r="A50" s="13" t="s">
        <v>445</v>
      </c>
      <c r="B50" s="13">
        <v>333</v>
      </c>
      <c r="C50" s="13">
        <v>1999</v>
      </c>
      <c r="D50" s="26"/>
      <c r="E50" s="26"/>
    </row>
    <row r="51" spans="1:5" x14ac:dyDescent="0.25">
      <c r="A51" s="13" t="s">
        <v>444</v>
      </c>
      <c r="B51" s="13">
        <v>1001</v>
      </c>
      <c r="C51" s="13">
        <v>200</v>
      </c>
      <c r="D51" s="26"/>
      <c r="E51" s="26"/>
    </row>
    <row r="52" spans="1:5" x14ac:dyDescent="0.25">
      <c r="A52" s="13" t="s">
        <v>446</v>
      </c>
      <c r="B52" s="13">
        <v>9</v>
      </c>
      <c r="C52" s="13">
        <v>799</v>
      </c>
      <c r="D52" s="26"/>
      <c r="E52" s="26"/>
    </row>
    <row r="54" spans="1:5" ht="15.75" thickBot="1" x14ac:dyDescent="0.3">
      <c r="A54" s="10" t="s">
        <v>447</v>
      </c>
      <c r="B54" s="10" t="s">
        <v>448</v>
      </c>
    </row>
    <row r="55" spans="1:5" x14ac:dyDescent="0.25">
      <c r="A55" s="24"/>
      <c r="B55" s="24"/>
    </row>
  </sheetData>
  <mergeCells count="3">
    <mergeCell ref="A1:J1"/>
    <mergeCell ref="A13:J13"/>
    <mergeCell ref="A32:J3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FA58D-AD69-48C7-878A-BFCF834687E2}">
  <dimension ref="A1:J201"/>
  <sheetViews>
    <sheetView topLeftCell="A3" zoomScale="175" zoomScaleNormal="175" workbookViewId="0">
      <selection activeCell="H49" sqref="H49"/>
    </sheetView>
  </sheetViews>
  <sheetFormatPr defaultRowHeight="15" x14ac:dyDescent="0.25"/>
  <cols>
    <col min="1" max="1" width="12.85546875" bestFit="1" customWidth="1"/>
    <col min="2" max="2" width="13.28515625" bestFit="1" customWidth="1"/>
    <col min="4" max="4" width="10" customWidth="1"/>
    <col min="5" max="5" width="9.7109375" customWidth="1"/>
    <col min="6" max="6" width="9.85546875" customWidth="1"/>
    <col min="8" max="8" width="91.5703125" customWidth="1"/>
  </cols>
  <sheetData>
    <row r="1" spans="1:10" ht="20.25" thickBot="1" x14ac:dyDescent="0.35">
      <c r="A1" s="33" t="s">
        <v>4</v>
      </c>
      <c r="B1" s="34" t="s">
        <v>5</v>
      </c>
      <c r="C1" s="34" t="s">
        <v>6</v>
      </c>
      <c r="D1" s="34" t="s">
        <v>7</v>
      </c>
      <c r="E1" s="34" t="s">
        <v>8</v>
      </c>
      <c r="F1" s="35" t="s">
        <v>9</v>
      </c>
      <c r="H1" s="50" t="s">
        <v>640</v>
      </c>
      <c r="I1" s="50"/>
      <c r="J1" s="50"/>
    </row>
    <row r="2" spans="1:10" ht="15.75" thickTop="1" x14ac:dyDescent="0.25">
      <c r="A2" s="36" t="s">
        <v>10</v>
      </c>
      <c r="B2" s="37" t="s">
        <v>11</v>
      </c>
      <c r="C2" s="37" t="s">
        <v>0</v>
      </c>
      <c r="D2" s="37" t="s">
        <v>12</v>
      </c>
      <c r="E2" s="37">
        <v>768.41</v>
      </c>
      <c r="F2" s="38">
        <v>147.76</v>
      </c>
    </row>
    <row r="3" spans="1:10" x14ac:dyDescent="0.25">
      <c r="A3" s="39" t="s">
        <v>13</v>
      </c>
      <c r="B3" s="40" t="s">
        <v>14</v>
      </c>
      <c r="C3" s="40" t="s">
        <v>1</v>
      </c>
      <c r="D3" s="40" t="s">
        <v>15</v>
      </c>
      <c r="E3" s="40">
        <v>789.06</v>
      </c>
      <c r="F3" s="41">
        <v>584.54999999999995</v>
      </c>
    </row>
    <row r="4" spans="1:10" x14ac:dyDescent="0.25">
      <c r="A4" s="42" t="s">
        <v>16</v>
      </c>
      <c r="B4" s="43" t="s">
        <v>17</v>
      </c>
      <c r="C4" s="43" t="s">
        <v>1</v>
      </c>
      <c r="D4" s="43" t="s">
        <v>18</v>
      </c>
      <c r="E4" s="43">
        <v>331.24</v>
      </c>
      <c r="F4" s="44">
        <v>641.28</v>
      </c>
    </row>
    <row r="5" spans="1:10" x14ac:dyDescent="0.25">
      <c r="A5" s="39" t="s">
        <v>19</v>
      </c>
      <c r="B5" s="40" t="s">
        <v>20</v>
      </c>
      <c r="C5" s="40" t="s">
        <v>1</v>
      </c>
      <c r="D5" s="40" t="s">
        <v>12</v>
      </c>
      <c r="E5" s="40">
        <v>489.5</v>
      </c>
      <c r="F5" s="41">
        <v>677.01</v>
      </c>
    </row>
    <row r="6" spans="1:10" x14ac:dyDescent="0.25">
      <c r="A6" s="42" t="s">
        <v>21</v>
      </c>
      <c r="B6" s="43" t="s">
        <v>22</v>
      </c>
      <c r="C6" s="43" t="s">
        <v>0</v>
      </c>
      <c r="D6" s="43" t="s">
        <v>18</v>
      </c>
      <c r="E6" s="43">
        <v>293.68</v>
      </c>
      <c r="F6" s="44">
        <v>440.04</v>
      </c>
    </row>
    <row r="7" spans="1:10" x14ac:dyDescent="0.25">
      <c r="A7" s="39" t="s">
        <v>23</v>
      </c>
      <c r="B7" s="40" t="s">
        <v>24</v>
      </c>
      <c r="C7" s="40" t="s">
        <v>0</v>
      </c>
      <c r="D7" s="40" t="s">
        <v>25</v>
      </c>
      <c r="E7" s="40">
        <v>772.92</v>
      </c>
      <c r="F7" s="41">
        <v>335.77</v>
      </c>
    </row>
    <row r="8" spans="1:10" x14ac:dyDescent="0.25">
      <c r="A8" s="42" t="s">
        <v>26</v>
      </c>
      <c r="B8" s="43" t="s">
        <v>27</v>
      </c>
      <c r="C8" s="43" t="s">
        <v>2</v>
      </c>
      <c r="D8" s="43" t="s">
        <v>15</v>
      </c>
      <c r="E8" s="43">
        <v>756.45</v>
      </c>
      <c r="F8" s="44">
        <v>286.7</v>
      </c>
    </row>
    <row r="9" spans="1:10" x14ac:dyDescent="0.25">
      <c r="A9" s="39" t="s">
        <v>28</v>
      </c>
      <c r="B9" s="40" t="s">
        <v>29</v>
      </c>
      <c r="C9" s="40" t="s">
        <v>1</v>
      </c>
      <c r="D9" s="40" t="s">
        <v>12</v>
      </c>
      <c r="E9" s="40">
        <v>4.38</v>
      </c>
      <c r="F9" s="41">
        <v>125.77</v>
      </c>
    </row>
    <row r="10" spans="1:10" x14ac:dyDescent="0.25">
      <c r="A10" s="42" t="s">
        <v>30</v>
      </c>
      <c r="B10" s="43" t="s">
        <v>31</v>
      </c>
      <c r="C10" s="43" t="s">
        <v>0</v>
      </c>
      <c r="D10" s="43" t="s">
        <v>18</v>
      </c>
      <c r="E10" s="43">
        <v>253.13</v>
      </c>
      <c r="F10" s="44">
        <v>216.18</v>
      </c>
    </row>
    <row r="11" spans="1:10" x14ac:dyDescent="0.25">
      <c r="A11" s="39" t="s">
        <v>32</v>
      </c>
      <c r="B11" s="40" t="s">
        <v>33</v>
      </c>
      <c r="C11" s="40" t="s">
        <v>1</v>
      </c>
      <c r="D11" s="40" t="s">
        <v>34</v>
      </c>
      <c r="E11" s="40">
        <v>529.16999999999996</v>
      </c>
      <c r="F11" s="41">
        <v>162.02000000000001</v>
      </c>
    </row>
    <row r="12" spans="1:10" x14ac:dyDescent="0.25">
      <c r="A12" s="42" t="s">
        <v>35</v>
      </c>
      <c r="B12" s="43" t="s">
        <v>36</v>
      </c>
      <c r="C12" s="43" t="s">
        <v>1</v>
      </c>
      <c r="D12" s="43" t="s">
        <v>15</v>
      </c>
      <c r="E12" s="43">
        <v>647.88</v>
      </c>
      <c r="F12" s="44">
        <v>275.74</v>
      </c>
    </row>
    <row r="13" spans="1:10" x14ac:dyDescent="0.25">
      <c r="A13" s="39" t="s">
        <v>37</v>
      </c>
      <c r="B13" s="40" t="s">
        <v>38</v>
      </c>
      <c r="C13" s="40" t="s">
        <v>0</v>
      </c>
      <c r="D13" s="40" t="s">
        <v>15</v>
      </c>
      <c r="E13" s="40">
        <v>677.46</v>
      </c>
      <c r="F13" s="41">
        <v>740.72</v>
      </c>
    </row>
    <row r="14" spans="1:10" x14ac:dyDescent="0.25">
      <c r="A14" s="42" t="s">
        <v>39</v>
      </c>
      <c r="B14" s="43" t="s">
        <v>40</v>
      </c>
      <c r="C14" s="43" t="s">
        <v>1</v>
      </c>
      <c r="D14" s="43" t="s">
        <v>41</v>
      </c>
      <c r="E14" s="43">
        <v>116.58</v>
      </c>
      <c r="F14" s="44">
        <v>619.99</v>
      </c>
    </row>
    <row r="15" spans="1:10" x14ac:dyDescent="0.25">
      <c r="A15" s="39" t="s">
        <v>42</v>
      </c>
      <c r="B15" s="40" t="s">
        <v>43</v>
      </c>
      <c r="C15" s="40" t="s">
        <v>1</v>
      </c>
      <c r="D15" s="40" t="s">
        <v>15</v>
      </c>
      <c r="E15" s="40">
        <v>867.44</v>
      </c>
      <c r="F15" s="41">
        <v>999.67</v>
      </c>
    </row>
    <row r="16" spans="1:10" x14ac:dyDescent="0.25">
      <c r="A16" s="42" t="s">
        <v>44</v>
      </c>
      <c r="B16" s="43" t="s">
        <v>45</v>
      </c>
      <c r="C16" s="43" t="s">
        <v>1</v>
      </c>
      <c r="D16" s="43" t="s">
        <v>12</v>
      </c>
      <c r="E16" s="43">
        <v>832.47</v>
      </c>
      <c r="F16" s="44">
        <v>820.11</v>
      </c>
    </row>
    <row r="17" spans="1:8" x14ac:dyDescent="0.25">
      <c r="A17" s="39" t="s">
        <v>46</v>
      </c>
      <c r="B17" s="40" t="s">
        <v>47</v>
      </c>
      <c r="C17" s="40" t="s">
        <v>1</v>
      </c>
      <c r="D17" s="40" t="s">
        <v>34</v>
      </c>
      <c r="E17" s="40">
        <v>105.02</v>
      </c>
      <c r="F17" s="41">
        <v>43.26</v>
      </c>
    </row>
    <row r="18" spans="1:8" x14ac:dyDescent="0.25">
      <c r="A18" s="42" t="s">
        <v>48</v>
      </c>
      <c r="B18" s="43" t="s">
        <v>49</v>
      </c>
      <c r="C18" s="43" t="s">
        <v>3</v>
      </c>
      <c r="D18" s="43" t="s">
        <v>25</v>
      </c>
      <c r="E18" s="43">
        <v>697.37</v>
      </c>
      <c r="F18" s="44">
        <v>530.17999999999995</v>
      </c>
    </row>
    <row r="19" spans="1:8" x14ac:dyDescent="0.25">
      <c r="A19" s="39" t="s">
        <v>50</v>
      </c>
      <c r="B19" s="40" t="s">
        <v>51</v>
      </c>
      <c r="C19" s="40" t="s">
        <v>3</v>
      </c>
      <c r="D19" s="40" t="s">
        <v>12</v>
      </c>
      <c r="E19" s="40">
        <v>326.93</v>
      </c>
      <c r="F19" s="41">
        <v>270.92</v>
      </c>
    </row>
    <row r="20" spans="1:8" x14ac:dyDescent="0.25">
      <c r="A20" s="42" t="s">
        <v>52</v>
      </c>
      <c r="B20" s="43" t="s">
        <v>53</v>
      </c>
      <c r="C20" s="43" t="s">
        <v>0</v>
      </c>
      <c r="D20" s="43" t="s">
        <v>12</v>
      </c>
      <c r="E20" s="43">
        <v>831.29</v>
      </c>
      <c r="F20" s="44">
        <v>288.2</v>
      </c>
    </row>
    <row r="21" spans="1:8" x14ac:dyDescent="0.25">
      <c r="A21" s="39" t="s">
        <v>54</v>
      </c>
      <c r="B21" s="40" t="s">
        <v>55</v>
      </c>
      <c r="C21" s="40" t="s">
        <v>1</v>
      </c>
      <c r="D21" s="40" t="s">
        <v>18</v>
      </c>
      <c r="E21" s="40">
        <v>922.73</v>
      </c>
      <c r="F21" s="41">
        <v>523.12</v>
      </c>
    </row>
    <row r="22" spans="1:8" x14ac:dyDescent="0.25">
      <c r="A22" s="42" t="s">
        <v>56</v>
      </c>
      <c r="B22" s="43" t="s">
        <v>57</v>
      </c>
      <c r="C22" s="43" t="s">
        <v>0</v>
      </c>
      <c r="D22" s="43" t="s">
        <v>41</v>
      </c>
      <c r="E22" s="43">
        <v>66.42</v>
      </c>
      <c r="F22" s="44">
        <v>784.61</v>
      </c>
    </row>
    <row r="23" spans="1:8" x14ac:dyDescent="0.25">
      <c r="A23" s="39" t="s">
        <v>58</v>
      </c>
      <c r="B23" s="40" t="s">
        <v>59</v>
      </c>
      <c r="C23" s="40" t="s">
        <v>1</v>
      </c>
      <c r="D23" s="40" t="s">
        <v>15</v>
      </c>
      <c r="E23" s="40">
        <v>509.65</v>
      </c>
      <c r="F23" s="41">
        <v>756.29</v>
      </c>
    </row>
    <row r="24" spans="1:8" x14ac:dyDescent="0.25">
      <c r="A24" s="42" t="s">
        <v>60</v>
      </c>
      <c r="B24" s="43" t="s">
        <v>61</v>
      </c>
      <c r="C24" s="43" t="s">
        <v>62</v>
      </c>
      <c r="D24" s="43" t="s">
        <v>41</v>
      </c>
      <c r="E24" s="43">
        <v>617.66999999999996</v>
      </c>
      <c r="F24" s="44">
        <v>595.07000000000005</v>
      </c>
    </row>
    <row r="25" spans="1:8" x14ac:dyDescent="0.25">
      <c r="A25" s="39" t="s">
        <v>63</v>
      </c>
      <c r="B25" s="40" t="s">
        <v>64</v>
      </c>
      <c r="C25" s="40" t="s">
        <v>1</v>
      </c>
      <c r="D25" s="40" t="s">
        <v>25</v>
      </c>
      <c r="E25" s="40">
        <v>617.79999999999995</v>
      </c>
      <c r="F25" s="41">
        <v>409.45</v>
      </c>
    </row>
    <row r="26" spans="1:8" ht="18" thickBot="1" x14ac:dyDescent="0.35">
      <c r="A26" s="42" t="s">
        <v>65</v>
      </c>
      <c r="B26" s="43" t="s">
        <v>66</v>
      </c>
      <c r="C26" s="43" t="s">
        <v>0</v>
      </c>
      <c r="D26" s="43" t="s">
        <v>25</v>
      </c>
      <c r="E26" s="43">
        <v>714.25</v>
      </c>
      <c r="F26" s="44">
        <v>369.91</v>
      </c>
      <c r="H26" s="11" t="s">
        <v>624</v>
      </c>
    </row>
    <row r="27" spans="1:8" ht="15.75" thickTop="1" x14ac:dyDescent="0.25">
      <c r="A27" s="39" t="s">
        <v>67</v>
      </c>
      <c r="B27" s="40" t="s">
        <v>68</v>
      </c>
      <c r="C27" s="40" t="s">
        <v>1</v>
      </c>
      <c r="D27" s="40" t="s">
        <v>15</v>
      </c>
      <c r="E27" s="40">
        <v>248.49</v>
      </c>
      <c r="F27" s="41">
        <v>383.62</v>
      </c>
    </row>
    <row r="28" spans="1:8" x14ac:dyDescent="0.25">
      <c r="A28" s="42" t="s">
        <v>69</v>
      </c>
      <c r="B28" s="43" t="s">
        <v>70</v>
      </c>
      <c r="C28" s="43" t="s">
        <v>0</v>
      </c>
      <c r="D28" s="43" t="s">
        <v>18</v>
      </c>
      <c r="E28" s="43">
        <v>146.36000000000001</v>
      </c>
      <c r="F28" s="44">
        <v>792.49</v>
      </c>
      <c r="H28" s="1" t="s">
        <v>449</v>
      </c>
    </row>
    <row r="29" spans="1:8" x14ac:dyDescent="0.25">
      <c r="A29" s="39" t="s">
        <v>71</v>
      </c>
      <c r="B29" s="40" t="s">
        <v>72</v>
      </c>
      <c r="C29" s="40" t="s">
        <v>1</v>
      </c>
      <c r="D29" s="40" t="s">
        <v>25</v>
      </c>
      <c r="E29" s="40">
        <v>518.63</v>
      </c>
      <c r="F29" s="41">
        <v>894.16</v>
      </c>
      <c r="H29" s="24"/>
    </row>
    <row r="30" spans="1:8" x14ac:dyDescent="0.25">
      <c r="A30" s="42" t="s">
        <v>73</v>
      </c>
      <c r="B30" s="43" t="s">
        <v>74</v>
      </c>
      <c r="C30" s="43" t="s">
        <v>0</v>
      </c>
      <c r="D30" s="43" t="s">
        <v>75</v>
      </c>
      <c r="E30" s="43">
        <v>279.89999999999998</v>
      </c>
      <c r="F30" s="44">
        <v>424.59</v>
      </c>
      <c r="H30" s="1" t="s">
        <v>450</v>
      </c>
    </row>
    <row r="31" spans="1:8" x14ac:dyDescent="0.25">
      <c r="A31" s="39" t="s">
        <v>76</v>
      </c>
      <c r="B31" s="40" t="s">
        <v>77</v>
      </c>
      <c r="C31" s="40" t="s">
        <v>1</v>
      </c>
      <c r="D31" s="40" t="s">
        <v>15</v>
      </c>
      <c r="E31" s="40">
        <v>474.97</v>
      </c>
      <c r="F31" s="41">
        <v>215.38</v>
      </c>
      <c r="H31" s="24"/>
    </row>
    <row r="32" spans="1:8" x14ac:dyDescent="0.25">
      <c r="A32" s="42" t="s">
        <v>78</v>
      </c>
      <c r="B32" s="43" t="s">
        <v>79</v>
      </c>
      <c r="C32" s="43" t="s">
        <v>1</v>
      </c>
      <c r="D32" s="43" t="s">
        <v>18</v>
      </c>
      <c r="E32" s="43">
        <v>633.32000000000005</v>
      </c>
      <c r="F32" s="44">
        <v>345.6</v>
      </c>
      <c r="H32" s="1" t="s">
        <v>451</v>
      </c>
    </row>
    <row r="33" spans="1:8" x14ac:dyDescent="0.25">
      <c r="A33" s="39" t="s">
        <v>80</v>
      </c>
      <c r="B33" s="40" t="s">
        <v>81</v>
      </c>
      <c r="C33" s="40" t="s">
        <v>1</v>
      </c>
      <c r="D33" s="40" t="s">
        <v>18</v>
      </c>
      <c r="E33" s="40">
        <v>10.55</v>
      </c>
      <c r="F33" s="41">
        <v>679.21</v>
      </c>
      <c r="H33" s="24"/>
    </row>
    <row r="34" spans="1:8" x14ac:dyDescent="0.25">
      <c r="A34" s="42" t="s">
        <v>82</v>
      </c>
      <c r="B34" s="43" t="s">
        <v>83</v>
      </c>
      <c r="C34" s="43" t="s">
        <v>1</v>
      </c>
      <c r="D34" s="43" t="s">
        <v>25</v>
      </c>
      <c r="E34" s="43">
        <v>149.04</v>
      </c>
      <c r="F34" s="44">
        <v>867.49</v>
      </c>
      <c r="H34" s="1" t="s">
        <v>452</v>
      </c>
    </row>
    <row r="35" spans="1:8" x14ac:dyDescent="0.25">
      <c r="A35" s="39" t="s">
        <v>84</v>
      </c>
      <c r="B35" s="40" t="s">
        <v>85</v>
      </c>
      <c r="C35" s="40" t="s">
        <v>3</v>
      </c>
      <c r="D35" s="40" t="s">
        <v>12</v>
      </c>
      <c r="E35" s="40">
        <v>624.29</v>
      </c>
      <c r="F35" s="41">
        <v>6.01</v>
      </c>
      <c r="H35" s="24"/>
    </row>
    <row r="36" spans="1:8" x14ac:dyDescent="0.25">
      <c r="A36" s="42" t="s">
        <v>86</v>
      </c>
      <c r="B36" s="43" t="s">
        <v>87</v>
      </c>
      <c r="C36" s="43" t="s">
        <v>0</v>
      </c>
      <c r="D36" s="43" t="s">
        <v>75</v>
      </c>
      <c r="E36" s="43">
        <v>482.97</v>
      </c>
      <c r="F36" s="44">
        <v>370.11</v>
      </c>
      <c r="H36" s="1" t="s">
        <v>626</v>
      </c>
    </row>
    <row r="37" spans="1:8" x14ac:dyDescent="0.25">
      <c r="A37" s="39" t="s">
        <v>88</v>
      </c>
      <c r="B37" s="40" t="s">
        <v>89</v>
      </c>
      <c r="C37" s="40" t="s">
        <v>0</v>
      </c>
      <c r="D37" s="40" t="s">
        <v>12</v>
      </c>
      <c r="E37" s="40">
        <v>909.56</v>
      </c>
      <c r="F37" s="41">
        <v>144.99</v>
      </c>
      <c r="H37" s="24"/>
    </row>
    <row r="38" spans="1:8" x14ac:dyDescent="0.25">
      <c r="A38" s="42" t="s">
        <v>90</v>
      </c>
      <c r="B38" s="43" t="s">
        <v>91</v>
      </c>
      <c r="C38" s="43" t="s">
        <v>1</v>
      </c>
      <c r="D38" s="43" t="s">
        <v>34</v>
      </c>
      <c r="E38" s="43">
        <v>94.55</v>
      </c>
      <c r="F38" s="44">
        <v>369.12</v>
      </c>
    </row>
    <row r="39" spans="1:8" x14ac:dyDescent="0.25">
      <c r="A39" s="39" t="s">
        <v>92</v>
      </c>
      <c r="B39" s="40" t="s">
        <v>93</v>
      </c>
      <c r="C39" s="40" t="s">
        <v>0</v>
      </c>
      <c r="D39" s="40" t="s">
        <v>18</v>
      </c>
      <c r="E39" s="40">
        <v>10.02</v>
      </c>
      <c r="F39" s="41">
        <v>368.38</v>
      </c>
    </row>
    <row r="40" spans="1:8" ht="18" thickBot="1" x14ac:dyDescent="0.35">
      <c r="A40" s="42" t="s">
        <v>94</v>
      </c>
      <c r="B40" s="43" t="s">
        <v>95</v>
      </c>
      <c r="C40" s="43" t="s">
        <v>1</v>
      </c>
      <c r="D40" s="43" t="s">
        <v>15</v>
      </c>
      <c r="E40" s="43">
        <v>377.94</v>
      </c>
      <c r="F40" s="44">
        <v>410.79</v>
      </c>
      <c r="H40" s="11" t="s">
        <v>625</v>
      </c>
    </row>
    <row r="41" spans="1:8" ht="15.75" thickTop="1" x14ac:dyDescent="0.25">
      <c r="A41" s="39" t="s">
        <v>96</v>
      </c>
      <c r="B41" s="40" t="s">
        <v>97</v>
      </c>
      <c r="C41" s="40" t="s">
        <v>0</v>
      </c>
      <c r="D41" s="40" t="s">
        <v>41</v>
      </c>
      <c r="E41" s="40">
        <v>954.71</v>
      </c>
      <c r="F41" s="41">
        <v>600.32000000000005</v>
      </c>
    </row>
    <row r="42" spans="1:8" x14ac:dyDescent="0.25">
      <c r="A42" s="42" t="s">
        <v>98</v>
      </c>
      <c r="B42" s="43" t="s">
        <v>99</v>
      </c>
      <c r="C42" s="43" t="s">
        <v>1</v>
      </c>
      <c r="D42" s="43" t="s">
        <v>15</v>
      </c>
      <c r="E42" s="43">
        <v>238.92</v>
      </c>
      <c r="F42" s="44">
        <v>30.05</v>
      </c>
      <c r="H42" s="5" t="s">
        <v>458</v>
      </c>
    </row>
    <row r="43" spans="1:8" x14ac:dyDescent="0.25">
      <c r="A43" s="39" t="s">
        <v>100</v>
      </c>
      <c r="B43" s="40" t="s">
        <v>101</v>
      </c>
      <c r="C43" s="40" t="s">
        <v>0</v>
      </c>
      <c r="D43" s="40" t="s">
        <v>25</v>
      </c>
      <c r="E43" s="40">
        <v>762.03</v>
      </c>
      <c r="F43" s="41">
        <v>55.85</v>
      </c>
      <c r="H43" s="24"/>
    </row>
    <row r="44" spans="1:8" x14ac:dyDescent="0.25">
      <c r="A44" s="42" t="s">
        <v>102</v>
      </c>
      <c r="B44" s="43" t="s">
        <v>103</v>
      </c>
      <c r="C44" s="43" t="s">
        <v>62</v>
      </c>
      <c r="D44" s="43" t="s">
        <v>34</v>
      </c>
      <c r="E44" s="43">
        <v>8.81</v>
      </c>
      <c r="F44" s="44">
        <v>249.31</v>
      </c>
      <c r="H44" s="5" t="s">
        <v>459</v>
      </c>
    </row>
    <row r="45" spans="1:8" x14ac:dyDescent="0.25">
      <c r="A45" s="39" t="s">
        <v>104</v>
      </c>
      <c r="B45" s="40" t="s">
        <v>105</v>
      </c>
      <c r="C45" s="40" t="s">
        <v>0</v>
      </c>
      <c r="D45" s="40" t="s">
        <v>25</v>
      </c>
      <c r="E45" s="40">
        <v>166.1</v>
      </c>
      <c r="F45" s="41">
        <v>229.71</v>
      </c>
      <c r="H45" s="24"/>
    </row>
    <row r="46" spans="1:8" x14ac:dyDescent="0.25">
      <c r="A46" s="42" t="s">
        <v>106</v>
      </c>
      <c r="B46" s="43" t="s">
        <v>107</v>
      </c>
      <c r="C46" s="43" t="s">
        <v>1</v>
      </c>
      <c r="D46" s="43" t="s">
        <v>25</v>
      </c>
      <c r="E46" s="43">
        <v>246.21</v>
      </c>
      <c r="F46" s="44">
        <v>3.67</v>
      </c>
      <c r="H46" s="1" t="s">
        <v>453</v>
      </c>
    </row>
    <row r="47" spans="1:8" x14ac:dyDescent="0.25">
      <c r="A47" s="39" t="s">
        <v>108</v>
      </c>
      <c r="B47" s="40" t="s">
        <v>109</v>
      </c>
      <c r="C47" s="40" t="s">
        <v>110</v>
      </c>
      <c r="D47" s="40" t="s">
        <v>25</v>
      </c>
      <c r="E47" s="40">
        <v>687.25</v>
      </c>
      <c r="F47" s="41">
        <v>653.58000000000004</v>
      </c>
      <c r="H47" s="24"/>
    </row>
    <row r="48" spans="1:8" x14ac:dyDescent="0.25">
      <c r="A48" s="42" t="s">
        <v>111</v>
      </c>
      <c r="B48" s="43" t="s">
        <v>112</v>
      </c>
      <c r="C48" s="43" t="s">
        <v>1</v>
      </c>
      <c r="D48" s="43" t="s">
        <v>41</v>
      </c>
      <c r="E48" s="43">
        <v>388.17</v>
      </c>
      <c r="F48" s="44">
        <v>787.79</v>
      </c>
      <c r="H48" s="5" t="s">
        <v>460</v>
      </c>
    </row>
    <row r="49" spans="1:8" x14ac:dyDescent="0.25">
      <c r="A49" s="39" t="s">
        <v>113</v>
      </c>
      <c r="B49" s="40" t="s">
        <v>114</v>
      </c>
      <c r="C49" s="40" t="s">
        <v>110</v>
      </c>
      <c r="D49" s="40" t="s">
        <v>41</v>
      </c>
      <c r="E49" s="40">
        <v>634.55999999999995</v>
      </c>
      <c r="F49" s="41">
        <v>555.08000000000004</v>
      </c>
      <c r="H49" s="24"/>
    </row>
    <row r="50" spans="1:8" x14ac:dyDescent="0.25">
      <c r="A50" s="42" t="s">
        <v>115</v>
      </c>
      <c r="B50" s="43" t="s">
        <v>116</v>
      </c>
      <c r="C50" s="43" t="s">
        <v>0</v>
      </c>
      <c r="D50" s="43" t="s">
        <v>18</v>
      </c>
      <c r="E50" s="43">
        <v>777.88</v>
      </c>
      <c r="F50" s="44">
        <v>983.42</v>
      </c>
    </row>
    <row r="51" spans="1:8" x14ac:dyDescent="0.25">
      <c r="A51" s="39" t="s">
        <v>117</v>
      </c>
      <c r="B51" s="40" t="s">
        <v>118</v>
      </c>
      <c r="C51" s="40" t="s">
        <v>1</v>
      </c>
      <c r="D51" s="40" t="s">
        <v>15</v>
      </c>
      <c r="E51" s="40">
        <v>89.66</v>
      </c>
      <c r="F51" s="41">
        <v>442.12</v>
      </c>
    </row>
    <row r="52" spans="1:8" x14ac:dyDescent="0.25">
      <c r="A52" s="42" t="s">
        <v>119</v>
      </c>
      <c r="B52" s="43" t="s">
        <v>120</v>
      </c>
      <c r="C52" s="43" t="s">
        <v>1</v>
      </c>
      <c r="D52" s="43" t="s">
        <v>41</v>
      </c>
      <c r="E52" s="43">
        <v>154.86000000000001</v>
      </c>
      <c r="F52" s="44">
        <v>598.58000000000004</v>
      </c>
    </row>
    <row r="53" spans="1:8" x14ac:dyDescent="0.25">
      <c r="A53" s="39" t="s">
        <v>121</v>
      </c>
      <c r="B53" s="40" t="s">
        <v>122</v>
      </c>
      <c r="C53" s="40" t="s">
        <v>1</v>
      </c>
      <c r="D53" s="40" t="s">
        <v>25</v>
      </c>
      <c r="E53" s="40">
        <v>202.09</v>
      </c>
      <c r="F53" s="41">
        <v>164.5</v>
      </c>
    </row>
    <row r="54" spans="1:8" x14ac:dyDescent="0.25">
      <c r="A54" s="42" t="s">
        <v>123</v>
      </c>
      <c r="B54" s="43" t="s">
        <v>124</v>
      </c>
      <c r="C54" s="43" t="s">
        <v>62</v>
      </c>
      <c r="D54" s="43" t="s">
        <v>75</v>
      </c>
      <c r="E54" s="43">
        <v>777.5</v>
      </c>
      <c r="F54" s="44">
        <v>2.84</v>
      </c>
    </row>
    <row r="55" spans="1:8" x14ac:dyDescent="0.25">
      <c r="A55" s="39" t="s">
        <v>125</v>
      </c>
      <c r="B55" s="40" t="s">
        <v>126</v>
      </c>
      <c r="C55" s="40" t="s">
        <v>62</v>
      </c>
      <c r="D55" s="40" t="s">
        <v>18</v>
      </c>
      <c r="E55" s="40">
        <v>559.37</v>
      </c>
      <c r="F55" s="41">
        <v>65.72</v>
      </c>
    </row>
    <row r="56" spans="1:8" x14ac:dyDescent="0.25">
      <c r="A56" s="42" t="s">
        <v>127</v>
      </c>
      <c r="B56" s="43" t="s">
        <v>128</v>
      </c>
      <c r="C56" s="43" t="s">
        <v>0</v>
      </c>
      <c r="D56" s="43" t="s">
        <v>12</v>
      </c>
      <c r="E56" s="43">
        <v>497.91</v>
      </c>
      <c r="F56" s="44">
        <v>31.2</v>
      </c>
    </row>
    <row r="57" spans="1:8" x14ac:dyDescent="0.25">
      <c r="A57" s="39" t="s">
        <v>129</v>
      </c>
      <c r="B57" s="40" t="s">
        <v>130</v>
      </c>
      <c r="C57" s="40" t="s">
        <v>0</v>
      </c>
      <c r="D57" s="40" t="s">
        <v>25</v>
      </c>
      <c r="E57" s="40">
        <v>800.72</v>
      </c>
      <c r="F57" s="41">
        <v>762.68</v>
      </c>
    </row>
    <row r="58" spans="1:8" x14ac:dyDescent="0.25">
      <c r="A58" s="42" t="s">
        <v>131</v>
      </c>
      <c r="B58" s="43" t="s">
        <v>132</v>
      </c>
      <c r="C58" s="43" t="s">
        <v>1</v>
      </c>
      <c r="D58" s="43" t="s">
        <v>25</v>
      </c>
      <c r="E58" s="43">
        <v>954.1</v>
      </c>
      <c r="F58" s="44">
        <v>780.63</v>
      </c>
    </row>
    <row r="59" spans="1:8" x14ac:dyDescent="0.25">
      <c r="A59" s="39" t="s">
        <v>133</v>
      </c>
      <c r="B59" s="40" t="s">
        <v>134</v>
      </c>
      <c r="C59" s="40" t="s">
        <v>135</v>
      </c>
      <c r="D59" s="40" t="s">
        <v>15</v>
      </c>
      <c r="E59" s="40">
        <v>152.91999999999999</v>
      </c>
      <c r="F59" s="41">
        <v>448.3</v>
      </c>
    </row>
    <row r="60" spans="1:8" x14ac:dyDescent="0.25">
      <c r="A60" s="42" t="s">
        <v>136</v>
      </c>
      <c r="B60" s="43" t="s">
        <v>137</v>
      </c>
      <c r="C60" s="43" t="s">
        <v>0</v>
      </c>
      <c r="D60" s="43" t="s">
        <v>75</v>
      </c>
      <c r="E60" s="43">
        <v>832.3</v>
      </c>
      <c r="F60" s="44">
        <v>128.47</v>
      </c>
    </row>
    <row r="61" spans="1:8" x14ac:dyDescent="0.25">
      <c r="A61" s="39" t="s">
        <v>138</v>
      </c>
      <c r="B61" s="40" t="s">
        <v>139</v>
      </c>
      <c r="C61" s="40" t="s">
        <v>1</v>
      </c>
      <c r="D61" s="40" t="s">
        <v>18</v>
      </c>
      <c r="E61" s="40">
        <v>179.94</v>
      </c>
      <c r="F61" s="41">
        <v>826.8</v>
      </c>
    </row>
    <row r="62" spans="1:8" x14ac:dyDescent="0.25">
      <c r="A62" s="42" t="s">
        <v>140</v>
      </c>
      <c r="B62" s="43" t="s">
        <v>141</v>
      </c>
      <c r="C62" s="43" t="s">
        <v>0</v>
      </c>
      <c r="D62" s="43" t="s">
        <v>12</v>
      </c>
      <c r="E62" s="43">
        <v>202.24</v>
      </c>
      <c r="F62" s="44">
        <v>763.78</v>
      </c>
    </row>
    <row r="63" spans="1:8" x14ac:dyDescent="0.25">
      <c r="A63" s="39" t="s">
        <v>142</v>
      </c>
      <c r="B63" s="40" t="s">
        <v>143</v>
      </c>
      <c r="C63" s="40" t="s">
        <v>0</v>
      </c>
      <c r="D63" s="40" t="s">
        <v>75</v>
      </c>
      <c r="E63" s="40">
        <v>440.36</v>
      </c>
      <c r="F63" s="41">
        <v>410.33</v>
      </c>
    </row>
    <row r="64" spans="1:8" x14ac:dyDescent="0.25">
      <c r="A64" s="42" t="s">
        <v>144</v>
      </c>
      <c r="B64" s="43" t="s">
        <v>145</v>
      </c>
      <c r="C64" s="43" t="s">
        <v>0</v>
      </c>
      <c r="D64" s="43" t="s">
        <v>75</v>
      </c>
      <c r="E64" s="43">
        <v>744.8</v>
      </c>
      <c r="F64" s="44">
        <v>856.47</v>
      </c>
    </row>
    <row r="65" spans="1:6" x14ac:dyDescent="0.25">
      <c r="A65" s="39" t="s">
        <v>146</v>
      </c>
      <c r="B65" s="40" t="s">
        <v>147</v>
      </c>
      <c r="C65" s="40" t="s">
        <v>1</v>
      </c>
      <c r="D65" s="40" t="s">
        <v>18</v>
      </c>
      <c r="E65" s="40">
        <v>849.51</v>
      </c>
      <c r="F65" s="41">
        <v>977.14</v>
      </c>
    </row>
    <row r="66" spans="1:6" x14ac:dyDescent="0.25">
      <c r="A66" s="42" t="s">
        <v>148</v>
      </c>
      <c r="B66" s="43" t="s">
        <v>149</v>
      </c>
      <c r="C66" s="43" t="s">
        <v>1</v>
      </c>
      <c r="D66" s="43" t="s">
        <v>18</v>
      </c>
      <c r="E66" s="43">
        <v>328.44</v>
      </c>
      <c r="F66" s="44">
        <v>25.19</v>
      </c>
    </row>
    <row r="67" spans="1:6" x14ac:dyDescent="0.25">
      <c r="A67" s="39" t="s">
        <v>150</v>
      </c>
      <c r="B67" s="40" t="s">
        <v>151</v>
      </c>
      <c r="C67" s="40" t="s">
        <v>2</v>
      </c>
      <c r="D67" s="40" t="s">
        <v>25</v>
      </c>
      <c r="E67" s="40">
        <v>480.79</v>
      </c>
      <c r="F67" s="41">
        <v>539.37</v>
      </c>
    </row>
    <row r="68" spans="1:6" x14ac:dyDescent="0.25">
      <c r="A68" s="42" t="s">
        <v>152</v>
      </c>
      <c r="B68" s="43" t="s">
        <v>153</v>
      </c>
      <c r="C68" s="43" t="s">
        <v>1</v>
      </c>
      <c r="D68" s="43" t="s">
        <v>18</v>
      </c>
      <c r="E68" s="43">
        <v>623.76</v>
      </c>
      <c r="F68" s="44">
        <v>887.02</v>
      </c>
    </row>
    <row r="69" spans="1:6" x14ac:dyDescent="0.25">
      <c r="A69" s="39" t="s">
        <v>154</v>
      </c>
      <c r="B69" s="40" t="s">
        <v>155</v>
      </c>
      <c r="C69" s="40" t="s">
        <v>1</v>
      </c>
      <c r="D69" s="40" t="s">
        <v>34</v>
      </c>
      <c r="E69" s="40">
        <v>613.29999999999995</v>
      </c>
      <c r="F69" s="41">
        <v>612.34</v>
      </c>
    </row>
    <row r="70" spans="1:6" x14ac:dyDescent="0.25">
      <c r="A70" s="42" t="s">
        <v>156</v>
      </c>
      <c r="B70" s="43" t="s">
        <v>157</v>
      </c>
      <c r="C70" s="43" t="s">
        <v>0</v>
      </c>
      <c r="D70" s="43" t="s">
        <v>15</v>
      </c>
      <c r="E70" s="43">
        <v>71.61</v>
      </c>
      <c r="F70" s="44">
        <v>691.22</v>
      </c>
    </row>
    <row r="71" spans="1:6" x14ac:dyDescent="0.25">
      <c r="A71" s="39" t="s">
        <v>158</v>
      </c>
      <c r="B71" s="40" t="s">
        <v>159</v>
      </c>
      <c r="C71" s="40" t="s">
        <v>1</v>
      </c>
      <c r="D71" s="40" t="s">
        <v>15</v>
      </c>
      <c r="E71" s="40">
        <v>225.62</v>
      </c>
      <c r="F71" s="41">
        <v>334.55</v>
      </c>
    </row>
    <row r="72" spans="1:6" x14ac:dyDescent="0.25">
      <c r="A72" s="42" t="s">
        <v>160</v>
      </c>
      <c r="B72" s="43" t="s">
        <v>161</v>
      </c>
      <c r="C72" s="43" t="s">
        <v>1</v>
      </c>
      <c r="D72" s="43" t="s">
        <v>34</v>
      </c>
      <c r="E72" s="43">
        <v>453.46</v>
      </c>
      <c r="F72" s="44">
        <v>272.64</v>
      </c>
    </row>
    <row r="73" spans="1:6" x14ac:dyDescent="0.25">
      <c r="A73" s="39" t="s">
        <v>162</v>
      </c>
      <c r="B73" s="40" t="s">
        <v>163</v>
      </c>
      <c r="C73" s="40" t="s">
        <v>1</v>
      </c>
      <c r="D73" s="40" t="s">
        <v>12</v>
      </c>
      <c r="E73" s="40">
        <v>29.08</v>
      </c>
      <c r="F73" s="41">
        <v>536.23</v>
      </c>
    </row>
    <row r="74" spans="1:6" x14ac:dyDescent="0.25">
      <c r="A74" s="42" t="s">
        <v>164</v>
      </c>
      <c r="B74" s="43" t="s">
        <v>165</v>
      </c>
      <c r="C74" s="43" t="s">
        <v>1</v>
      </c>
      <c r="D74" s="43" t="s">
        <v>15</v>
      </c>
      <c r="E74" s="43">
        <v>879.05</v>
      </c>
      <c r="F74" s="44">
        <v>190.98</v>
      </c>
    </row>
    <row r="75" spans="1:6" x14ac:dyDescent="0.25">
      <c r="A75" s="39" t="s">
        <v>166</v>
      </c>
      <c r="B75" s="40" t="s">
        <v>167</v>
      </c>
      <c r="C75" s="40" t="s">
        <v>1</v>
      </c>
      <c r="D75" s="40" t="s">
        <v>18</v>
      </c>
      <c r="E75" s="40">
        <v>782.43</v>
      </c>
      <c r="F75" s="41">
        <v>693.14</v>
      </c>
    </row>
    <row r="76" spans="1:6" x14ac:dyDescent="0.25">
      <c r="A76" s="42" t="s">
        <v>168</v>
      </c>
      <c r="B76" s="43" t="s">
        <v>169</v>
      </c>
      <c r="C76" s="43" t="s">
        <v>0</v>
      </c>
      <c r="D76" s="43" t="s">
        <v>41</v>
      </c>
      <c r="E76" s="43">
        <v>128.21</v>
      </c>
      <c r="F76" s="44">
        <v>850.96</v>
      </c>
    </row>
    <row r="77" spans="1:6" x14ac:dyDescent="0.25">
      <c r="A77" s="39" t="s">
        <v>170</v>
      </c>
      <c r="B77" s="40" t="s">
        <v>171</v>
      </c>
      <c r="C77" s="40" t="s">
        <v>0</v>
      </c>
      <c r="D77" s="40" t="s">
        <v>15</v>
      </c>
      <c r="E77" s="40">
        <v>632.35</v>
      </c>
      <c r="F77" s="41">
        <v>450.16</v>
      </c>
    </row>
    <row r="78" spans="1:6" x14ac:dyDescent="0.25">
      <c r="A78" s="42" t="s">
        <v>172</v>
      </c>
      <c r="B78" s="43" t="s">
        <v>173</v>
      </c>
      <c r="C78" s="43" t="s">
        <v>0</v>
      </c>
      <c r="D78" s="43" t="s">
        <v>12</v>
      </c>
      <c r="E78" s="43">
        <v>430.09</v>
      </c>
      <c r="F78" s="44">
        <v>944.47</v>
      </c>
    </row>
    <row r="79" spans="1:6" x14ac:dyDescent="0.25">
      <c r="A79" s="39" t="s">
        <v>174</v>
      </c>
      <c r="B79" s="40" t="s">
        <v>175</v>
      </c>
      <c r="C79" s="40" t="s">
        <v>1</v>
      </c>
      <c r="D79" s="40" t="s">
        <v>34</v>
      </c>
      <c r="E79" s="40">
        <v>960.5</v>
      </c>
      <c r="F79" s="41">
        <v>244.6</v>
      </c>
    </row>
    <row r="80" spans="1:6" x14ac:dyDescent="0.25">
      <c r="A80" s="42" t="s">
        <v>176</v>
      </c>
      <c r="B80" s="43" t="s">
        <v>177</v>
      </c>
      <c r="C80" s="43" t="s">
        <v>1</v>
      </c>
      <c r="D80" s="43" t="s">
        <v>15</v>
      </c>
      <c r="E80" s="43">
        <v>60.16</v>
      </c>
      <c r="F80" s="44">
        <v>836.45</v>
      </c>
    </row>
    <row r="81" spans="1:6" x14ac:dyDescent="0.25">
      <c r="A81" s="39" t="s">
        <v>178</v>
      </c>
      <c r="B81" s="40" t="s">
        <v>179</v>
      </c>
      <c r="C81" s="40" t="s">
        <v>1</v>
      </c>
      <c r="D81" s="40" t="s">
        <v>18</v>
      </c>
      <c r="E81" s="40">
        <v>950.81</v>
      </c>
      <c r="F81" s="41">
        <v>400.38</v>
      </c>
    </row>
    <row r="82" spans="1:6" x14ac:dyDescent="0.25">
      <c r="A82" s="42" t="s">
        <v>180</v>
      </c>
      <c r="B82" s="43" t="s">
        <v>181</v>
      </c>
      <c r="C82" s="43" t="s">
        <v>1</v>
      </c>
      <c r="D82" s="43" t="s">
        <v>15</v>
      </c>
      <c r="E82" s="43">
        <v>320.92</v>
      </c>
      <c r="F82" s="44">
        <v>431.21</v>
      </c>
    </row>
    <row r="83" spans="1:6" x14ac:dyDescent="0.25">
      <c r="A83" s="39" t="s">
        <v>182</v>
      </c>
      <c r="B83" s="40" t="s">
        <v>183</v>
      </c>
      <c r="C83" s="40" t="s">
        <v>1</v>
      </c>
      <c r="D83" s="40" t="s">
        <v>41</v>
      </c>
      <c r="E83" s="40">
        <v>509.07</v>
      </c>
      <c r="F83" s="41">
        <v>903.11</v>
      </c>
    </row>
    <row r="84" spans="1:6" x14ac:dyDescent="0.25">
      <c r="A84" s="42" t="s">
        <v>184</v>
      </c>
      <c r="B84" s="43" t="s">
        <v>185</v>
      </c>
      <c r="C84" s="43" t="s">
        <v>0</v>
      </c>
      <c r="D84" s="43" t="s">
        <v>18</v>
      </c>
      <c r="E84" s="43">
        <v>437.43</v>
      </c>
      <c r="F84" s="44">
        <v>192.67</v>
      </c>
    </row>
    <row r="85" spans="1:6" x14ac:dyDescent="0.25">
      <c r="A85" s="39" t="s">
        <v>186</v>
      </c>
      <c r="B85" s="40" t="s">
        <v>187</v>
      </c>
      <c r="C85" s="40" t="s">
        <v>1</v>
      </c>
      <c r="D85" s="40" t="s">
        <v>12</v>
      </c>
      <c r="E85" s="40">
        <v>38.869999999999997</v>
      </c>
      <c r="F85" s="41">
        <v>601.41999999999996</v>
      </c>
    </row>
    <row r="86" spans="1:6" x14ac:dyDescent="0.25">
      <c r="A86" s="42" t="s">
        <v>188</v>
      </c>
      <c r="B86" s="43" t="s">
        <v>189</v>
      </c>
      <c r="C86" s="43" t="s">
        <v>0</v>
      </c>
      <c r="D86" s="43" t="s">
        <v>15</v>
      </c>
      <c r="E86" s="43">
        <v>738.16</v>
      </c>
      <c r="F86" s="44">
        <v>852.55</v>
      </c>
    </row>
    <row r="87" spans="1:6" x14ac:dyDescent="0.25">
      <c r="A87" s="39" t="s">
        <v>190</v>
      </c>
      <c r="B87" s="40" t="s">
        <v>191</v>
      </c>
      <c r="C87" s="40" t="s">
        <v>0</v>
      </c>
      <c r="D87" s="40" t="s">
        <v>25</v>
      </c>
      <c r="E87" s="40">
        <v>745.18</v>
      </c>
      <c r="F87" s="41">
        <v>563.04</v>
      </c>
    </row>
    <row r="88" spans="1:6" x14ac:dyDescent="0.25">
      <c r="A88" s="42" t="s">
        <v>192</v>
      </c>
      <c r="B88" s="43" t="s">
        <v>193</v>
      </c>
      <c r="C88" s="43" t="s">
        <v>0</v>
      </c>
      <c r="D88" s="43" t="s">
        <v>25</v>
      </c>
      <c r="E88" s="43">
        <v>860.45</v>
      </c>
      <c r="F88" s="44">
        <v>609.69000000000005</v>
      </c>
    </row>
    <row r="89" spans="1:6" x14ac:dyDescent="0.25">
      <c r="A89" s="39" t="s">
        <v>194</v>
      </c>
      <c r="B89" s="40" t="s">
        <v>195</v>
      </c>
      <c r="C89" s="40" t="s">
        <v>1</v>
      </c>
      <c r="D89" s="40" t="s">
        <v>15</v>
      </c>
      <c r="E89" s="40">
        <v>143.52000000000001</v>
      </c>
      <c r="F89" s="41">
        <v>216.48</v>
      </c>
    </row>
    <row r="90" spans="1:6" x14ac:dyDescent="0.25">
      <c r="A90" s="42" t="s">
        <v>196</v>
      </c>
      <c r="B90" s="43" t="s">
        <v>197</v>
      </c>
      <c r="C90" s="43" t="s">
        <v>0</v>
      </c>
      <c r="D90" s="43" t="s">
        <v>15</v>
      </c>
      <c r="E90" s="43">
        <v>87.87</v>
      </c>
      <c r="F90" s="44">
        <v>295.10000000000002</v>
      </c>
    </row>
    <row r="91" spans="1:6" x14ac:dyDescent="0.25">
      <c r="A91" s="39" t="s">
        <v>198</v>
      </c>
      <c r="B91" s="40" t="s">
        <v>199</v>
      </c>
      <c r="C91" s="40" t="s">
        <v>0</v>
      </c>
      <c r="D91" s="40" t="s">
        <v>75</v>
      </c>
      <c r="E91" s="40">
        <v>257.12</v>
      </c>
      <c r="F91" s="41">
        <v>67.37</v>
      </c>
    </row>
    <row r="92" spans="1:6" x14ac:dyDescent="0.25">
      <c r="A92" s="42" t="s">
        <v>200</v>
      </c>
      <c r="B92" s="43" t="s">
        <v>201</v>
      </c>
      <c r="C92" s="43" t="s">
        <v>0</v>
      </c>
      <c r="D92" s="43" t="s">
        <v>18</v>
      </c>
      <c r="E92" s="43">
        <v>803.51</v>
      </c>
      <c r="F92" s="44">
        <v>432.8</v>
      </c>
    </row>
    <row r="93" spans="1:6" x14ac:dyDescent="0.25">
      <c r="A93" s="39" t="s">
        <v>202</v>
      </c>
      <c r="B93" s="40" t="s">
        <v>203</v>
      </c>
      <c r="C93" s="40" t="s">
        <v>0</v>
      </c>
      <c r="D93" s="40" t="s">
        <v>41</v>
      </c>
      <c r="E93" s="40">
        <v>412.76</v>
      </c>
      <c r="F93" s="41">
        <v>58.6</v>
      </c>
    </row>
    <row r="94" spans="1:6" x14ac:dyDescent="0.25">
      <c r="A94" s="42" t="s">
        <v>204</v>
      </c>
      <c r="B94" s="43" t="s">
        <v>205</v>
      </c>
      <c r="C94" s="43" t="s">
        <v>1</v>
      </c>
      <c r="D94" s="43" t="s">
        <v>15</v>
      </c>
      <c r="E94" s="43">
        <v>395.7</v>
      </c>
      <c r="F94" s="44">
        <v>30.49</v>
      </c>
    </row>
    <row r="95" spans="1:6" x14ac:dyDescent="0.25">
      <c r="A95" s="39" t="s">
        <v>206</v>
      </c>
      <c r="B95" s="40" t="s">
        <v>207</v>
      </c>
      <c r="C95" s="40" t="s">
        <v>0</v>
      </c>
      <c r="D95" s="40" t="s">
        <v>34</v>
      </c>
      <c r="E95" s="40">
        <v>339.28</v>
      </c>
      <c r="F95" s="41">
        <v>711.63</v>
      </c>
    </row>
    <row r="96" spans="1:6" x14ac:dyDescent="0.25">
      <c r="A96" s="42" t="s">
        <v>208</v>
      </c>
      <c r="B96" s="43" t="s">
        <v>209</v>
      </c>
      <c r="C96" s="43" t="s">
        <v>1</v>
      </c>
      <c r="D96" s="43" t="s">
        <v>75</v>
      </c>
      <c r="E96" s="43">
        <v>967.54</v>
      </c>
      <c r="F96" s="44">
        <v>542.41999999999996</v>
      </c>
    </row>
    <row r="97" spans="1:6" x14ac:dyDescent="0.25">
      <c r="A97" s="39" t="s">
        <v>210</v>
      </c>
      <c r="B97" s="40" t="s">
        <v>211</v>
      </c>
      <c r="C97" s="40" t="s">
        <v>1</v>
      </c>
      <c r="D97" s="40" t="s">
        <v>25</v>
      </c>
      <c r="E97" s="40">
        <v>172.58</v>
      </c>
      <c r="F97" s="41">
        <v>408.68</v>
      </c>
    </row>
    <row r="98" spans="1:6" x14ac:dyDescent="0.25">
      <c r="A98" s="42" t="s">
        <v>212</v>
      </c>
      <c r="B98" s="43" t="s">
        <v>213</v>
      </c>
      <c r="C98" s="43" t="s">
        <v>0</v>
      </c>
      <c r="D98" s="43" t="s">
        <v>34</v>
      </c>
      <c r="E98" s="43">
        <v>989.64</v>
      </c>
      <c r="F98" s="44">
        <v>749.1</v>
      </c>
    </row>
    <row r="99" spans="1:6" x14ac:dyDescent="0.25">
      <c r="A99" s="39" t="s">
        <v>214</v>
      </c>
      <c r="B99" s="40" t="s">
        <v>215</v>
      </c>
      <c r="C99" s="40" t="s">
        <v>1</v>
      </c>
      <c r="D99" s="40" t="s">
        <v>75</v>
      </c>
      <c r="E99" s="40">
        <v>376.2</v>
      </c>
      <c r="F99" s="41">
        <v>345.86</v>
      </c>
    </row>
    <row r="100" spans="1:6" x14ac:dyDescent="0.25">
      <c r="A100" s="42" t="s">
        <v>216</v>
      </c>
      <c r="B100" s="43" t="s">
        <v>217</v>
      </c>
      <c r="C100" s="43" t="s">
        <v>0</v>
      </c>
      <c r="D100" s="43" t="s">
        <v>41</v>
      </c>
      <c r="E100" s="43">
        <v>68.849999999999994</v>
      </c>
      <c r="F100" s="44">
        <v>639.38</v>
      </c>
    </row>
    <row r="101" spans="1:6" x14ac:dyDescent="0.25">
      <c r="A101" s="39" t="s">
        <v>218</v>
      </c>
      <c r="B101" s="40" t="s">
        <v>219</v>
      </c>
      <c r="C101" s="40" t="s">
        <v>1</v>
      </c>
      <c r="D101" s="40" t="s">
        <v>41</v>
      </c>
      <c r="E101" s="40">
        <v>850.95</v>
      </c>
      <c r="F101" s="41">
        <v>903.91</v>
      </c>
    </row>
    <row r="102" spans="1:6" x14ac:dyDescent="0.25">
      <c r="A102" s="42" t="s">
        <v>220</v>
      </c>
      <c r="B102" s="43" t="s">
        <v>221</v>
      </c>
      <c r="C102" s="43" t="s">
        <v>1</v>
      </c>
      <c r="D102" s="43" t="s">
        <v>25</v>
      </c>
      <c r="E102" s="43">
        <v>195.78</v>
      </c>
      <c r="F102" s="44">
        <v>77.53</v>
      </c>
    </row>
    <row r="103" spans="1:6" x14ac:dyDescent="0.25">
      <c r="A103" s="39" t="s">
        <v>222</v>
      </c>
      <c r="B103" s="40" t="s">
        <v>223</v>
      </c>
      <c r="C103" s="40" t="s">
        <v>2</v>
      </c>
      <c r="D103" s="40" t="s">
        <v>15</v>
      </c>
      <c r="E103" s="40">
        <v>324.27</v>
      </c>
      <c r="F103" s="41">
        <v>525.77</v>
      </c>
    </row>
    <row r="104" spans="1:6" x14ac:dyDescent="0.25">
      <c r="A104" s="42" t="s">
        <v>224</v>
      </c>
      <c r="B104" s="43" t="s">
        <v>225</v>
      </c>
      <c r="C104" s="43" t="s">
        <v>1</v>
      </c>
      <c r="D104" s="43" t="s">
        <v>41</v>
      </c>
      <c r="E104" s="43">
        <v>528.62</v>
      </c>
      <c r="F104" s="44">
        <v>606.27</v>
      </c>
    </row>
    <row r="105" spans="1:6" x14ac:dyDescent="0.25">
      <c r="A105" s="39" t="s">
        <v>226</v>
      </c>
      <c r="B105" s="40" t="s">
        <v>227</v>
      </c>
      <c r="C105" s="40" t="s">
        <v>0</v>
      </c>
      <c r="D105" s="40" t="s">
        <v>15</v>
      </c>
      <c r="E105" s="40">
        <v>111.36</v>
      </c>
      <c r="F105" s="41">
        <v>911.84</v>
      </c>
    </row>
    <row r="106" spans="1:6" x14ac:dyDescent="0.25">
      <c r="A106" s="42" t="s">
        <v>228</v>
      </c>
      <c r="B106" s="43" t="s">
        <v>229</v>
      </c>
      <c r="C106" s="43" t="s">
        <v>0</v>
      </c>
      <c r="D106" s="43" t="s">
        <v>12</v>
      </c>
      <c r="E106" s="43">
        <v>255.92</v>
      </c>
      <c r="F106" s="44">
        <v>795.71</v>
      </c>
    </row>
    <row r="107" spans="1:6" x14ac:dyDescent="0.25">
      <c r="A107" s="39" t="s">
        <v>230</v>
      </c>
      <c r="B107" s="40" t="s">
        <v>231</v>
      </c>
      <c r="C107" s="40" t="s">
        <v>0</v>
      </c>
      <c r="D107" s="40" t="s">
        <v>75</v>
      </c>
      <c r="E107" s="40">
        <v>830.53</v>
      </c>
      <c r="F107" s="41">
        <v>765.15</v>
      </c>
    </row>
    <row r="108" spans="1:6" x14ac:dyDescent="0.25">
      <c r="A108" s="42" t="s">
        <v>232</v>
      </c>
      <c r="B108" s="43" t="s">
        <v>233</v>
      </c>
      <c r="C108" s="43" t="s">
        <v>0</v>
      </c>
      <c r="D108" s="43" t="s">
        <v>25</v>
      </c>
      <c r="E108" s="43">
        <v>109.51</v>
      </c>
      <c r="F108" s="44">
        <v>581.5</v>
      </c>
    </row>
    <row r="109" spans="1:6" x14ac:dyDescent="0.25">
      <c r="A109" s="39" t="s">
        <v>234</v>
      </c>
      <c r="B109" s="40" t="s">
        <v>235</v>
      </c>
      <c r="C109" s="40" t="s">
        <v>0</v>
      </c>
      <c r="D109" s="40" t="s">
        <v>34</v>
      </c>
      <c r="E109" s="40">
        <v>721.94</v>
      </c>
      <c r="F109" s="41">
        <v>385.87</v>
      </c>
    </row>
    <row r="110" spans="1:6" x14ac:dyDescent="0.25">
      <c r="A110" s="42" t="s">
        <v>236</v>
      </c>
      <c r="B110" s="43" t="s">
        <v>237</v>
      </c>
      <c r="C110" s="43" t="s">
        <v>1</v>
      </c>
      <c r="D110" s="43" t="s">
        <v>15</v>
      </c>
      <c r="E110" s="43">
        <v>133.22</v>
      </c>
      <c r="F110" s="44">
        <v>810.6</v>
      </c>
    </row>
    <row r="111" spans="1:6" x14ac:dyDescent="0.25">
      <c r="A111" s="39" t="s">
        <v>238</v>
      </c>
      <c r="B111" s="40" t="s">
        <v>239</v>
      </c>
      <c r="C111" s="40" t="s">
        <v>0</v>
      </c>
      <c r="D111" s="40" t="s">
        <v>75</v>
      </c>
      <c r="E111" s="40">
        <v>22.23</v>
      </c>
      <c r="F111" s="41">
        <v>106.09</v>
      </c>
    </row>
    <row r="112" spans="1:6" x14ac:dyDescent="0.25">
      <c r="A112" s="42" t="s">
        <v>240</v>
      </c>
      <c r="B112" s="43" t="s">
        <v>241</v>
      </c>
      <c r="C112" s="43" t="s">
        <v>110</v>
      </c>
      <c r="D112" s="43" t="s">
        <v>75</v>
      </c>
      <c r="E112" s="43">
        <v>936.24</v>
      </c>
      <c r="F112" s="44">
        <v>567.77</v>
      </c>
    </row>
    <row r="113" spans="1:6" x14ac:dyDescent="0.25">
      <c r="A113" s="39" t="s">
        <v>242</v>
      </c>
      <c r="B113" s="40" t="s">
        <v>243</v>
      </c>
      <c r="C113" s="40" t="s">
        <v>1</v>
      </c>
      <c r="D113" s="40" t="s">
        <v>15</v>
      </c>
      <c r="E113" s="40">
        <v>769.01</v>
      </c>
      <c r="F113" s="41">
        <v>315.49</v>
      </c>
    </row>
    <row r="114" spans="1:6" x14ac:dyDescent="0.25">
      <c r="A114" s="42" t="s">
        <v>244</v>
      </c>
      <c r="B114" s="43" t="s">
        <v>245</v>
      </c>
      <c r="C114" s="43" t="s">
        <v>0</v>
      </c>
      <c r="D114" s="43" t="s">
        <v>75</v>
      </c>
      <c r="E114" s="43">
        <v>237.43</v>
      </c>
      <c r="F114" s="44">
        <v>89.01</v>
      </c>
    </row>
    <row r="115" spans="1:6" x14ac:dyDescent="0.25">
      <c r="A115" s="39" t="s">
        <v>246</v>
      </c>
      <c r="B115" s="40" t="s">
        <v>247</v>
      </c>
      <c r="C115" s="40" t="s">
        <v>1</v>
      </c>
      <c r="D115" s="40" t="s">
        <v>41</v>
      </c>
      <c r="E115" s="40">
        <v>477.76</v>
      </c>
      <c r="F115" s="41">
        <v>527.27</v>
      </c>
    </row>
    <row r="116" spans="1:6" x14ac:dyDescent="0.25">
      <c r="A116" s="42" t="s">
        <v>248</v>
      </c>
      <c r="B116" s="43" t="s">
        <v>249</v>
      </c>
      <c r="C116" s="43" t="s">
        <v>1</v>
      </c>
      <c r="D116" s="43" t="s">
        <v>12</v>
      </c>
      <c r="E116" s="43">
        <v>378.15</v>
      </c>
      <c r="F116" s="44">
        <v>794.14</v>
      </c>
    </row>
    <row r="117" spans="1:6" x14ac:dyDescent="0.25">
      <c r="A117" s="39" t="s">
        <v>250</v>
      </c>
      <c r="B117" s="40" t="s">
        <v>251</v>
      </c>
      <c r="C117" s="40" t="s">
        <v>1</v>
      </c>
      <c r="D117" s="40" t="s">
        <v>75</v>
      </c>
      <c r="E117" s="40">
        <v>125.32</v>
      </c>
      <c r="F117" s="41">
        <v>141.80000000000001</v>
      </c>
    </row>
    <row r="118" spans="1:6" x14ac:dyDescent="0.25">
      <c r="A118" s="42" t="s">
        <v>252</v>
      </c>
      <c r="B118" s="43" t="s">
        <v>253</v>
      </c>
      <c r="C118" s="43" t="s">
        <v>1</v>
      </c>
      <c r="D118" s="43" t="s">
        <v>25</v>
      </c>
      <c r="E118" s="43">
        <v>711.38</v>
      </c>
      <c r="F118" s="44">
        <v>923.55</v>
      </c>
    </row>
    <row r="119" spans="1:6" x14ac:dyDescent="0.25">
      <c r="A119" s="39" t="s">
        <v>254</v>
      </c>
      <c r="B119" s="40" t="s">
        <v>255</v>
      </c>
      <c r="C119" s="40" t="s">
        <v>1</v>
      </c>
      <c r="D119" s="40" t="s">
        <v>34</v>
      </c>
      <c r="E119" s="40">
        <v>712.07</v>
      </c>
      <c r="F119" s="41">
        <v>412.6</v>
      </c>
    </row>
    <row r="120" spans="1:6" x14ac:dyDescent="0.25">
      <c r="A120" s="42" t="s">
        <v>256</v>
      </c>
      <c r="B120" s="43" t="s">
        <v>257</v>
      </c>
      <c r="C120" s="43" t="s">
        <v>1</v>
      </c>
      <c r="D120" s="43" t="s">
        <v>12</v>
      </c>
      <c r="E120" s="43">
        <v>825.06</v>
      </c>
      <c r="F120" s="44">
        <v>319.98</v>
      </c>
    </row>
    <row r="121" spans="1:6" x14ac:dyDescent="0.25">
      <c r="A121" s="39" t="s">
        <v>258</v>
      </c>
      <c r="B121" s="40" t="s">
        <v>259</v>
      </c>
      <c r="C121" s="40" t="s">
        <v>1</v>
      </c>
      <c r="D121" s="40" t="s">
        <v>12</v>
      </c>
      <c r="E121" s="40">
        <v>774.23</v>
      </c>
      <c r="F121" s="41">
        <v>948.21</v>
      </c>
    </row>
    <row r="122" spans="1:6" x14ac:dyDescent="0.25">
      <c r="A122" s="42" t="s">
        <v>260</v>
      </c>
      <c r="B122" s="43" t="s">
        <v>261</v>
      </c>
      <c r="C122" s="43" t="s">
        <v>1</v>
      </c>
      <c r="D122" s="43" t="s">
        <v>75</v>
      </c>
      <c r="E122" s="43">
        <v>413.08</v>
      </c>
      <c r="F122" s="44">
        <v>794.26</v>
      </c>
    </row>
    <row r="123" spans="1:6" x14ac:dyDescent="0.25">
      <c r="A123" s="39" t="s">
        <v>262</v>
      </c>
      <c r="B123" s="40" t="s">
        <v>263</v>
      </c>
      <c r="C123" s="40" t="s">
        <v>1</v>
      </c>
      <c r="D123" s="40" t="s">
        <v>75</v>
      </c>
      <c r="E123" s="40">
        <v>764.3</v>
      </c>
      <c r="F123" s="41">
        <v>963.73</v>
      </c>
    </row>
    <row r="124" spans="1:6" x14ac:dyDescent="0.25">
      <c r="A124" s="42" t="s">
        <v>264</v>
      </c>
      <c r="B124" s="43" t="s">
        <v>265</v>
      </c>
      <c r="C124" s="43" t="s">
        <v>0</v>
      </c>
      <c r="D124" s="43" t="s">
        <v>75</v>
      </c>
      <c r="E124" s="43">
        <v>708.26</v>
      </c>
      <c r="F124" s="44">
        <v>32.1</v>
      </c>
    </row>
    <row r="125" spans="1:6" x14ac:dyDescent="0.25">
      <c r="A125" s="39" t="s">
        <v>266</v>
      </c>
      <c r="B125" s="40" t="s">
        <v>267</v>
      </c>
      <c r="C125" s="40" t="s">
        <v>110</v>
      </c>
      <c r="D125" s="40" t="s">
        <v>34</v>
      </c>
      <c r="E125" s="40">
        <v>679.42</v>
      </c>
      <c r="F125" s="41">
        <v>432.88</v>
      </c>
    </row>
    <row r="126" spans="1:6" x14ac:dyDescent="0.25">
      <c r="A126" s="42" t="s">
        <v>268</v>
      </c>
      <c r="B126" s="43" t="s">
        <v>269</v>
      </c>
      <c r="C126" s="43" t="s">
        <v>1</v>
      </c>
      <c r="D126" s="43" t="s">
        <v>12</v>
      </c>
      <c r="E126" s="43">
        <v>713.66</v>
      </c>
      <c r="F126" s="44">
        <v>149.21</v>
      </c>
    </row>
    <row r="127" spans="1:6" x14ac:dyDescent="0.25">
      <c r="A127" s="39" t="s">
        <v>270</v>
      </c>
      <c r="B127" s="40" t="s">
        <v>271</v>
      </c>
      <c r="C127" s="40" t="s">
        <v>0</v>
      </c>
      <c r="D127" s="40" t="s">
        <v>15</v>
      </c>
      <c r="E127" s="40">
        <v>179.61</v>
      </c>
      <c r="F127" s="41">
        <v>333.99</v>
      </c>
    </row>
    <row r="128" spans="1:6" x14ac:dyDescent="0.25">
      <c r="A128" s="42" t="s">
        <v>272</v>
      </c>
      <c r="B128" s="43" t="s">
        <v>273</v>
      </c>
      <c r="C128" s="43" t="s">
        <v>1</v>
      </c>
      <c r="D128" s="43" t="s">
        <v>34</v>
      </c>
      <c r="E128" s="43">
        <v>236.1</v>
      </c>
      <c r="F128" s="44">
        <v>325.08</v>
      </c>
    </row>
    <row r="129" spans="1:6" x14ac:dyDescent="0.25">
      <c r="A129" s="39" t="s">
        <v>274</v>
      </c>
      <c r="B129" s="40" t="s">
        <v>275</v>
      </c>
      <c r="C129" s="40" t="s">
        <v>0</v>
      </c>
      <c r="D129" s="40" t="s">
        <v>18</v>
      </c>
      <c r="E129" s="40">
        <v>63.86</v>
      </c>
      <c r="F129" s="41">
        <v>891.68</v>
      </c>
    </row>
    <row r="130" spans="1:6" x14ac:dyDescent="0.25">
      <c r="A130" s="42" t="s">
        <v>276</v>
      </c>
      <c r="B130" s="43" t="s">
        <v>277</v>
      </c>
      <c r="C130" s="43" t="s">
        <v>0</v>
      </c>
      <c r="D130" s="43" t="s">
        <v>75</v>
      </c>
      <c r="E130" s="43">
        <v>423.6</v>
      </c>
      <c r="F130" s="44">
        <v>327.92</v>
      </c>
    </row>
    <row r="131" spans="1:6" x14ac:dyDescent="0.25">
      <c r="A131" s="39" t="s">
        <v>278</v>
      </c>
      <c r="B131" s="40" t="s">
        <v>279</v>
      </c>
      <c r="C131" s="40" t="s">
        <v>0</v>
      </c>
      <c r="D131" s="40" t="s">
        <v>25</v>
      </c>
      <c r="E131" s="40">
        <v>236.34</v>
      </c>
      <c r="F131" s="41">
        <v>151.6</v>
      </c>
    </row>
    <row r="132" spans="1:6" x14ac:dyDescent="0.25">
      <c r="A132" s="42" t="s">
        <v>280</v>
      </c>
      <c r="B132" s="43" t="s">
        <v>281</v>
      </c>
      <c r="C132" s="43" t="s">
        <v>0</v>
      </c>
      <c r="D132" s="43" t="s">
        <v>12</v>
      </c>
      <c r="E132" s="43">
        <v>885.29</v>
      </c>
      <c r="F132" s="44">
        <v>46.17</v>
      </c>
    </row>
    <row r="133" spans="1:6" x14ac:dyDescent="0.25">
      <c r="A133" s="39" t="s">
        <v>282</v>
      </c>
      <c r="B133" s="40" t="s">
        <v>283</v>
      </c>
      <c r="C133" s="40" t="s">
        <v>1</v>
      </c>
      <c r="D133" s="40" t="s">
        <v>18</v>
      </c>
      <c r="E133" s="40">
        <v>634.19000000000005</v>
      </c>
      <c r="F133" s="41">
        <v>632.91999999999996</v>
      </c>
    </row>
    <row r="134" spans="1:6" x14ac:dyDescent="0.25">
      <c r="A134" s="42" t="s">
        <v>284</v>
      </c>
      <c r="B134" s="43" t="s">
        <v>285</v>
      </c>
      <c r="C134" s="43" t="s">
        <v>1</v>
      </c>
      <c r="D134" s="43" t="s">
        <v>75</v>
      </c>
      <c r="E134" s="43">
        <v>830.62</v>
      </c>
      <c r="F134" s="44">
        <v>43.01</v>
      </c>
    </row>
    <row r="135" spans="1:6" x14ac:dyDescent="0.25">
      <c r="A135" s="39" t="s">
        <v>286</v>
      </c>
      <c r="B135" s="40" t="s">
        <v>287</v>
      </c>
      <c r="C135" s="40" t="s">
        <v>0</v>
      </c>
      <c r="D135" s="40" t="s">
        <v>25</v>
      </c>
      <c r="E135" s="40">
        <v>124.3</v>
      </c>
      <c r="F135" s="41">
        <v>383.8</v>
      </c>
    </row>
    <row r="136" spans="1:6" x14ac:dyDescent="0.25">
      <c r="A136" s="42" t="s">
        <v>288</v>
      </c>
      <c r="B136" s="43" t="s">
        <v>289</v>
      </c>
      <c r="C136" s="43" t="s">
        <v>0</v>
      </c>
      <c r="D136" s="43" t="s">
        <v>18</v>
      </c>
      <c r="E136" s="43">
        <v>598.83000000000004</v>
      </c>
      <c r="F136" s="44">
        <v>175.55</v>
      </c>
    </row>
    <row r="137" spans="1:6" x14ac:dyDescent="0.25">
      <c r="A137" s="39" t="s">
        <v>290</v>
      </c>
      <c r="B137" s="40" t="s">
        <v>291</v>
      </c>
      <c r="C137" s="40" t="s">
        <v>1</v>
      </c>
      <c r="D137" s="40" t="s">
        <v>18</v>
      </c>
      <c r="E137" s="40">
        <v>986.66</v>
      </c>
      <c r="F137" s="41">
        <v>56.91</v>
      </c>
    </row>
    <row r="138" spans="1:6" x14ac:dyDescent="0.25">
      <c r="A138" s="42" t="s">
        <v>292</v>
      </c>
      <c r="B138" s="43" t="s">
        <v>293</v>
      </c>
      <c r="C138" s="43" t="s">
        <v>0</v>
      </c>
      <c r="D138" s="43" t="s">
        <v>12</v>
      </c>
      <c r="E138" s="43">
        <v>413.42</v>
      </c>
      <c r="F138" s="44">
        <v>963.87</v>
      </c>
    </row>
    <row r="139" spans="1:6" x14ac:dyDescent="0.25">
      <c r="A139" s="39" t="s">
        <v>294</v>
      </c>
      <c r="B139" s="40" t="s">
        <v>295</v>
      </c>
      <c r="C139" s="40" t="s">
        <v>1</v>
      </c>
      <c r="D139" s="40" t="s">
        <v>12</v>
      </c>
      <c r="E139" s="40">
        <v>510.42</v>
      </c>
      <c r="F139" s="41">
        <v>995.04</v>
      </c>
    </row>
    <row r="140" spans="1:6" x14ac:dyDescent="0.25">
      <c r="A140" s="42" t="s">
        <v>296</v>
      </c>
      <c r="B140" s="43" t="s">
        <v>297</v>
      </c>
      <c r="C140" s="43" t="s">
        <v>1</v>
      </c>
      <c r="D140" s="43" t="s">
        <v>12</v>
      </c>
      <c r="E140" s="43">
        <v>447.69</v>
      </c>
      <c r="F140" s="44">
        <v>13.78</v>
      </c>
    </row>
    <row r="141" spans="1:6" x14ac:dyDescent="0.25">
      <c r="A141" s="39" t="s">
        <v>298</v>
      </c>
      <c r="B141" s="40" t="s">
        <v>299</v>
      </c>
      <c r="C141" s="40" t="s">
        <v>0</v>
      </c>
      <c r="D141" s="40" t="s">
        <v>34</v>
      </c>
      <c r="E141" s="40">
        <v>942.01</v>
      </c>
      <c r="F141" s="41">
        <v>67.650000000000006</v>
      </c>
    </row>
    <row r="142" spans="1:6" x14ac:dyDescent="0.25">
      <c r="A142" s="42" t="s">
        <v>300</v>
      </c>
      <c r="B142" s="43" t="s">
        <v>301</v>
      </c>
      <c r="C142" s="43" t="s">
        <v>1</v>
      </c>
      <c r="D142" s="43" t="s">
        <v>18</v>
      </c>
      <c r="E142" s="43">
        <v>177.13</v>
      </c>
      <c r="F142" s="44">
        <v>415.71</v>
      </c>
    </row>
    <row r="143" spans="1:6" x14ac:dyDescent="0.25">
      <c r="A143" s="39" t="s">
        <v>302</v>
      </c>
      <c r="B143" s="40" t="s">
        <v>303</v>
      </c>
      <c r="C143" s="40" t="s">
        <v>0</v>
      </c>
      <c r="D143" s="40" t="s">
        <v>18</v>
      </c>
      <c r="E143" s="40">
        <v>97.39</v>
      </c>
      <c r="F143" s="41">
        <v>432.96</v>
      </c>
    </row>
    <row r="144" spans="1:6" x14ac:dyDescent="0.25">
      <c r="A144" s="42" t="s">
        <v>304</v>
      </c>
      <c r="B144" s="43" t="s">
        <v>305</v>
      </c>
      <c r="C144" s="43" t="s">
        <v>1</v>
      </c>
      <c r="D144" s="43" t="s">
        <v>18</v>
      </c>
      <c r="E144" s="43">
        <v>558.1</v>
      </c>
      <c r="F144" s="44">
        <v>777.59</v>
      </c>
    </row>
    <row r="145" spans="1:6" x14ac:dyDescent="0.25">
      <c r="A145" s="39" t="s">
        <v>306</v>
      </c>
      <c r="B145" s="40" t="s">
        <v>307</v>
      </c>
      <c r="C145" s="40" t="s">
        <v>0</v>
      </c>
      <c r="D145" s="40" t="s">
        <v>25</v>
      </c>
      <c r="E145" s="40">
        <v>913.59</v>
      </c>
      <c r="F145" s="41">
        <v>758.42</v>
      </c>
    </row>
    <row r="146" spans="1:6" x14ac:dyDescent="0.25">
      <c r="A146" s="42" t="s">
        <v>308</v>
      </c>
      <c r="B146" s="43" t="s">
        <v>309</v>
      </c>
      <c r="C146" s="43" t="s">
        <v>0</v>
      </c>
      <c r="D146" s="43" t="s">
        <v>15</v>
      </c>
      <c r="E146" s="43">
        <v>269.3</v>
      </c>
      <c r="F146" s="44">
        <v>573.67999999999995</v>
      </c>
    </row>
    <row r="147" spans="1:6" x14ac:dyDescent="0.25">
      <c r="A147" s="39" t="s">
        <v>310</v>
      </c>
      <c r="B147" s="40" t="s">
        <v>311</v>
      </c>
      <c r="C147" s="40" t="s">
        <v>1</v>
      </c>
      <c r="D147" s="40" t="s">
        <v>15</v>
      </c>
      <c r="E147" s="40">
        <v>855.7</v>
      </c>
      <c r="F147" s="41">
        <v>634.86</v>
      </c>
    </row>
    <row r="148" spans="1:6" x14ac:dyDescent="0.25">
      <c r="A148" s="42" t="s">
        <v>312</v>
      </c>
      <c r="B148" s="43" t="s">
        <v>313</v>
      </c>
      <c r="C148" s="43" t="s">
        <v>1</v>
      </c>
      <c r="D148" s="43" t="s">
        <v>25</v>
      </c>
      <c r="E148" s="43">
        <v>409.12</v>
      </c>
      <c r="F148" s="44">
        <v>162.01</v>
      </c>
    </row>
    <row r="149" spans="1:6" x14ac:dyDescent="0.25">
      <c r="A149" s="39" t="s">
        <v>314</v>
      </c>
      <c r="B149" s="40" t="s">
        <v>315</v>
      </c>
      <c r="C149" s="40" t="s">
        <v>1</v>
      </c>
      <c r="D149" s="40" t="s">
        <v>15</v>
      </c>
      <c r="E149" s="40">
        <v>923.5</v>
      </c>
      <c r="F149" s="41">
        <v>820.13</v>
      </c>
    </row>
    <row r="150" spans="1:6" x14ac:dyDescent="0.25">
      <c r="A150" s="42" t="s">
        <v>316</v>
      </c>
      <c r="B150" s="43" t="s">
        <v>317</v>
      </c>
      <c r="C150" s="43" t="s">
        <v>0</v>
      </c>
      <c r="D150" s="43" t="s">
        <v>75</v>
      </c>
      <c r="E150" s="43">
        <v>644.19000000000005</v>
      </c>
      <c r="F150" s="44">
        <v>24.63</v>
      </c>
    </row>
    <row r="151" spans="1:6" x14ac:dyDescent="0.25">
      <c r="A151" s="39" t="s">
        <v>318</v>
      </c>
      <c r="B151" s="40" t="s">
        <v>319</v>
      </c>
      <c r="C151" s="40" t="s">
        <v>1</v>
      </c>
      <c r="D151" s="40" t="s">
        <v>75</v>
      </c>
      <c r="E151" s="40">
        <v>256.52</v>
      </c>
      <c r="F151" s="41">
        <v>594.85</v>
      </c>
    </row>
    <row r="152" spans="1:6" x14ac:dyDescent="0.25">
      <c r="A152" s="42" t="s">
        <v>320</v>
      </c>
      <c r="B152" s="43" t="s">
        <v>321</v>
      </c>
      <c r="C152" s="43" t="s">
        <v>1</v>
      </c>
      <c r="D152" s="43" t="s">
        <v>75</v>
      </c>
      <c r="E152" s="43">
        <v>693.49</v>
      </c>
      <c r="F152" s="44">
        <v>526.95000000000005</v>
      </c>
    </row>
    <row r="153" spans="1:6" x14ac:dyDescent="0.25">
      <c r="A153" s="39" t="s">
        <v>322</v>
      </c>
      <c r="B153" s="40" t="s">
        <v>323</v>
      </c>
      <c r="C153" s="40" t="s">
        <v>1</v>
      </c>
      <c r="D153" s="40" t="s">
        <v>75</v>
      </c>
      <c r="E153" s="40">
        <v>169.72</v>
      </c>
      <c r="F153" s="41">
        <v>606.08000000000004</v>
      </c>
    </row>
    <row r="154" spans="1:6" x14ac:dyDescent="0.25">
      <c r="A154" s="42" t="s">
        <v>324</v>
      </c>
      <c r="B154" s="43" t="s">
        <v>325</v>
      </c>
      <c r="C154" s="43" t="s">
        <v>1</v>
      </c>
      <c r="D154" s="43" t="s">
        <v>12</v>
      </c>
      <c r="E154" s="43">
        <v>593.19000000000005</v>
      </c>
      <c r="F154" s="44">
        <v>636.33000000000004</v>
      </c>
    </row>
    <row r="155" spans="1:6" x14ac:dyDescent="0.25">
      <c r="A155" s="39" t="s">
        <v>326</v>
      </c>
      <c r="B155" s="40" t="s">
        <v>327</v>
      </c>
      <c r="C155" s="40" t="s">
        <v>0</v>
      </c>
      <c r="D155" s="40" t="s">
        <v>12</v>
      </c>
      <c r="E155" s="40">
        <v>846.36</v>
      </c>
      <c r="F155" s="41">
        <v>357.21</v>
      </c>
    </row>
    <row r="156" spans="1:6" x14ac:dyDescent="0.25">
      <c r="A156" s="42" t="s">
        <v>328</v>
      </c>
      <c r="B156" s="43" t="s">
        <v>329</v>
      </c>
      <c r="C156" s="43" t="s">
        <v>1</v>
      </c>
      <c r="D156" s="43" t="s">
        <v>18</v>
      </c>
      <c r="E156" s="43">
        <v>833.51</v>
      </c>
      <c r="F156" s="44">
        <v>698.18</v>
      </c>
    </row>
    <row r="157" spans="1:6" x14ac:dyDescent="0.25">
      <c r="A157" s="39" t="s">
        <v>330</v>
      </c>
      <c r="B157" s="40" t="s">
        <v>331</v>
      </c>
      <c r="C157" s="40" t="s">
        <v>1</v>
      </c>
      <c r="D157" s="40" t="s">
        <v>75</v>
      </c>
      <c r="E157" s="40">
        <v>947.86</v>
      </c>
      <c r="F157" s="41">
        <v>472.98</v>
      </c>
    </row>
    <row r="158" spans="1:6" x14ac:dyDescent="0.25">
      <c r="A158" s="42" t="s">
        <v>332</v>
      </c>
      <c r="B158" s="43" t="s">
        <v>333</v>
      </c>
      <c r="C158" s="43" t="s">
        <v>0</v>
      </c>
      <c r="D158" s="43" t="s">
        <v>41</v>
      </c>
      <c r="E158" s="43">
        <v>794.25</v>
      </c>
      <c r="F158" s="44">
        <v>301.01</v>
      </c>
    </row>
    <row r="159" spans="1:6" x14ac:dyDescent="0.25">
      <c r="A159" s="39" t="s">
        <v>334</v>
      </c>
      <c r="B159" s="40" t="s">
        <v>335</v>
      </c>
      <c r="C159" s="40" t="s">
        <v>1</v>
      </c>
      <c r="D159" s="40" t="s">
        <v>25</v>
      </c>
      <c r="E159" s="40">
        <v>704.48</v>
      </c>
      <c r="F159" s="41">
        <v>504.8</v>
      </c>
    </row>
    <row r="160" spans="1:6" x14ac:dyDescent="0.25">
      <c r="A160" s="42" t="s">
        <v>336</v>
      </c>
      <c r="B160" s="43" t="s">
        <v>337</v>
      </c>
      <c r="C160" s="43" t="s">
        <v>1</v>
      </c>
      <c r="D160" s="43" t="s">
        <v>12</v>
      </c>
      <c r="E160" s="43">
        <v>128.30000000000001</v>
      </c>
      <c r="F160" s="44">
        <v>303.17</v>
      </c>
    </row>
    <row r="161" spans="1:6" x14ac:dyDescent="0.25">
      <c r="A161" s="39" t="s">
        <v>10</v>
      </c>
      <c r="B161" s="40" t="s">
        <v>338</v>
      </c>
      <c r="C161" s="40" t="s">
        <v>0</v>
      </c>
      <c r="D161" s="40" t="s">
        <v>15</v>
      </c>
      <c r="E161" s="40">
        <v>846.78</v>
      </c>
      <c r="F161" s="41">
        <v>434.75</v>
      </c>
    </row>
    <row r="162" spans="1:6" x14ac:dyDescent="0.25">
      <c r="A162" s="42" t="s">
        <v>339</v>
      </c>
      <c r="B162" s="43" t="s">
        <v>340</v>
      </c>
      <c r="C162" s="43" t="s">
        <v>62</v>
      </c>
      <c r="D162" s="43" t="s">
        <v>25</v>
      </c>
      <c r="E162" s="43">
        <v>3.17</v>
      </c>
      <c r="F162" s="44">
        <v>453.12</v>
      </c>
    </row>
    <row r="163" spans="1:6" x14ac:dyDescent="0.25">
      <c r="A163" s="39" t="s">
        <v>341</v>
      </c>
      <c r="B163" s="40" t="s">
        <v>342</v>
      </c>
      <c r="C163" s="40" t="s">
        <v>0</v>
      </c>
      <c r="D163" s="40" t="s">
        <v>15</v>
      </c>
      <c r="E163" s="40">
        <v>334.75</v>
      </c>
      <c r="F163" s="41">
        <v>701.46</v>
      </c>
    </row>
    <row r="164" spans="1:6" x14ac:dyDescent="0.25">
      <c r="A164" s="42" t="s">
        <v>343</v>
      </c>
      <c r="B164" s="43" t="s">
        <v>344</v>
      </c>
      <c r="C164" s="43" t="s">
        <v>0</v>
      </c>
      <c r="D164" s="43" t="s">
        <v>15</v>
      </c>
      <c r="E164" s="43">
        <v>17.559999999999999</v>
      </c>
      <c r="F164" s="44">
        <v>151.27000000000001</v>
      </c>
    </row>
    <row r="165" spans="1:6" x14ac:dyDescent="0.25">
      <c r="A165" s="39" t="s">
        <v>345</v>
      </c>
      <c r="B165" s="40" t="s">
        <v>346</v>
      </c>
      <c r="C165" s="40" t="s">
        <v>135</v>
      </c>
      <c r="D165" s="40" t="s">
        <v>34</v>
      </c>
      <c r="E165" s="40">
        <v>451.52</v>
      </c>
      <c r="F165" s="41">
        <v>949.42</v>
      </c>
    </row>
    <row r="166" spans="1:6" x14ac:dyDescent="0.25">
      <c r="A166" s="42" t="s">
        <v>347</v>
      </c>
      <c r="B166" s="43" t="s">
        <v>348</v>
      </c>
      <c r="C166" s="43" t="s">
        <v>1</v>
      </c>
      <c r="D166" s="43" t="s">
        <v>34</v>
      </c>
      <c r="E166" s="43">
        <v>72.930000000000007</v>
      </c>
      <c r="F166" s="44">
        <v>726.39</v>
      </c>
    </row>
    <row r="167" spans="1:6" x14ac:dyDescent="0.25">
      <c r="A167" s="39" t="s">
        <v>349</v>
      </c>
      <c r="B167" s="40" t="s">
        <v>350</v>
      </c>
      <c r="C167" s="40" t="s">
        <v>0</v>
      </c>
      <c r="D167" s="40" t="s">
        <v>41</v>
      </c>
      <c r="E167" s="40">
        <v>651.27</v>
      </c>
      <c r="F167" s="41">
        <v>304.81</v>
      </c>
    </row>
    <row r="168" spans="1:6" x14ac:dyDescent="0.25">
      <c r="A168" s="42" t="s">
        <v>351</v>
      </c>
      <c r="B168" s="43" t="s">
        <v>352</v>
      </c>
      <c r="C168" s="43" t="s">
        <v>1</v>
      </c>
      <c r="D168" s="43" t="s">
        <v>75</v>
      </c>
      <c r="E168" s="43">
        <v>520.1</v>
      </c>
      <c r="F168" s="44">
        <v>339.05</v>
      </c>
    </row>
    <row r="169" spans="1:6" x14ac:dyDescent="0.25">
      <c r="A169" s="39" t="s">
        <v>353</v>
      </c>
      <c r="B169" s="40" t="s">
        <v>354</v>
      </c>
      <c r="C169" s="40" t="s">
        <v>1</v>
      </c>
      <c r="D169" s="40" t="s">
        <v>34</v>
      </c>
      <c r="E169" s="40">
        <v>711.58</v>
      </c>
      <c r="F169" s="41">
        <v>895.74</v>
      </c>
    </row>
    <row r="170" spans="1:6" x14ac:dyDescent="0.25">
      <c r="A170" s="42" t="s">
        <v>355</v>
      </c>
      <c r="B170" s="43" t="s">
        <v>356</v>
      </c>
      <c r="C170" s="43" t="s">
        <v>1</v>
      </c>
      <c r="D170" s="43" t="s">
        <v>34</v>
      </c>
      <c r="E170" s="43">
        <v>708.64</v>
      </c>
      <c r="F170" s="44">
        <v>749.34</v>
      </c>
    </row>
    <row r="171" spans="1:6" x14ac:dyDescent="0.25">
      <c r="A171" s="39" t="s">
        <v>357</v>
      </c>
      <c r="B171" s="40" t="s">
        <v>358</v>
      </c>
      <c r="C171" s="40" t="s">
        <v>1</v>
      </c>
      <c r="D171" s="40" t="s">
        <v>15</v>
      </c>
      <c r="E171" s="40">
        <v>183.09</v>
      </c>
      <c r="F171" s="41">
        <v>428.95</v>
      </c>
    </row>
    <row r="172" spans="1:6" x14ac:dyDescent="0.25">
      <c r="A172" s="42" t="s">
        <v>359</v>
      </c>
      <c r="B172" s="43" t="s">
        <v>360</v>
      </c>
      <c r="C172" s="43" t="s">
        <v>0</v>
      </c>
      <c r="D172" s="43" t="s">
        <v>18</v>
      </c>
      <c r="E172" s="43">
        <v>111.37</v>
      </c>
      <c r="F172" s="44">
        <v>680.55</v>
      </c>
    </row>
    <row r="173" spans="1:6" x14ac:dyDescent="0.25">
      <c r="A173" s="39" t="s">
        <v>361</v>
      </c>
      <c r="B173" s="40" t="s">
        <v>362</v>
      </c>
      <c r="C173" s="40" t="s">
        <v>1</v>
      </c>
      <c r="D173" s="40" t="s">
        <v>25</v>
      </c>
      <c r="E173" s="40">
        <v>550.48</v>
      </c>
      <c r="F173" s="41">
        <v>507.36</v>
      </c>
    </row>
    <row r="174" spans="1:6" x14ac:dyDescent="0.25">
      <c r="A174" s="42" t="s">
        <v>363</v>
      </c>
      <c r="B174" s="43" t="s">
        <v>364</v>
      </c>
      <c r="C174" s="43" t="s">
        <v>0</v>
      </c>
      <c r="D174" s="43" t="s">
        <v>25</v>
      </c>
      <c r="E174" s="43">
        <v>764.32</v>
      </c>
      <c r="F174" s="44">
        <v>124.74</v>
      </c>
    </row>
    <row r="175" spans="1:6" x14ac:dyDescent="0.25">
      <c r="A175" s="39" t="s">
        <v>365</v>
      </c>
      <c r="B175" s="40" t="s">
        <v>366</v>
      </c>
      <c r="C175" s="40" t="s">
        <v>1</v>
      </c>
      <c r="D175" s="40" t="s">
        <v>18</v>
      </c>
      <c r="E175" s="40">
        <v>817.69</v>
      </c>
      <c r="F175" s="41">
        <v>104.89</v>
      </c>
    </row>
    <row r="176" spans="1:6" x14ac:dyDescent="0.25">
      <c r="A176" s="42" t="s">
        <v>367</v>
      </c>
      <c r="B176" s="43" t="s">
        <v>368</v>
      </c>
      <c r="C176" s="43" t="s">
        <v>0</v>
      </c>
      <c r="D176" s="43" t="s">
        <v>41</v>
      </c>
      <c r="E176" s="43">
        <v>245.77</v>
      </c>
      <c r="F176" s="44">
        <v>792.57</v>
      </c>
    </row>
    <row r="177" spans="1:6" x14ac:dyDescent="0.25">
      <c r="A177" s="39" t="s">
        <v>369</v>
      </c>
      <c r="B177" s="40" t="s">
        <v>370</v>
      </c>
      <c r="C177" s="40" t="s">
        <v>1</v>
      </c>
      <c r="D177" s="40" t="s">
        <v>75</v>
      </c>
      <c r="E177" s="40">
        <v>784.34</v>
      </c>
      <c r="F177" s="41">
        <v>216.46</v>
      </c>
    </row>
    <row r="178" spans="1:6" x14ac:dyDescent="0.25">
      <c r="A178" s="42" t="s">
        <v>371</v>
      </c>
      <c r="B178" s="43" t="s">
        <v>372</v>
      </c>
      <c r="C178" s="43" t="s">
        <v>1</v>
      </c>
      <c r="D178" s="43" t="s">
        <v>75</v>
      </c>
      <c r="E178" s="43">
        <v>755.36</v>
      </c>
      <c r="F178" s="44">
        <v>845.09</v>
      </c>
    </row>
    <row r="179" spans="1:6" x14ac:dyDescent="0.25">
      <c r="A179" s="39" t="s">
        <v>373</v>
      </c>
      <c r="B179" s="40" t="s">
        <v>374</v>
      </c>
      <c r="C179" s="40" t="s">
        <v>1</v>
      </c>
      <c r="D179" s="40" t="s">
        <v>12</v>
      </c>
      <c r="E179" s="40">
        <v>634.16</v>
      </c>
      <c r="F179" s="41">
        <v>89.62</v>
      </c>
    </row>
    <row r="180" spans="1:6" x14ac:dyDescent="0.25">
      <c r="A180" s="42" t="s">
        <v>375</v>
      </c>
      <c r="B180" s="43" t="s">
        <v>376</v>
      </c>
      <c r="C180" s="43" t="s">
        <v>1</v>
      </c>
      <c r="D180" s="43" t="s">
        <v>34</v>
      </c>
      <c r="E180" s="43">
        <v>943.32</v>
      </c>
      <c r="F180" s="44">
        <v>212.83</v>
      </c>
    </row>
    <row r="181" spans="1:6" x14ac:dyDescent="0.25">
      <c r="A181" s="39" t="s">
        <v>377</v>
      </c>
      <c r="B181" s="40" t="s">
        <v>378</v>
      </c>
      <c r="C181" s="40" t="s">
        <v>135</v>
      </c>
      <c r="D181" s="40" t="s">
        <v>15</v>
      </c>
      <c r="E181" s="40">
        <v>185.85</v>
      </c>
      <c r="F181" s="41">
        <v>322.91000000000003</v>
      </c>
    </row>
    <row r="182" spans="1:6" x14ac:dyDescent="0.25">
      <c r="A182" s="42" t="s">
        <v>379</v>
      </c>
      <c r="B182" s="43" t="s">
        <v>380</v>
      </c>
      <c r="C182" s="43" t="s">
        <v>1</v>
      </c>
      <c r="D182" s="43" t="s">
        <v>15</v>
      </c>
      <c r="E182" s="43">
        <v>650.75</v>
      </c>
      <c r="F182" s="44">
        <v>979.64</v>
      </c>
    </row>
    <row r="183" spans="1:6" x14ac:dyDescent="0.25">
      <c r="A183" s="39" t="s">
        <v>381</v>
      </c>
      <c r="B183" s="40" t="s">
        <v>382</v>
      </c>
      <c r="C183" s="40" t="s">
        <v>1</v>
      </c>
      <c r="D183" s="40" t="s">
        <v>41</v>
      </c>
      <c r="E183" s="40">
        <v>632.4</v>
      </c>
      <c r="F183" s="41">
        <v>500.49</v>
      </c>
    </row>
    <row r="184" spans="1:6" x14ac:dyDescent="0.25">
      <c r="A184" s="42" t="s">
        <v>383</v>
      </c>
      <c r="B184" s="43" t="s">
        <v>384</v>
      </c>
      <c r="C184" s="43" t="s">
        <v>1</v>
      </c>
      <c r="D184" s="43" t="s">
        <v>18</v>
      </c>
      <c r="E184" s="43">
        <v>858.91</v>
      </c>
      <c r="F184" s="44">
        <v>347.55</v>
      </c>
    </row>
    <row r="185" spans="1:6" x14ac:dyDescent="0.25">
      <c r="A185" s="39" t="s">
        <v>385</v>
      </c>
      <c r="B185" s="40" t="s">
        <v>386</v>
      </c>
      <c r="C185" s="40" t="s">
        <v>1</v>
      </c>
      <c r="D185" s="40" t="s">
        <v>12</v>
      </c>
      <c r="E185" s="40">
        <v>995.91</v>
      </c>
      <c r="F185" s="41">
        <v>238.59</v>
      </c>
    </row>
    <row r="186" spans="1:6" x14ac:dyDescent="0.25">
      <c r="A186" s="42" t="s">
        <v>387</v>
      </c>
      <c r="B186" s="43" t="s">
        <v>388</v>
      </c>
      <c r="C186" s="43" t="s">
        <v>1</v>
      </c>
      <c r="D186" s="43" t="s">
        <v>25</v>
      </c>
      <c r="E186" s="43">
        <v>80.180000000000007</v>
      </c>
      <c r="F186" s="44">
        <v>765.14</v>
      </c>
    </row>
    <row r="187" spans="1:6" x14ac:dyDescent="0.25">
      <c r="A187" s="39" t="s">
        <v>389</v>
      </c>
      <c r="B187" s="40" t="s">
        <v>390</v>
      </c>
      <c r="C187" s="40" t="s">
        <v>0</v>
      </c>
      <c r="D187" s="40" t="s">
        <v>25</v>
      </c>
      <c r="E187" s="40">
        <v>422.07</v>
      </c>
      <c r="F187" s="41">
        <v>117.57</v>
      </c>
    </row>
    <row r="188" spans="1:6" x14ac:dyDescent="0.25">
      <c r="A188" s="42" t="s">
        <v>391</v>
      </c>
      <c r="B188" s="43" t="s">
        <v>392</v>
      </c>
      <c r="C188" s="43" t="s">
        <v>0</v>
      </c>
      <c r="D188" s="43" t="s">
        <v>15</v>
      </c>
      <c r="E188" s="43">
        <v>590.97</v>
      </c>
      <c r="F188" s="44">
        <v>967.97</v>
      </c>
    </row>
    <row r="189" spans="1:6" x14ac:dyDescent="0.25">
      <c r="A189" s="39" t="s">
        <v>393</v>
      </c>
      <c r="B189" s="40" t="s">
        <v>394</v>
      </c>
      <c r="C189" s="40" t="s">
        <v>0</v>
      </c>
      <c r="D189" s="40" t="s">
        <v>75</v>
      </c>
      <c r="E189" s="40">
        <v>282.05</v>
      </c>
      <c r="F189" s="41">
        <v>0.36</v>
      </c>
    </row>
    <row r="190" spans="1:6" x14ac:dyDescent="0.25">
      <c r="A190" s="42" t="s">
        <v>395</v>
      </c>
      <c r="B190" s="43" t="s">
        <v>396</v>
      </c>
      <c r="C190" s="43" t="s">
        <v>0</v>
      </c>
      <c r="D190" s="43" t="s">
        <v>12</v>
      </c>
      <c r="E190" s="43">
        <v>573.15</v>
      </c>
      <c r="F190" s="44">
        <v>997.77</v>
      </c>
    </row>
    <row r="191" spans="1:6" x14ac:dyDescent="0.25">
      <c r="A191" s="39" t="s">
        <v>397</v>
      </c>
      <c r="B191" s="40" t="s">
        <v>398</v>
      </c>
      <c r="C191" s="40" t="s">
        <v>0</v>
      </c>
      <c r="D191" s="40" t="s">
        <v>18</v>
      </c>
      <c r="E191" s="40">
        <v>900.42</v>
      </c>
      <c r="F191" s="41">
        <v>997.26</v>
      </c>
    </row>
    <row r="192" spans="1:6" x14ac:dyDescent="0.25">
      <c r="A192" s="42" t="s">
        <v>399</v>
      </c>
      <c r="B192" s="43" t="s">
        <v>400</v>
      </c>
      <c r="C192" s="43" t="s">
        <v>1</v>
      </c>
      <c r="D192" s="43" t="s">
        <v>41</v>
      </c>
      <c r="E192" s="43">
        <v>18.010000000000002</v>
      </c>
      <c r="F192" s="44">
        <v>136.86000000000001</v>
      </c>
    </row>
    <row r="193" spans="1:6" x14ac:dyDescent="0.25">
      <c r="A193" s="39" t="s">
        <v>401</v>
      </c>
      <c r="B193" s="40" t="s">
        <v>402</v>
      </c>
      <c r="C193" s="40" t="s">
        <v>0</v>
      </c>
      <c r="D193" s="40" t="s">
        <v>75</v>
      </c>
      <c r="E193" s="40">
        <v>548.13</v>
      </c>
      <c r="F193" s="41">
        <v>83.85</v>
      </c>
    </row>
    <row r="194" spans="1:6" x14ac:dyDescent="0.25">
      <c r="A194" s="42" t="s">
        <v>403</v>
      </c>
      <c r="B194" s="43" t="s">
        <v>404</v>
      </c>
      <c r="C194" s="43" t="s">
        <v>0</v>
      </c>
      <c r="D194" s="43" t="s">
        <v>18</v>
      </c>
      <c r="E194" s="43">
        <v>362.48</v>
      </c>
      <c r="F194" s="44">
        <v>773.32</v>
      </c>
    </row>
    <row r="195" spans="1:6" x14ac:dyDescent="0.25">
      <c r="A195" s="39" t="s">
        <v>405</v>
      </c>
      <c r="B195" s="40" t="s">
        <v>406</v>
      </c>
      <c r="C195" s="40" t="s">
        <v>1</v>
      </c>
      <c r="D195" s="40" t="s">
        <v>15</v>
      </c>
      <c r="E195" s="40">
        <v>497.16</v>
      </c>
      <c r="F195" s="41">
        <v>497.44</v>
      </c>
    </row>
    <row r="196" spans="1:6" x14ac:dyDescent="0.25">
      <c r="A196" s="42" t="s">
        <v>407</v>
      </c>
      <c r="B196" s="43" t="s">
        <v>408</v>
      </c>
      <c r="C196" s="43" t="s">
        <v>135</v>
      </c>
      <c r="D196" s="43" t="s">
        <v>75</v>
      </c>
      <c r="E196" s="43">
        <v>766.77</v>
      </c>
      <c r="F196" s="44">
        <v>911.58</v>
      </c>
    </row>
    <row r="197" spans="1:6" x14ac:dyDescent="0.25">
      <c r="A197" s="39" t="s">
        <v>409</v>
      </c>
      <c r="B197" s="40" t="s">
        <v>410</v>
      </c>
      <c r="C197" s="40" t="s">
        <v>1</v>
      </c>
      <c r="D197" s="40" t="s">
        <v>41</v>
      </c>
      <c r="E197" s="40">
        <v>128.31</v>
      </c>
      <c r="F197" s="41">
        <v>731.62</v>
      </c>
    </row>
    <row r="198" spans="1:6" x14ac:dyDescent="0.25">
      <c r="A198" s="42" t="s">
        <v>411</v>
      </c>
      <c r="B198" s="43" t="s">
        <v>412</v>
      </c>
      <c r="C198" s="43" t="s">
        <v>0</v>
      </c>
      <c r="D198" s="43" t="s">
        <v>12</v>
      </c>
      <c r="E198" s="43">
        <v>52.84</v>
      </c>
      <c r="F198" s="44">
        <v>25.81</v>
      </c>
    </row>
    <row r="199" spans="1:6" x14ac:dyDescent="0.25">
      <c r="A199" s="39" t="s">
        <v>413</v>
      </c>
      <c r="B199" s="40" t="s">
        <v>414</v>
      </c>
      <c r="C199" s="40" t="s">
        <v>1</v>
      </c>
      <c r="D199" s="40" t="s">
        <v>34</v>
      </c>
      <c r="E199" s="40">
        <v>434.46</v>
      </c>
      <c r="F199" s="41">
        <v>738.65</v>
      </c>
    </row>
    <row r="200" spans="1:6" x14ac:dyDescent="0.25">
      <c r="A200" s="42" t="s">
        <v>415</v>
      </c>
      <c r="B200" s="43" t="s">
        <v>416</v>
      </c>
      <c r="C200" s="43" t="s">
        <v>110</v>
      </c>
      <c r="D200" s="43" t="s">
        <v>41</v>
      </c>
      <c r="E200" s="43">
        <v>477.25</v>
      </c>
      <c r="F200" s="44">
        <v>518.74</v>
      </c>
    </row>
    <row r="201" spans="1:6" x14ac:dyDescent="0.25">
      <c r="A201" s="30" t="s">
        <v>417</v>
      </c>
      <c r="B201" s="31" t="s">
        <v>418</v>
      </c>
      <c r="C201" s="31" t="s">
        <v>1</v>
      </c>
      <c r="D201" s="31" t="s">
        <v>25</v>
      </c>
      <c r="E201" s="31">
        <v>567.19000000000005</v>
      </c>
      <c r="F201" s="32">
        <v>217.24</v>
      </c>
    </row>
  </sheetData>
  <mergeCells count="1">
    <mergeCell ref="H1:J1"/>
  </mergeCells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C6D28-6E30-4DAF-A5F2-B6FE86E21EB1}">
  <dimension ref="A1:E52"/>
  <sheetViews>
    <sheetView topLeftCell="A15" zoomScale="130" zoomScaleNormal="130" workbookViewId="0">
      <selection activeCell="C41" sqref="C41"/>
    </sheetView>
  </sheetViews>
  <sheetFormatPr defaultRowHeight="15" x14ac:dyDescent="0.25"/>
  <cols>
    <col min="1" max="1" width="44.7109375" bestFit="1" customWidth="1"/>
    <col min="2" max="2" width="48.140625" bestFit="1" customWidth="1"/>
    <col min="3" max="3" width="19.140625" bestFit="1" customWidth="1"/>
    <col min="4" max="4" width="11.7109375" bestFit="1" customWidth="1"/>
    <col min="5" max="5" width="54.7109375" bestFit="1" customWidth="1"/>
  </cols>
  <sheetData>
    <row r="1" spans="1:5" ht="20.25" thickBot="1" x14ac:dyDescent="0.35">
      <c r="A1" s="50" t="s">
        <v>644</v>
      </c>
      <c r="B1" s="50"/>
      <c r="C1" s="50"/>
      <c r="D1" s="50"/>
      <c r="E1" s="50"/>
    </row>
    <row r="2" spans="1:5" ht="15.75" thickTop="1" x14ac:dyDescent="0.25"/>
    <row r="3" spans="1:5" ht="18" thickBot="1" x14ac:dyDescent="0.35">
      <c r="A3" s="51" t="s">
        <v>643</v>
      </c>
      <c r="B3" s="51"/>
      <c r="C3" s="51"/>
      <c r="D3" s="51"/>
      <c r="E3" s="51"/>
    </row>
    <row r="4" spans="1:5" ht="15.75" thickTop="1" x14ac:dyDescent="0.25"/>
    <row r="5" spans="1:5" ht="15.75" thickBot="1" x14ac:dyDescent="0.3">
      <c r="A5" s="45" t="s">
        <v>462</v>
      </c>
      <c r="B5" s="45" t="s">
        <v>463</v>
      </c>
      <c r="C5" s="53" t="s">
        <v>627</v>
      </c>
      <c r="D5" s="53"/>
      <c r="E5" s="45" t="s">
        <v>628</v>
      </c>
    </row>
    <row r="6" spans="1:5" ht="15.75" thickTop="1" x14ac:dyDescent="0.25">
      <c r="A6" s="12" t="s">
        <v>461</v>
      </c>
      <c r="B6" t="s">
        <v>464</v>
      </c>
      <c r="C6" s="12"/>
      <c r="D6" s="24"/>
    </row>
    <row r="7" spans="1:5" x14ac:dyDescent="0.25">
      <c r="A7" s="12" t="s">
        <v>465</v>
      </c>
      <c r="B7" t="s">
        <v>466</v>
      </c>
      <c r="C7" s="12"/>
      <c r="D7" s="24"/>
    </row>
    <row r="8" spans="1:5" x14ac:dyDescent="0.25">
      <c r="A8" s="12" t="s">
        <v>467</v>
      </c>
      <c r="B8" t="s">
        <v>486</v>
      </c>
      <c r="C8" s="12"/>
      <c r="D8" s="24"/>
      <c r="E8" s="16"/>
    </row>
    <row r="9" spans="1:5" x14ac:dyDescent="0.25">
      <c r="A9" s="12" t="s">
        <v>472</v>
      </c>
      <c r="B9" t="s">
        <v>482</v>
      </c>
      <c r="C9" s="12"/>
      <c r="D9" s="24"/>
    </row>
    <row r="10" spans="1:5" x14ac:dyDescent="0.25">
      <c r="A10" s="12" t="s">
        <v>483</v>
      </c>
      <c r="B10" t="s">
        <v>485</v>
      </c>
      <c r="C10" s="12"/>
      <c r="D10" s="24"/>
    </row>
    <row r="11" spans="1:5" x14ac:dyDescent="0.25">
      <c r="A11" s="12" t="s">
        <v>474</v>
      </c>
      <c r="B11" t="s">
        <v>473</v>
      </c>
      <c r="C11" s="12"/>
      <c r="D11" s="24"/>
      <c r="E11" s="14" t="s">
        <v>484</v>
      </c>
    </row>
    <row r="12" spans="1:5" x14ac:dyDescent="0.25">
      <c r="A12" s="12"/>
      <c r="C12" s="12"/>
      <c r="D12" s="24"/>
    </row>
    <row r="13" spans="1:5" x14ac:dyDescent="0.25">
      <c r="A13" s="12" t="s">
        <v>478</v>
      </c>
      <c r="B13" t="s">
        <v>481</v>
      </c>
      <c r="C13" s="12"/>
      <c r="D13" s="24"/>
    </row>
    <row r="14" spans="1:5" x14ac:dyDescent="0.25">
      <c r="A14" s="12"/>
      <c r="C14" s="12"/>
      <c r="D14" s="24"/>
    </row>
    <row r="15" spans="1:5" x14ac:dyDescent="0.25">
      <c r="A15" s="12" t="s">
        <v>479</v>
      </c>
      <c r="B15" t="s">
        <v>480</v>
      </c>
      <c r="C15" s="12"/>
      <c r="D15" s="24"/>
      <c r="E15" s="14" t="s">
        <v>631</v>
      </c>
    </row>
    <row r="16" spans="1:5" x14ac:dyDescent="0.25">
      <c r="A16" s="12"/>
      <c r="B16" t="s">
        <v>630</v>
      </c>
      <c r="C16" s="12"/>
      <c r="D16" s="24"/>
      <c r="E16" s="14" t="s">
        <v>632</v>
      </c>
    </row>
    <row r="17" spans="1:5" x14ac:dyDescent="0.25">
      <c r="A17" s="12"/>
      <c r="C17" s="12"/>
      <c r="D17" s="24"/>
      <c r="E17" s="14" t="s">
        <v>633</v>
      </c>
    </row>
    <row r="18" spans="1:5" x14ac:dyDescent="0.25">
      <c r="A18" s="12" t="s">
        <v>468</v>
      </c>
      <c r="B18" t="s">
        <v>477</v>
      </c>
      <c r="C18" s="12"/>
      <c r="D18" s="24"/>
      <c r="E18" s="14" t="s">
        <v>470</v>
      </c>
    </row>
    <row r="19" spans="1:5" x14ac:dyDescent="0.25">
      <c r="A19" s="12" t="s">
        <v>469</v>
      </c>
      <c r="B19" s="15" t="s">
        <v>476</v>
      </c>
      <c r="C19" s="12"/>
      <c r="D19" s="24"/>
      <c r="E19" s="14" t="s">
        <v>629</v>
      </c>
    </row>
    <row r="20" spans="1:5" x14ac:dyDescent="0.25">
      <c r="A20" s="12" t="s">
        <v>471</v>
      </c>
      <c r="B20" t="s">
        <v>475</v>
      </c>
      <c r="C20" s="12"/>
      <c r="D20" s="24"/>
    </row>
    <row r="22" spans="1:5" x14ac:dyDescent="0.25">
      <c r="A22" s="16" t="s">
        <v>487</v>
      </c>
      <c r="B22" s="16"/>
    </row>
    <row r="23" spans="1:5" x14ac:dyDescent="0.25">
      <c r="A23" s="16" t="s">
        <v>488</v>
      </c>
      <c r="B23" s="16"/>
    </row>
    <row r="25" spans="1:5" ht="18" thickBot="1" x14ac:dyDescent="0.35">
      <c r="A25" s="51" t="s">
        <v>642</v>
      </c>
      <c r="B25" s="51"/>
      <c r="C25" s="51"/>
      <c r="D25" s="51"/>
      <c r="E25" s="51"/>
    </row>
    <row r="26" spans="1:5" ht="15.75" thickTop="1" x14ac:dyDescent="0.25"/>
    <row r="40" spans="1:3" x14ac:dyDescent="0.25">
      <c r="A40" s="27" t="s">
        <v>434</v>
      </c>
      <c r="B40" s="27" t="s">
        <v>435</v>
      </c>
      <c r="C40" s="27" t="s">
        <v>441</v>
      </c>
    </row>
    <row r="41" spans="1:3" x14ac:dyDescent="0.25">
      <c r="A41" t="s">
        <v>439</v>
      </c>
      <c r="B41">
        <v>88</v>
      </c>
      <c r="C41">
        <v>199</v>
      </c>
    </row>
    <row r="42" spans="1:3" x14ac:dyDescent="0.25">
      <c r="A42" t="s">
        <v>436</v>
      </c>
      <c r="B42">
        <v>135</v>
      </c>
      <c r="C42">
        <v>799</v>
      </c>
    </row>
    <row r="43" spans="1:3" x14ac:dyDescent="0.25">
      <c r="A43" t="s">
        <v>437</v>
      </c>
      <c r="B43">
        <v>577</v>
      </c>
      <c r="C43">
        <v>499</v>
      </c>
    </row>
    <row r="44" spans="1:3" x14ac:dyDescent="0.25">
      <c r="A44" t="s">
        <v>438</v>
      </c>
      <c r="B44">
        <v>293</v>
      </c>
      <c r="C44">
        <v>999</v>
      </c>
    </row>
    <row r="45" spans="1:3" x14ac:dyDescent="0.25">
      <c r="A45" t="s">
        <v>443</v>
      </c>
      <c r="B45">
        <v>2</v>
      </c>
      <c r="C45">
        <v>999</v>
      </c>
    </row>
    <row r="46" spans="1:3" x14ac:dyDescent="0.25">
      <c r="A46" t="s">
        <v>445</v>
      </c>
      <c r="B46">
        <v>333</v>
      </c>
      <c r="C46">
        <v>1999</v>
      </c>
    </row>
    <row r="47" spans="1:3" x14ac:dyDescent="0.25">
      <c r="A47" t="s">
        <v>444</v>
      </c>
      <c r="B47">
        <v>1001</v>
      </c>
      <c r="C47">
        <v>200</v>
      </c>
    </row>
    <row r="48" spans="1:3" x14ac:dyDescent="0.25">
      <c r="A48" t="s">
        <v>446</v>
      </c>
      <c r="B48">
        <v>9</v>
      </c>
      <c r="C48">
        <v>799</v>
      </c>
    </row>
    <row r="51" spans="1:2" x14ac:dyDescent="0.25">
      <c r="A51" s="18" t="s">
        <v>442</v>
      </c>
    </row>
    <row r="52" spans="1:2" x14ac:dyDescent="0.25">
      <c r="A52" s="24"/>
      <c r="B52" s="12"/>
    </row>
  </sheetData>
  <mergeCells count="4">
    <mergeCell ref="C5:D5"/>
    <mergeCell ref="A1:E1"/>
    <mergeCell ref="A25:E25"/>
    <mergeCell ref="A3:E3"/>
  </mergeCells>
  <phoneticPr fontId="12" type="noConversion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3F554-9FA9-4B23-99A2-5E258CD0F3F7}">
  <dimension ref="A1:J172"/>
  <sheetViews>
    <sheetView zoomScale="160" zoomScaleNormal="160" workbookViewId="0">
      <selection activeCell="D14" sqref="D14"/>
    </sheetView>
  </sheetViews>
  <sheetFormatPr defaultRowHeight="15" x14ac:dyDescent="0.25"/>
  <cols>
    <col min="1" max="1" width="47.42578125" customWidth="1"/>
    <col min="3" max="3" width="32.7109375" customWidth="1"/>
    <col min="4" max="4" width="23.5703125" bestFit="1" customWidth="1"/>
    <col min="5" max="5" width="19.7109375" customWidth="1"/>
  </cols>
  <sheetData>
    <row r="1" spans="1:10" ht="20.25" thickBot="1" x14ac:dyDescent="0.35">
      <c r="A1" s="50" t="s">
        <v>641</v>
      </c>
      <c r="B1" s="50"/>
      <c r="C1" s="50"/>
      <c r="D1" s="50"/>
      <c r="E1" s="50"/>
      <c r="F1" s="50"/>
      <c r="G1" s="50"/>
      <c r="H1" s="50"/>
      <c r="I1" s="50"/>
      <c r="J1" s="50"/>
    </row>
    <row r="2" spans="1:10" ht="15.75" thickTop="1" x14ac:dyDescent="0.25"/>
    <row r="4" spans="1:10" ht="18" thickBot="1" x14ac:dyDescent="0.35">
      <c r="A4" s="51" t="s">
        <v>645</v>
      </c>
      <c r="B4" s="51"/>
      <c r="C4" s="51"/>
      <c r="D4" s="51"/>
      <c r="E4" s="51"/>
      <c r="F4" s="51"/>
      <c r="G4" s="51"/>
      <c r="H4" s="51"/>
      <c r="I4" s="51"/>
      <c r="J4" s="51"/>
    </row>
    <row r="5" spans="1:10" ht="15.75" thickTop="1" x14ac:dyDescent="0.25"/>
    <row r="6" spans="1:10" x14ac:dyDescent="0.25">
      <c r="A6" s="1" t="s">
        <v>494</v>
      </c>
      <c r="C6" t="s">
        <v>491</v>
      </c>
      <c r="D6" t="s">
        <v>492</v>
      </c>
      <c r="E6" t="s">
        <v>493</v>
      </c>
    </row>
    <row r="7" spans="1:10" x14ac:dyDescent="0.25">
      <c r="A7" s="1" t="s">
        <v>495</v>
      </c>
    </row>
    <row r="9" spans="1:10" x14ac:dyDescent="0.25">
      <c r="A9" s="12" t="s">
        <v>568</v>
      </c>
    </row>
    <row r="10" spans="1:10" x14ac:dyDescent="0.25">
      <c r="A10" s="24" t="str">
        <f>C6 &amp; " " &amp; D6 &amp; " " &amp; E6</f>
        <v>I want chocolate</v>
      </c>
    </row>
    <row r="12" spans="1:10" x14ac:dyDescent="0.25">
      <c r="A12" s="1" t="s">
        <v>496</v>
      </c>
    </row>
    <row r="14" spans="1:10" x14ac:dyDescent="0.25">
      <c r="A14" s="12" t="s">
        <v>569</v>
      </c>
    </row>
    <row r="15" spans="1:10" x14ac:dyDescent="0.25">
      <c r="A15" s="24" t="str">
        <f>C6 &amp; D6 &amp; E6</f>
        <v>Iwantchocolate</v>
      </c>
    </row>
    <row r="16" spans="1:10" x14ac:dyDescent="0.25">
      <c r="A16" s="24"/>
    </row>
    <row r="17" spans="1:10" x14ac:dyDescent="0.25">
      <c r="A17" s="14" t="s">
        <v>671</v>
      </c>
    </row>
    <row r="18" spans="1:10" x14ac:dyDescent="0.25">
      <c r="A18" s="14" t="s">
        <v>670</v>
      </c>
    </row>
    <row r="19" spans="1:10" x14ac:dyDescent="0.25">
      <c r="A19" s="24"/>
    </row>
    <row r="21" spans="1:10" ht="18" thickBot="1" x14ac:dyDescent="0.35">
      <c r="A21" s="51" t="s">
        <v>646</v>
      </c>
      <c r="B21" s="51"/>
      <c r="C21" s="51"/>
      <c r="D21" s="51"/>
      <c r="E21" s="51"/>
      <c r="F21" s="51"/>
      <c r="G21" s="51"/>
      <c r="H21" s="51"/>
      <c r="I21" s="51"/>
      <c r="J21" s="51"/>
    </row>
    <row r="22" spans="1:10" ht="15.75" thickTop="1" x14ac:dyDescent="0.25"/>
    <row r="23" spans="1:10" x14ac:dyDescent="0.25">
      <c r="A23" s="1" t="s">
        <v>497</v>
      </c>
      <c r="C23" s="17" t="s">
        <v>504</v>
      </c>
      <c r="D23" s="17" t="s">
        <v>505</v>
      </c>
    </row>
    <row r="24" spans="1:10" x14ac:dyDescent="0.25">
      <c r="C24" t="s">
        <v>498</v>
      </c>
      <c r="D24" s="24"/>
    </row>
    <row r="25" spans="1:10" x14ac:dyDescent="0.25">
      <c r="C25" t="s">
        <v>499</v>
      </c>
      <c r="D25" s="24"/>
    </row>
    <row r="26" spans="1:10" x14ac:dyDescent="0.25">
      <c r="C26" t="s">
        <v>500</v>
      </c>
      <c r="D26" s="24"/>
    </row>
    <row r="27" spans="1:10" x14ac:dyDescent="0.25">
      <c r="C27" t="s">
        <v>501</v>
      </c>
      <c r="D27" s="24"/>
    </row>
    <row r="28" spans="1:10" x14ac:dyDescent="0.25">
      <c r="C28" t="s">
        <v>502</v>
      </c>
      <c r="D28" s="24"/>
    </row>
    <row r="29" spans="1:10" x14ac:dyDescent="0.25">
      <c r="C29" t="s">
        <v>503</v>
      </c>
      <c r="D29" s="24"/>
    </row>
    <row r="30" spans="1:10" x14ac:dyDescent="0.25">
      <c r="D30" s="24"/>
    </row>
    <row r="31" spans="1:10" x14ac:dyDescent="0.25">
      <c r="D31" s="24"/>
    </row>
    <row r="32" spans="1:10" x14ac:dyDescent="0.25">
      <c r="A32" s="1" t="s">
        <v>654</v>
      </c>
      <c r="C32" t="s">
        <v>655</v>
      </c>
      <c r="D32" s="24"/>
    </row>
    <row r="33" spans="1:10" x14ac:dyDescent="0.25">
      <c r="C33" s="24"/>
      <c r="D33" s="24"/>
    </row>
    <row r="35" spans="1:10" ht="18" thickBot="1" x14ac:dyDescent="0.35">
      <c r="A35" s="51" t="s">
        <v>648</v>
      </c>
      <c r="B35" s="51"/>
      <c r="C35" s="51"/>
      <c r="D35" s="51"/>
      <c r="E35" s="51"/>
      <c r="F35" s="51"/>
      <c r="G35" s="51"/>
      <c r="H35" s="51"/>
      <c r="I35" s="51"/>
      <c r="J35" s="51"/>
    </row>
    <row r="36" spans="1:10" ht="15.75" thickTop="1" x14ac:dyDescent="0.25"/>
    <row r="37" spans="1:10" x14ac:dyDescent="0.25">
      <c r="A37" s="1" t="s">
        <v>506</v>
      </c>
      <c r="C37" t="s">
        <v>509</v>
      </c>
    </row>
    <row r="38" spans="1:10" x14ac:dyDescent="0.25">
      <c r="A38" s="1" t="s">
        <v>507</v>
      </c>
      <c r="C38" s="12"/>
    </row>
    <row r="39" spans="1:10" x14ac:dyDescent="0.25">
      <c r="A39" s="1" t="s">
        <v>508</v>
      </c>
      <c r="C39" s="24"/>
    </row>
    <row r="41" spans="1:10" x14ac:dyDescent="0.25">
      <c r="A41" s="1" t="s">
        <v>510</v>
      </c>
      <c r="C41" s="12"/>
    </row>
    <row r="42" spans="1:10" x14ac:dyDescent="0.25">
      <c r="A42" s="1" t="s">
        <v>511</v>
      </c>
      <c r="C42" s="24"/>
    </row>
    <row r="43" spans="1:10" x14ac:dyDescent="0.25">
      <c r="A43" s="1" t="s">
        <v>513</v>
      </c>
    </row>
    <row r="44" spans="1:10" x14ac:dyDescent="0.25">
      <c r="A44" s="1" t="s">
        <v>512</v>
      </c>
    </row>
    <row r="46" spans="1:10" x14ac:dyDescent="0.25">
      <c r="A46" s="1" t="s">
        <v>514</v>
      </c>
      <c r="C46" s="12"/>
    </row>
    <row r="47" spans="1:10" x14ac:dyDescent="0.25">
      <c r="A47" s="1" t="s">
        <v>515</v>
      </c>
      <c r="C47" s="24"/>
    </row>
    <row r="48" spans="1:10" x14ac:dyDescent="0.25">
      <c r="A48" s="1" t="s">
        <v>516</v>
      </c>
    </row>
    <row r="50" spans="1:10" x14ac:dyDescent="0.25">
      <c r="C50" s="17" t="s">
        <v>518</v>
      </c>
      <c r="D50" s="17" t="s">
        <v>517</v>
      </c>
    </row>
    <row r="51" spans="1:10" x14ac:dyDescent="0.25">
      <c r="C51" t="s">
        <v>519</v>
      </c>
      <c r="D51" t="str">
        <f>PROPER(C51)</f>
        <v>Jonas Moss</v>
      </c>
    </row>
    <row r="52" spans="1:10" x14ac:dyDescent="0.25">
      <c r="C52" t="s">
        <v>520</v>
      </c>
      <c r="D52" t="str">
        <f t="shared" ref="D52:D53" si="0">PROPER(C52)</f>
        <v>Anna Karenina</v>
      </c>
    </row>
    <row r="53" spans="1:10" x14ac:dyDescent="0.25">
      <c r="C53" t="s">
        <v>656</v>
      </c>
      <c r="D53" t="str">
        <f t="shared" si="0"/>
        <v>Robert Rebnor</v>
      </c>
    </row>
    <row r="54" spans="1:10" x14ac:dyDescent="0.25">
      <c r="C54" t="s">
        <v>657</v>
      </c>
      <c r="D54" t="str">
        <f>PROPER(C54)</f>
        <v>Pyotr Ilyich Tchaikovsky</v>
      </c>
    </row>
    <row r="56" spans="1:10" ht="18" thickBot="1" x14ac:dyDescent="0.35">
      <c r="A56" s="51" t="s">
        <v>647</v>
      </c>
      <c r="B56" s="51"/>
      <c r="C56" s="51"/>
      <c r="D56" s="51"/>
      <c r="E56" s="51"/>
      <c r="F56" s="51"/>
      <c r="G56" s="51"/>
      <c r="H56" s="51"/>
      <c r="I56" s="51"/>
      <c r="J56" s="51"/>
    </row>
    <row r="57" spans="1:10" ht="15.75" thickTop="1" x14ac:dyDescent="0.25"/>
    <row r="58" spans="1:10" x14ac:dyDescent="0.25">
      <c r="A58" s="1" t="s">
        <v>524</v>
      </c>
      <c r="C58" t="s">
        <v>521</v>
      </c>
    </row>
    <row r="60" spans="1:10" x14ac:dyDescent="0.25">
      <c r="D60" s="12"/>
    </row>
    <row r="62" spans="1:10" x14ac:dyDescent="0.25">
      <c r="A62" s="1" t="s">
        <v>525</v>
      </c>
      <c r="C62" t="s">
        <v>522</v>
      </c>
    </row>
    <row r="66" spans="1:10" x14ac:dyDescent="0.25">
      <c r="A66" s="1" t="s">
        <v>526</v>
      </c>
      <c r="C66" t="s">
        <v>523</v>
      </c>
    </row>
    <row r="71" spans="1:10" x14ac:dyDescent="0.25">
      <c r="A71" s="1" t="s">
        <v>527</v>
      </c>
      <c r="C71" t="s">
        <v>528</v>
      </c>
    </row>
    <row r="72" spans="1:10" x14ac:dyDescent="0.25">
      <c r="C72" t="str">
        <f>_xlfn.TEXTBEFORE(C71,";")</f>
        <v>"apples"</v>
      </c>
    </row>
    <row r="73" spans="1:10" x14ac:dyDescent="0.25">
      <c r="C73" t="str">
        <f>_xlfn.TEXTBEFORE(C71,";",2)</f>
        <v>"apples";"oranges"</v>
      </c>
    </row>
    <row r="74" spans="1:10" x14ac:dyDescent="0.25">
      <c r="A74" s="14" t="s">
        <v>672</v>
      </c>
    </row>
    <row r="76" spans="1:10" s="46" customFormat="1" x14ac:dyDescent="0.25"/>
    <row r="77" spans="1:10" x14ac:dyDescent="0.25">
      <c r="A77" s="1" t="s">
        <v>529</v>
      </c>
      <c r="C77" t="str">
        <f>_xlfn.TEXTAFTER(_xlfn.TEXTBEFORE(C71,";",2),";")</f>
        <v>"oranges"</v>
      </c>
    </row>
    <row r="79" spans="1:10" ht="18" thickBot="1" x14ac:dyDescent="0.35">
      <c r="A79" s="51" t="s">
        <v>649</v>
      </c>
      <c r="B79" s="51"/>
      <c r="C79" s="51"/>
      <c r="D79" s="51"/>
      <c r="E79" s="51"/>
      <c r="F79" s="51"/>
      <c r="G79" s="51"/>
      <c r="H79" s="51"/>
      <c r="I79" s="51"/>
      <c r="J79" s="51"/>
    </row>
    <row r="80" spans="1:10" ht="15.75" thickTop="1" x14ac:dyDescent="0.25"/>
    <row r="81" spans="1:10" x14ac:dyDescent="0.25">
      <c r="A81" s="1" t="s">
        <v>530</v>
      </c>
      <c r="C81" t="s">
        <v>491</v>
      </c>
      <c r="D81" t="s">
        <v>531</v>
      </c>
      <c r="E81" t="s">
        <v>533</v>
      </c>
      <c r="F81" t="s">
        <v>532</v>
      </c>
      <c r="G81" t="s">
        <v>539</v>
      </c>
      <c r="H81" t="s">
        <v>535</v>
      </c>
    </row>
    <row r="83" spans="1:10" x14ac:dyDescent="0.25">
      <c r="A83" s="14" t="s">
        <v>556</v>
      </c>
      <c r="C83" t="str">
        <f>_xlfn.TEXTJOIN(" ",,C81:H81)</f>
        <v>I like chips and ice cream.</v>
      </c>
      <c r="D83" s="12" t="s">
        <v>537</v>
      </c>
    </row>
    <row r="84" spans="1:10" x14ac:dyDescent="0.25">
      <c r="A84" s="14" t="s">
        <v>557</v>
      </c>
    </row>
    <row r="86" spans="1:10" x14ac:dyDescent="0.25">
      <c r="A86" s="14" t="s">
        <v>536</v>
      </c>
      <c r="C86" t="s">
        <v>491</v>
      </c>
      <c r="D86" t="s">
        <v>531</v>
      </c>
      <c r="G86" t="s">
        <v>533</v>
      </c>
      <c r="H86" t="s">
        <v>532</v>
      </c>
      <c r="I86" t="s">
        <v>534</v>
      </c>
      <c r="J86" t="s">
        <v>535</v>
      </c>
    </row>
    <row r="88" spans="1:10" x14ac:dyDescent="0.25">
      <c r="D88" s="12" t="s">
        <v>538</v>
      </c>
    </row>
    <row r="89" spans="1:10" x14ac:dyDescent="0.25">
      <c r="A89" s="14" t="s">
        <v>658</v>
      </c>
    </row>
    <row r="90" spans="1:10" x14ac:dyDescent="0.25">
      <c r="A90" s="14" t="s">
        <v>659</v>
      </c>
    </row>
    <row r="92" spans="1:10" x14ac:dyDescent="0.25">
      <c r="A92" s="1" t="s">
        <v>555</v>
      </c>
      <c r="C92" s="18" t="s">
        <v>540</v>
      </c>
      <c r="D92" s="18" t="s">
        <v>541</v>
      </c>
      <c r="E92" s="18" t="s">
        <v>544</v>
      </c>
      <c r="F92" s="18" t="s">
        <v>542</v>
      </c>
      <c r="G92" s="18" t="s">
        <v>543</v>
      </c>
    </row>
    <row r="93" spans="1:10" x14ac:dyDescent="0.25">
      <c r="C93" t="s">
        <v>553</v>
      </c>
      <c r="D93" t="s">
        <v>545</v>
      </c>
      <c r="E93" t="s">
        <v>546</v>
      </c>
      <c r="F93" t="s">
        <v>547</v>
      </c>
    </row>
    <row r="94" spans="1:10" x14ac:dyDescent="0.25">
      <c r="C94" t="s">
        <v>548</v>
      </c>
      <c r="E94" t="s">
        <v>550</v>
      </c>
      <c r="F94" t="s">
        <v>549</v>
      </c>
    </row>
    <row r="95" spans="1:10" x14ac:dyDescent="0.25">
      <c r="C95" t="s">
        <v>551</v>
      </c>
      <c r="E95" t="s">
        <v>552</v>
      </c>
      <c r="F95" t="s">
        <v>554</v>
      </c>
    </row>
    <row r="97" spans="1:10" x14ac:dyDescent="0.25">
      <c r="A97" s="1" t="s">
        <v>558</v>
      </c>
    </row>
    <row r="98" spans="1:10" x14ac:dyDescent="0.25">
      <c r="A98" s="1" t="s">
        <v>559</v>
      </c>
    </row>
    <row r="100" spans="1:10" x14ac:dyDescent="0.25">
      <c r="A100" s="1" t="s">
        <v>562</v>
      </c>
      <c r="C100" t="s">
        <v>491</v>
      </c>
      <c r="D100" t="s">
        <v>531</v>
      </c>
      <c r="E100" t="s">
        <v>533</v>
      </c>
    </row>
    <row r="101" spans="1:10" x14ac:dyDescent="0.25">
      <c r="A101" s="1" t="s">
        <v>563</v>
      </c>
      <c r="E101" t="s">
        <v>560</v>
      </c>
      <c r="F101" t="s">
        <v>539</v>
      </c>
      <c r="G101" t="s">
        <v>561</v>
      </c>
    </row>
    <row r="103" spans="1:10" x14ac:dyDescent="0.25">
      <c r="C103" t="str">
        <f>_xlfn.CONCAT(C100:E100,E101:G101)</f>
        <v>Ilikechipsand icecream</v>
      </c>
    </row>
    <row r="105" spans="1:10" ht="18" thickBot="1" x14ac:dyDescent="0.35">
      <c r="A105" s="51" t="s">
        <v>650</v>
      </c>
      <c r="B105" s="51"/>
      <c r="C105" s="51"/>
      <c r="D105" s="51"/>
      <c r="E105" s="51"/>
      <c r="F105" s="51"/>
      <c r="G105" s="51"/>
      <c r="H105" s="51"/>
      <c r="I105" s="51"/>
      <c r="J105" s="51"/>
    </row>
    <row r="106" spans="1:10" ht="15.75" thickTop="1" x14ac:dyDescent="0.25"/>
    <row r="107" spans="1:10" x14ac:dyDescent="0.25">
      <c r="A107" s="1" t="s">
        <v>565</v>
      </c>
      <c r="C107" t="s">
        <v>564</v>
      </c>
    </row>
    <row r="108" spans="1:10" x14ac:dyDescent="0.25">
      <c r="A108" s="1" t="s">
        <v>566</v>
      </c>
    </row>
    <row r="109" spans="1:10" x14ac:dyDescent="0.25">
      <c r="C109" s="18" t="s">
        <v>567</v>
      </c>
      <c r="D109" s="18" t="s">
        <v>490</v>
      </c>
    </row>
    <row r="110" spans="1:10" x14ac:dyDescent="0.25">
      <c r="C110" s="12"/>
    </row>
    <row r="112" spans="1:10" ht="18" thickBot="1" x14ac:dyDescent="0.35">
      <c r="A112" s="51" t="s">
        <v>651</v>
      </c>
      <c r="B112" s="51"/>
      <c r="C112" s="51"/>
      <c r="D112" s="51"/>
      <c r="E112" s="51"/>
      <c r="F112" s="51"/>
      <c r="G112" s="51"/>
      <c r="H112" s="51"/>
      <c r="I112" s="51"/>
      <c r="J112" s="51"/>
    </row>
    <row r="113" spans="1:10" ht="15.75" thickTop="1" x14ac:dyDescent="0.25">
      <c r="A113" s="1" t="s">
        <v>572</v>
      </c>
      <c r="C113" t="s">
        <v>570</v>
      </c>
    </row>
    <row r="114" spans="1:10" x14ac:dyDescent="0.25">
      <c r="A114" s="1" t="s">
        <v>573</v>
      </c>
      <c r="C114" t="str">
        <f>SUBSTITUTE(C113,"Airplane","Starship")</f>
        <v>Jefferson Starship is great.</v>
      </c>
      <c r="E114" s="21" t="s">
        <v>571</v>
      </c>
    </row>
    <row r="115" spans="1:10" x14ac:dyDescent="0.25">
      <c r="A115" s="1" t="s">
        <v>574</v>
      </c>
    </row>
    <row r="117" spans="1:10" x14ac:dyDescent="0.25">
      <c r="A117" s="47" t="s">
        <v>661</v>
      </c>
      <c r="C117" t="s">
        <v>575</v>
      </c>
    </row>
    <row r="118" spans="1:10" x14ac:dyDescent="0.25">
      <c r="E118" s="21" t="s">
        <v>577</v>
      </c>
    </row>
    <row r="120" spans="1:10" x14ac:dyDescent="0.25">
      <c r="A120" s="5" t="s">
        <v>660</v>
      </c>
      <c r="C120" t="str">
        <f>PROPER("When I'm on an airplane, I like listening to Jefferson Airplane!")</f>
        <v>When I'M On An Airplane, I Like Listening To Jefferson Airplane!</v>
      </c>
    </row>
    <row r="121" spans="1:10" x14ac:dyDescent="0.25">
      <c r="A121" s="1" t="s">
        <v>579</v>
      </c>
      <c r="E121" s="21" t="s">
        <v>576</v>
      </c>
    </row>
    <row r="123" spans="1:10" x14ac:dyDescent="0.25">
      <c r="E123" s="21" t="s">
        <v>578</v>
      </c>
    </row>
    <row r="125" spans="1:10" x14ac:dyDescent="0.25">
      <c r="E125" s="21" t="s">
        <v>580</v>
      </c>
    </row>
    <row r="127" spans="1:10" ht="18" thickBot="1" x14ac:dyDescent="0.35">
      <c r="A127" s="51" t="s">
        <v>652</v>
      </c>
      <c r="B127" s="51"/>
      <c r="C127" s="51"/>
      <c r="D127" s="51"/>
      <c r="E127" s="51"/>
      <c r="F127" s="51"/>
      <c r="G127" s="51"/>
      <c r="H127" s="51"/>
      <c r="I127" s="51"/>
      <c r="J127" s="51"/>
    </row>
    <row r="128" spans="1:10" ht="15.75" thickTop="1" x14ac:dyDescent="0.25"/>
    <row r="129" spans="1:4" x14ac:dyDescent="0.25">
      <c r="A129" s="1" t="s">
        <v>668</v>
      </c>
    </row>
    <row r="131" spans="1:4" x14ac:dyDescent="0.25">
      <c r="B131" s="49" t="s">
        <v>662</v>
      </c>
      <c r="C131" t="s">
        <v>601</v>
      </c>
    </row>
    <row r="132" spans="1:4" x14ac:dyDescent="0.25">
      <c r="B132" s="49" t="s">
        <v>663</v>
      </c>
      <c r="C132" s="12"/>
    </row>
    <row r="133" spans="1:4" x14ac:dyDescent="0.25">
      <c r="B133" s="49" t="s">
        <v>664</v>
      </c>
    </row>
    <row r="135" spans="1:4" x14ac:dyDescent="0.25">
      <c r="B135" s="49" t="s">
        <v>662</v>
      </c>
      <c r="C135" t="s">
        <v>585</v>
      </c>
    </row>
    <row r="136" spans="1:4" x14ac:dyDescent="0.25">
      <c r="B136" s="49" t="s">
        <v>663</v>
      </c>
      <c r="C136" s="12"/>
    </row>
    <row r="137" spans="1:4" x14ac:dyDescent="0.25">
      <c r="B137" s="49" t="s">
        <v>664</v>
      </c>
    </row>
    <row r="140" spans="1:4" x14ac:dyDescent="0.25">
      <c r="A140" s="1" t="s">
        <v>669</v>
      </c>
    </row>
    <row r="142" spans="1:4" x14ac:dyDescent="0.25">
      <c r="A142" t="s">
        <v>581</v>
      </c>
      <c r="C142" s="48" t="s">
        <v>664</v>
      </c>
    </row>
    <row r="143" spans="1:4" x14ac:dyDescent="0.25">
      <c r="A143" t="s">
        <v>582</v>
      </c>
      <c r="C143" s="24"/>
      <c r="D143" t="s">
        <v>586</v>
      </c>
    </row>
    <row r="144" spans="1:4" x14ac:dyDescent="0.25">
      <c r="A144" t="s">
        <v>583</v>
      </c>
      <c r="C144" s="24"/>
      <c r="D144" t="s">
        <v>588</v>
      </c>
    </row>
    <row r="145" spans="1:10" x14ac:dyDescent="0.25">
      <c r="A145" t="s">
        <v>584</v>
      </c>
      <c r="C145" s="24"/>
      <c r="D145" t="s">
        <v>587</v>
      </c>
    </row>
    <row r="146" spans="1:10" x14ac:dyDescent="0.25">
      <c r="A146" t="s">
        <v>454</v>
      </c>
      <c r="C146" s="24"/>
      <c r="D146" t="s">
        <v>589</v>
      </c>
    </row>
    <row r="147" spans="1:10" x14ac:dyDescent="0.25">
      <c r="A147" t="s">
        <v>455</v>
      </c>
      <c r="C147" s="24"/>
      <c r="D147" t="s">
        <v>590</v>
      </c>
    </row>
    <row r="148" spans="1:10" x14ac:dyDescent="0.25">
      <c r="C148" s="24"/>
      <c r="D148" t="s">
        <v>591</v>
      </c>
    </row>
    <row r="149" spans="1:10" x14ac:dyDescent="0.25">
      <c r="C149" s="24"/>
      <c r="D149" t="s">
        <v>592</v>
      </c>
    </row>
    <row r="150" spans="1:10" x14ac:dyDescent="0.25">
      <c r="A150" s="14" t="s">
        <v>593</v>
      </c>
    </row>
    <row r="151" spans="1:10" x14ac:dyDescent="0.25">
      <c r="A151" s="14" t="s">
        <v>665</v>
      </c>
    </row>
    <row r="152" spans="1:10" x14ac:dyDescent="0.25">
      <c r="A152" s="14" t="s">
        <v>666</v>
      </c>
    </row>
    <row r="153" spans="1:10" x14ac:dyDescent="0.25">
      <c r="A153" s="14" t="s">
        <v>667</v>
      </c>
    </row>
    <row r="158" spans="1:10" ht="18" thickBot="1" x14ac:dyDescent="0.35">
      <c r="A158" s="51" t="s">
        <v>653</v>
      </c>
      <c r="B158" s="51"/>
      <c r="C158" s="51"/>
      <c r="D158" s="51"/>
      <c r="E158" s="51"/>
      <c r="F158" s="51"/>
      <c r="G158" s="51"/>
      <c r="H158" s="51"/>
      <c r="I158" s="51"/>
      <c r="J158" s="51"/>
    </row>
    <row r="159" spans="1:10" ht="15.75" thickTop="1" x14ac:dyDescent="0.25"/>
    <row r="160" spans="1:10" x14ac:dyDescent="0.25">
      <c r="A160" s="14" t="s">
        <v>594</v>
      </c>
      <c r="B160" s="14"/>
      <c r="C160" s="14"/>
      <c r="D160" s="14"/>
    </row>
    <row r="161" spans="1:5" x14ac:dyDescent="0.25">
      <c r="A161" s="17" t="s">
        <v>489</v>
      </c>
      <c r="B161" s="17" t="s">
        <v>463</v>
      </c>
      <c r="C161" s="17"/>
      <c r="D161" s="17" t="s">
        <v>608</v>
      </c>
      <c r="E161" s="17" t="s">
        <v>609</v>
      </c>
    </row>
    <row r="162" spans="1:5" x14ac:dyDescent="0.25">
      <c r="A162" t="s">
        <v>595</v>
      </c>
      <c r="B162" t="s">
        <v>602</v>
      </c>
      <c r="E162" s="12"/>
    </row>
    <row r="163" spans="1:5" x14ac:dyDescent="0.25">
      <c r="A163" t="s">
        <v>596</v>
      </c>
      <c r="B163" t="s">
        <v>603</v>
      </c>
      <c r="E163" s="12"/>
    </row>
    <row r="164" spans="1:5" x14ac:dyDescent="0.25">
      <c r="A164" t="s">
        <v>597</v>
      </c>
      <c r="B164" t="s">
        <v>604</v>
      </c>
      <c r="E164" s="12"/>
    </row>
    <row r="165" spans="1:5" x14ac:dyDescent="0.25">
      <c r="A165" t="s">
        <v>598</v>
      </c>
      <c r="B165" t="s">
        <v>605</v>
      </c>
      <c r="E165" s="12"/>
    </row>
    <row r="166" spans="1:5" x14ac:dyDescent="0.25">
      <c r="A166" s="12" t="s">
        <v>599</v>
      </c>
      <c r="B166" t="s">
        <v>606</v>
      </c>
      <c r="E166" s="12"/>
    </row>
    <row r="167" spans="1:5" x14ac:dyDescent="0.25">
      <c r="A167" s="12" t="s">
        <v>600</v>
      </c>
      <c r="B167" t="s">
        <v>607</v>
      </c>
      <c r="E167" s="12"/>
    </row>
    <row r="169" spans="1:5" x14ac:dyDescent="0.25">
      <c r="A169" s="14" t="s">
        <v>610</v>
      </c>
      <c r="B169" s="14"/>
      <c r="C169" s="14"/>
      <c r="D169" s="14"/>
    </row>
    <row r="170" spans="1:5" x14ac:dyDescent="0.25">
      <c r="A170" s="14" t="s">
        <v>611</v>
      </c>
      <c r="B170" s="14"/>
      <c r="C170" s="14"/>
      <c r="D170" s="14"/>
    </row>
    <row r="171" spans="1:5" x14ac:dyDescent="0.25">
      <c r="A171" s="14" t="s">
        <v>612</v>
      </c>
      <c r="B171" s="14"/>
      <c r="C171" s="14"/>
      <c r="D171" s="14"/>
    </row>
    <row r="172" spans="1:5" x14ac:dyDescent="0.25">
      <c r="A172" s="22" t="s">
        <v>613</v>
      </c>
      <c r="B172" s="14"/>
      <c r="C172" s="14"/>
      <c r="D172" s="14"/>
    </row>
  </sheetData>
  <mergeCells count="10">
    <mergeCell ref="A112:J112"/>
    <mergeCell ref="A79:J79"/>
    <mergeCell ref="A127:J127"/>
    <mergeCell ref="A158:J158"/>
    <mergeCell ref="A56:J56"/>
    <mergeCell ref="A1:J1"/>
    <mergeCell ref="A21:J21"/>
    <mergeCell ref="A35:J35"/>
    <mergeCell ref="A4:J4"/>
    <mergeCell ref="A105:J105"/>
  </mergeCells>
  <phoneticPr fontId="1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5 5 0 7 b 4 7 - 8 b 3 d - 4 c c f - 8 c 6 f - 5 e 5 7 3 b 6 6 5 9 3 e "   x m l n s = " h t t p : / / s c h e m a s . m i c r o s o f t . c o m / D a t a M a s h u p " > A A A A A L w E A A B Q S w M E F A A C A A g A F E 6 P V Y Q b z 3 a k A A A A 9 g A A A B I A H A B D b 2 5 m a W c v U G F j a 2 F n Z S 5 4 b W w g o h g A K K A U A A A A A A A A A A A A A A A A A A A A A A A A A A A A h Y 9 N D o I w G E S v Q r q n f y b G k F I W b k V N T I z b W i s 0 w o e h x X I 3 F x 7 J K 4 h R 1 J 3 L e f M W M / f r T W R 9 X U U X 0 z r b Q I o Y p i g y o J u D h S J F n T / G M 5 R J s V b 6 p A o T D T K 4 p H e H F J X e n x N C Q g g 4 T H D T F o R T y s g u X 2 x 0 a W q F P r L 9 L 8 c W n F e g D Z J i + x o j O W a M 4 S n l m A o y Q p F b + A p 8 2 P t s f 6 C Y d 5 X v W i N h H y 9 X g o x R k P c H + Q B Q S w M E F A A C A A g A F E 6 P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R O j 1 W S h r F 6 t g E A A I Q E A A A T A B w A R m 9 y b X V s Y X M v U 2 V j d G l v b j E u b S C i G A A o o B Q A A A A A A A A A A A A A A A A A A A A A A A A A A A C l U s F q 4 z A Q v Q f y D 0 L d g w O K w e m m 0 B Y f F i f t H p b d b p 3 2 U i 9 B s S e J u r J U N H J o t + T f K 8 c u S Z O I H t Z g b L 8 3 n n n v a R B y K 7 Q i a f O M L r u d b g e X 3 E B B T m i 6 F M Y S 5 B K Q k p h I s N 0 O c V e q K 5 O D Q x J c h S O d V y U o G 1 w J C W G i l X U f G N D k I r t D M J g 9 a s U x + 6 V g Z M Q K s m t h l 9 U s G / 8 Y 9 0 / P o 2 G G U h S A W c E t 7 5 c 6 / 9 v H e m p / M z X M c U V 7 7 G E E U p T C g o k p o 4 w k W l a l w v i M k b H K d S H U I o 4 G w w E j v y t t I b U v E u L t a / h T K / j T Y 4 3 4 E 5 o s u V o 4 g 5 O X J 6 h 9 T f j M F U 0 M V z j X p m y 6 1 y Q G j V P 2 + k o b N H L T r W O I h W e 7 Z u Q d H 3 j w U w / + 1 Y M P P f j Z B 3 y 9 9 X J j d O l 8 F u Q 7 8 M K l v f X T M i 0 e 7 N l m 5 K E t + C Z l m n P J D c b W V L 6 c o k + C O q K k T m 0 u D N q p 4 i U c G J P c x y x A u Q Y H 8 G Y v p i j + H f 6 x W Z b p I 1 c e Z g 4 z X 4 C 3 8 C R 5 7 m T f c 1 n t r E O L b 9 B g P w t G w 3 o R K W u r z H v 5 x H V n H / X s S P C O j b x z 9 + Q x + s X d / z F 3 1 8 f g 0 z P d V 1 k f 6 U H W q i p n Y I 6 n 3 X L r X r c j 1 H E N l 2 9 Q S w E C L Q A U A A I A C A A U T o 9 V h B v P d q Q A A A D 2 A A A A E g A A A A A A A A A A A A A A A A A A A A A A Q 2 9 u Z m l n L 1 B h Y 2 t h Z 2 U u e G 1 s U E s B A i 0 A F A A C A A g A F E 6 P V Q / K 6 a u k A A A A 6 Q A A A B M A A A A A A A A A A A A A A A A A 8 A A A A F t D b 2 5 0 Z W 5 0 X 1 R 5 c G V z X S 5 4 b W x Q S w E C L Q A U A A I A C A A U T o 9 V k o a x e r Y B A A C E B A A A E w A A A A A A A A A A A A A A A A D h A Q A A R m 9 y b X V s Y X M v U 2 V j d G l v b j E u b V B L B Q Y A A A A A A w A D A M I A A A D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b D g A A A A A A A D k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a G l y d C U y M H N h b G V z P C 9 J d G V t U G F 0 a D 4 8 L 0 l 0 Z W 1 M b 2 N h d G l v b j 4 8 U 3 R h Y m x l R W 5 0 c m l l c z 4 8 R W 5 0 c n k g V H l w Z T 0 i S X N Q c m l 2 Y X R l I i B W Y W x 1 Z T 0 i b D A i I C 8 + P E V u d H J 5 I F R 5 c G U 9 I k Z p b G x D b 2 x 1 b W 5 U e X B l c y I g V m F s d W U 9 I n N C Z 1 l H Q m d V R i I g L z 4 8 R W 5 0 c n k g V H l w Z T 0 i R m l s b E x h c 3 R V c G R h d G V k I i B W Y W x 1 Z T 0 i Z D I w M j I t M T I t M T V U M D g 6 M z U 6 M T c u M T Y 2 N D I x N F o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R d W V y e U l E I i B W Y W x 1 Z T 0 i c z Z j Z T k y Z D Y 2 L T A 4 M j E t N D R l N S 0 4 O D Q x L T l m Y j g y M j A y M T J j Y i I g L z 4 8 R W 5 0 c n k g V H l w Z T 0 i R m l s b E N v b H V t b k 5 h b W V z I i B W Y W x 1 Z T 0 i c 1 s m c X V v d D t m a X J z d F 9 u Y W 1 l J n F 1 b 3 Q 7 L C Z x d W 9 0 O 2 x h c 3 R f b m F t Z S Z x d W 9 0 O y w m c X V v d D t n Z W 5 k Z X I m c X V v d D s s J n F 1 b 3 Q 7 c 2 h p c n R f c 2 l 6 Z S Z x d W 9 0 O y w m c X V v d D t z Y W x l c 1 9 q Y W 4 m c X V v d D s s J n F 1 b 3 Q 7 c 2 F s Z X N f Z m V i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p c n Q g c 2 F s Z X M v Q X V 0 b 1 J l b W 9 2 Z W R D b 2 x 1 b W 5 z M S 5 7 Z m l y c 3 R f b m F t Z S w w f S Z x d W 9 0 O y w m c X V v d D t T Z W N 0 a W 9 u M S 9 T a G l y d C B z Y W x l c y 9 B d X R v U m V t b 3 Z l Z E N v b H V t b n M x L n t s Y X N 0 X 2 5 h b W U s M X 0 m c X V v d D s s J n F 1 b 3 Q 7 U 2 V j d G l v b j E v U 2 h p c n Q g c 2 F s Z X M v Q X V 0 b 1 J l b W 9 2 Z W R D b 2 x 1 b W 5 z M S 5 7 Z 2 V u Z G V y L D J 9 J n F 1 b 3 Q 7 L C Z x d W 9 0 O 1 N l Y 3 R p b 2 4 x L 1 N o a X J 0 I H N h b G V z L 0 F 1 d G 9 S Z W 1 v d m V k Q 2 9 s d W 1 u c z E u e 3 N o a X J 0 X 3 N p e m U s M 3 0 m c X V v d D s s J n F 1 b 3 Q 7 U 2 V j d G l v b j E v U 2 h p c n Q g c 2 F s Z X M v Q X V 0 b 1 J l b W 9 2 Z W R D b 2 x 1 b W 5 z M S 5 7 c 2 F s Z X N f a m F u L D R 9 J n F 1 b 3 Q 7 L C Z x d W 9 0 O 1 N l Y 3 R p b 2 4 x L 1 N o a X J 0 I H N h b G V z L 0 F 1 d G 9 S Z W 1 v d m V k Q 2 9 s d W 1 u c z E u e 3 N h b G V z X 2 Z l Y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a G l y d C B z Y W x l c y 9 B d X R v U m V t b 3 Z l Z E N v b H V t b n M x L n t m a X J z d F 9 u Y W 1 l L D B 9 J n F 1 b 3 Q 7 L C Z x d W 9 0 O 1 N l Y 3 R p b 2 4 x L 1 N o a X J 0 I H N h b G V z L 0 F 1 d G 9 S Z W 1 v d m V k Q 2 9 s d W 1 u c z E u e 2 x h c 3 R f b m F t Z S w x f S Z x d W 9 0 O y w m c X V v d D t T Z W N 0 a W 9 u M S 9 T a G l y d C B z Y W x l c y 9 B d X R v U m V t b 3 Z l Z E N v b H V t b n M x L n t n Z W 5 k Z X I s M n 0 m c X V v d D s s J n F 1 b 3 Q 7 U 2 V j d G l v b j E v U 2 h p c n Q g c 2 F s Z X M v Q X V 0 b 1 J l b W 9 2 Z W R D b 2 x 1 b W 5 z M S 5 7 c 2 h p c n R f c 2 l 6 Z S w z f S Z x d W 9 0 O y w m c X V v d D t T Z W N 0 a W 9 u M S 9 T a G l y d C B z Y W x l c y 9 B d X R v U m V t b 3 Z l Z E N v b H V t b n M x L n t z Y W x l c 1 9 q Y W 4 s N H 0 m c X V v d D s s J n F 1 b 3 Q 7 U 2 V j d G l v b j E v U 2 h p c n Q g c 2 F s Z X M v Q X V 0 b 1 J l b W 9 2 Z W R D b 2 x 1 b W 5 z M S 5 7 c 2 F s Z X N f Z m V i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l y d C U y M H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X J 0 J T I w c 2 F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l y d C U y M H N h b G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X J 0 J T I w c 2 F s Z X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p c n Q l M j B z Y W x l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p c n Q l M j B z Y W x l c y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X J 0 J T I w c 2 F s Z X M v Q 2 h h b m d l Z C U y M F R 5 c G U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7 e Y W 3 V x T V H q X V I E y D f I g k A A A A A A g A A A A A A E G Y A A A A B A A A g A A A A / 8 G H t E 6 X I d H x i u w 5 b D f v X D i K 4 f J 2 V 9 g i s 8 I p 7 i B 8 2 M A A A A A A D o A A A A A C A A A g A A A A Y N Y r B c M 8 n n X I K Z o 3 y J g Q x B G f 2 b u h 7 0 h V c E v i l x k u F N F Q A A A A S r f T k Q 2 7 K k u N o 8 w w B F J K Z 8 T L W U T n T Y 5 T i 4 Q o f J x B I O + r w z N P 7 x G S L 9 L Z 3 O H C y A 8 u N v q 5 W g w 7 i x 5 T y A V u A r i Z E r 4 Y x Q W O V t 4 + h C c l U N l I I k F A A A A A 7 9 S 4 j C k 6 O x V P B 1 b Y z Y + P W J W b Y L 0 X k a s 0 p d l 7 r V L g k f M G s 8 T g I + m B G A i / E b q 2 g c v u c I e J i J W L / o R x Z F P j F 4 2 S c Q = = < / D a t a M a s h u p > 
</file>

<file path=customXml/itemProps1.xml><?xml version="1.0" encoding="utf-8"?>
<ds:datastoreItem xmlns:ds="http://schemas.openxmlformats.org/officeDocument/2006/customXml" ds:itemID="{F4AC3AC2-1659-43A3-AC78-DAACEC82E1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Shirt sales</vt:lpstr>
      <vt:lpstr>1 References</vt:lpstr>
      <vt:lpstr>2 Conditionals</vt:lpstr>
      <vt:lpstr>3 Conditional aggregation</vt:lpstr>
      <vt:lpstr>4 Some basic math functions </vt:lpstr>
      <vt:lpstr>5 Text manipulation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Moss</dc:creator>
  <cp:lastModifiedBy>Moss, Jonas</cp:lastModifiedBy>
  <cp:lastPrinted>2022-12-15T10:30:37Z</cp:lastPrinted>
  <dcterms:created xsi:type="dcterms:W3CDTF">2022-12-15T08:14:15Z</dcterms:created>
  <dcterms:modified xsi:type="dcterms:W3CDTF">2023-01-17T11:06:02Z</dcterms:modified>
</cp:coreProperties>
</file>