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450" activeTab="3"/>
  </bookViews>
  <sheets>
    <sheet name="Connect" sheetId="1" r:id="rId1"/>
    <sheet name="选型" sheetId="6" r:id="rId2"/>
    <sheet name="CAT3" sheetId="2" r:id="rId3"/>
    <sheet name="CAT3标准化" sheetId="13" r:id="rId4"/>
    <sheet name="CAT2" sheetId="5" r:id="rId5"/>
    <sheet name="CAT1" sheetId="4" r:id="rId6"/>
    <sheet name="SCP功能计算" sheetId="7" r:id="rId7"/>
    <sheet name="功能页" sheetId="9" r:id="rId8"/>
    <sheet name="4Graph" sheetId="10" r:id="rId9"/>
    <sheet name="资源处理" sheetId="11" r:id="rId10"/>
  </sheets>
  <definedNames>
    <definedName name="_xlnm._FilterDatabase" localSheetId="2" hidden="1">CAT3!$A$1:$V$114</definedName>
  </definedNames>
  <calcPr calcId="144525"/>
</workbook>
</file>

<file path=xl/sharedStrings.xml><?xml version="1.0" encoding="utf-8"?>
<sst xmlns="http://schemas.openxmlformats.org/spreadsheetml/2006/main" count="4529" uniqueCount="1626">
  <si>
    <t>Model</t>
  </si>
  <si>
    <t>Version</t>
  </si>
  <si>
    <t>Rig Interface</t>
  </si>
  <si>
    <t>Connection</t>
  </si>
  <si>
    <t>RS232</t>
  </si>
  <si>
    <t>USB</t>
  </si>
  <si>
    <t>8Pin</t>
  </si>
  <si>
    <t>100D</t>
  </si>
  <si>
    <t>CAT1</t>
  </si>
  <si>
    <t>BAND DATA/(CAT)</t>
  </si>
  <si>
    <t>CT-62</t>
  </si>
  <si>
    <t>No</t>
  </si>
  <si>
    <t>Yes</t>
  </si>
  <si>
    <r>
      <rPr>
        <sz val="11"/>
        <color theme="1"/>
        <rFont val="Calibri"/>
        <charset val="134"/>
        <scheme val="minor"/>
      </rPr>
      <t>BAND/DATA/</t>
    </r>
    <r>
      <rPr>
        <b/>
        <sz val="11"/>
        <color theme="1"/>
        <rFont val="Calibri"/>
        <charset val="134"/>
        <scheme val="minor"/>
      </rPr>
      <t>CAT</t>
    </r>
  </si>
  <si>
    <t>-</t>
  </si>
  <si>
    <t>1000MP</t>
  </si>
  <si>
    <t>CAT</t>
  </si>
  <si>
    <t>CAT2</t>
  </si>
  <si>
    <t>ACC</t>
  </si>
  <si>
    <t>857/D</t>
  </si>
  <si>
    <t>CAT/LINEAR</t>
  </si>
  <si>
    <t>CAT3</t>
  </si>
  <si>
    <t>450D</t>
  </si>
  <si>
    <t>GPS/CAT/ USB</t>
  </si>
  <si>
    <t>USB/RS232</t>
  </si>
  <si>
    <t>DX1200</t>
  </si>
  <si>
    <t>SCU-17/RS232</t>
  </si>
  <si>
    <t>DX3000</t>
  </si>
  <si>
    <t>CAT/USB</t>
  </si>
  <si>
    <t>DX5000</t>
  </si>
  <si>
    <t>DX9000</t>
  </si>
  <si>
    <t>注:</t>
  </si>
  <si>
    <t>1. 标注'-'的为有此接口，但不明确是否可作为CAT通信使用</t>
  </si>
  <si>
    <t>方案A</t>
  </si>
  <si>
    <t>方案B</t>
  </si>
  <si>
    <t>方案C</t>
  </si>
  <si>
    <t>方案D</t>
  </si>
  <si>
    <t>方案E</t>
  </si>
  <si>
    <t>方案F</t>
  </si>
  <si>
    <t>方案G</t>
  </si>
  <si>
    <t>方案H</t>
  </si>
  <si>
    <r>
      <rPr>
        <sz val="11"/>
        <color theme="1"/>
        <rFont val="Calibri"/>
        <charset val="134"/>
        <scheme val="minor"/>
      </rPr>
      <t>B</t>
    </r>
    <r>
      <rPr>
        <sz val="11"/>
        <color theme="1"/>
        <rFont val="Calibri"/>
        <charset val="134"/>
        <scheme val="minor"/>
      </rPr>
      <t>oard</t>
    </r>
  </si>
  <si>
    <t>RPi 3B+</t>
  </si>
  <si>
    <t>RPi 0/W</t>
  </si>
  <si>
    <t>RPi 3A+</t>
  </si>
  <si>
    <t>M5Stick</t>
  </si>
  <si>
    <t>M5StickC</t>
  </si>
  <si>
    <r>
      <rPr>
        <sz val="11"/>
        <color theme="1"/>
        <rFont val="Calibri"/>
        <charset val="134"/>
        <scheme val="minor"/>
      </rPr>
      <t>S</t>
    </r>
    <r>
      <rPr>
        <sz val="11"/>
        <color theme="1"/>
        <rFont val="Calibri"/>
        <charset val="134"/>
        <scheme val="minor"/>
      </rPr>
      <t>creen</t>
    </r>
  </si>
  <si>
    <t>3.5' TFT</t>
  </si>
  <si>
    <t>7' TFT</t>
  </si>
  <si>
    <t>2.8' LCD</t>
  </si>
  <si>
    <t>1.3' IPS</t>
  </si>
  <si>
    <t>1.3' 单色OLED</t>
  </si>
  <si>
    <t>0.96' 彩色OLED</t>
  </si>
  <si>
    <r>
      <rPr>
        <sz val="11"/>
        <color theme="1"/>
        <rFont val="Calibri"/>
        <charset val="134"/>
        <scheme val="minor"/>
      </rPr>
      <t>R</t>
    </r>
    <r>
      <rPr>
        <sz val="11"/>
        <color theme="1"/>
        <rFont val="Calibri"/>
        <charset val="134"/>
        <scheme val="minor"/>
      </rPr>
      <t>esolution</t>
    </r>
  </si>
  <si>
    <t>480x320</t>
  </si>
  <si>
    <t>1024*600</t>
  </si>
  <si>
    <t>640x480</t>
  </si>
  <si>
    <t>240x240</t>
  </si>
  <si>
    <t>128x64</t>
  </si>
  <si>
    <t>160x90</t>
  </si>
  <si>
    <r>
      <rPr>
        <sz val="11"/>
        <color theme="1"/>
        <rFont val="Calibri"/>
        <charset val="134"/>
        <scheme val="minor"/>
      </rPr>
      <t>T</t>
    </r>
    <r>
      <rPr>
        <sz val="11"/>
        <color theme="1"/>
        <rFont val="Calibri"/>
        <charset val="134"/>
        <scheme val="minor"/>
      </rPr>
      <t>ouch</t>
    </r>
  </si>
  <si>
    <t>有</t>
  </si>
  <si>
    <t>无</t>
  </si>
  <si>
    <r>
      <rPr>
        <sz val="11"/>
        <color theme="1"/>
        <rFont val="Calibri"/>
        <charset val="134"/>
        <scheme val="minor"/>
      </rPr>
      <t>K</t>
    </r>
    <r>
      <rPr>
        <sz val="11"/>
        <color theme="1"/>
        <rFont val="Calibri"/>
        <charset val="134"/>
        <scheme val="minor"/>
      </rPr>
      <t>ey</t>
    </r>
  </si>
  <si>
    <t>五向摇杆x1
按键x3</t>
  </si>
  <si>
    <t>按键x1</t>
  </si>
  <si>
    <t>按键x2</t>
  </si>
  <si>
    <r>
      <rPr>
        <sz val="11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>xtension</t>
    </r>
  </si>
  <si>
    <t>USB*4
RJ45*1
HDMI*1
Wifi/BT</t>
  </si>
  <si>
    <t>micro USB*1
mini HDMI*1
Wifi/BT</t>
  </si>
  <si>
    <t>USB*1
HDMI*1
Wifi/BT</t>
  </si>
  <si>
    <t>Wifi/BT
GPIO*2
MPU9250
IR</t>
  </si>
  <si>
    <t>Wifi/BT
GPIO
MPU9250
IR</t>
  </si>
  <si>
    <r>
      <rPr>
        <sz val="11"/>
        <color theme="1"/>
        <rFont val="Calibri"/>
        <charset val="134"/>
        <scheme val="minor"/>
      </rPr>
      <t>P</t>
    </r>
    <r>
      <rPr>
        <sz val="11"/>
        <color theme="1"/>
        <rFont val="Calibri"/>
        <charset val="134"/>
        <scheme val="minor"/>
      </rPr>
      <t>ower</t>
    </r>
  </si>
  <si>
    <t>micro USB</t>
  </si>
  <si>
    <t>电池 80mAh
Type-C</t>
  </si>
  <si>
    <r>
      <rPr>
        <sz val="11"/>
        <color theme="1"/>
        <rFont val="Calibri"/>
        <charset val="134"/>
        <scheme val="minor"/>
      </rPr>
      <t>C</t>
    </r>
    <r>
      <rPr>
        <sz val="11"/>
        <color theme="1"/>
        <rFont val="Calibri"/>
        <charset val="134"/>
        <scheme val="minor"/>
      </rPr>
      <t>ost</t>
    </r>
  </si>
  <si>
    <t>Category</t>
  </si>
  <si>
    <t>No.</t>
  </si>
  <si>
    <t>Ban</t>
  </si>
  <si>
    <t>CMD.</t>
  </si>
  <si>
    <t>Function</t>
  </si>
  <si>
    <t>Set</t>
  </si>
  <si>
    <t>Read</t>
  </si>
  <si>
    <t>Ans.</t>
  </si>
  <si>
    <t>AI</t>
  </si>
  <si>
    <t>450
[ID:0241]</t>
  </si>
  <si>
    <t>450D
[ID:0244]</t>
  </si>
  <si>
    <t>891
[ID:0650]</t>
  </si>
  <si>
    <t>991
[ID:0570]</t>
  </si>
  <si>
    <t>991A
[ID:0670]</t>
  </si>
  <si>
    <t>950
[ID:0310]</t>
  </si>
  <si>
    <t>2000/D
[ID:0251/0252]</t>
  </si>
  <si>
    <t>DX1200/FFT-1
[ID:0583/0582]</t>
  </si>
  <si>
    <t>DX3000
[ID:Unknown]</t>
  </si>
  <si>
    <t>DX5000
[ID:0362]</t>
  </si>
  <si>
    <t>DX9000D/Contest/MP
[ID:0101/0102/0103]</t>
  </si>
  <si>
    <t>Remark</t>
  </si>
  <si>
    <t>VM</t>
  </si>
  <si>
    <t>AB</t>
  </si>
  <si>
    <t>VFO-A TO VFO-B</t>
  </si>
  <si>
    <t>将VFO-A频率复制到VFO-B</t>
  </si>
  <si>
    <t>450通过FA/FB功能实现</t>
  </si>
  <si>
    <t>RX</t>
  </si>
  <si>
    <t>AC</t>
  </si>
  <si>
    <t>ANTENNA TUNNER CONTROL</t>
  </si>
  <si>
    <t>天调状态和启动调谐</t>
  </si>
  <si>
    <t>GAIN</t>
  </si>
  <si>
    <t>AG</t>
  </si>
  <si>
    <t>AF GAIN</t>
  </si>
  <si>
    <t>音频增益</t>
  </si>
  <si>
    <t>BAN</t>
  </si>
  <si>
    <t>AUTO INFORMATION</t>
  </si>
  <si>
    <t>不知道啥意思</t>
  </si>
  <si>
    <t>DSP</t>
  </si>
  <si>
    <t>AL</t>
  </si>
  <si>
    <t>AF LIMITER</t>
  </si>
  <si>
    <t>覆盖机型少</t>
  </si>
  <si>
    <t>AM</t>
  </si>
  <si>
    <t>VFO-A TO MEMORY CHANNEL</t>
  </si>
  <si>
    <t>VFO-A频率复制到当前频道</t>
  </si>
  <si>
    <t>450通过IF+MC+MW命令实现</t>
  </si>
  <si>
    <t>DELAY</t>
  </si>
  <si>
    <t>AN</t>
  </si>
  <si>
    <t>ANTENNA NUMBER</t>
  </si>
  <si>
    <t>天线选择和状态</t>
  </si>
  <si>
    <t>BA</t>
  </si>
  <si>
    <t>VFO-B TO VFO-A</t>
  </si>
  <si>
    <t>将VFO-B频率复制到VFO-A</t>
  </si>
  <si>
    <t>通过FA/FB命令实现，func两种实现方式</t>
  </si>
  <si>
    <t>BC</t>
  </si>
  <si>
    <t>AUTO NOTCH</t>
  </si>
  <si>
    <t>自动中频陷波滤波器</t>
  </si>
  <si>
    <t>450屏蔽</t>
  </si>
  <si>
    <t>BD</t>
  </si>
  <si>
    <t>BAND DOWN</t>
  </si>
  <si>
    <t>下一波段</t>
  </si>
  <si>
    <t>CW</t>
  </si>
  <si>
    <t>BI</t>
  </si>
  <si>
    <t>BREAK-IN</t>
  </si>
  <si>
    <t>侧音插入</t>
  </si>
  <si>
    <t>BP</t>
  </si>
  <si>
    <t>MANUAL NOTCH</t>
  </si>
  <si>
    <t>手动中频陷波滤波器</t>
  </si>
  <si>
    <t>BS</t>
  </si>
  <si>
    <t>BAND SELECT</t>
  </si>
  <si>
    <t>波段选择</t>
  </si>
  <si>
    <t>BU</t>
  </si>
  <si>
    <t>BAND UP</t>
  </si>
  <si>
    <t>上一波段</t>
  </si>
  <si>
    <t>SYS</t>
  </si>
  <si>
    <t>BY</t>
  </si>
  <si>
    <t>BUSY</t>
  </si>
  <si>
    <t>接收(RX)指示灯</t>
  </si>
  <si>
    <t>CA</t>
  </si>
  <si>
    <t>CLASS-A</t>
  </si>
  <si>
    <t>CLAR</t>
  </si>
  <si>
    <t>CF</t>
  </si>
  <si>
    <t>891的CLAR功能开关, 通过不同方法实现</t>
  </si>
  <si>
    <t>CH</t>
  </si>
  <si>
    <t>CHANNEL UP/DOWN</t>
  </si>
  <si>
    <t>频道上下选择</t>
  </si>
  <si>
    <t>CM</t>
  </si>
  <si>
    <t>ACM</t>
  </si>
  <si>
    <t>FM</t>
  </si>
  <si>
    <t>CN</t>
  </si>
  <si>
    <t>CTCSS/DCS NUMBER</t>
  </si>
  <si>
    <t>亚音编码</t>
  </si>
  <si>
    <t>CO</t>
  </si>
  <si>
    <t>CONTOUR</t>
  </si>
  <si>
    <t>轮廓消噪</t>
  </si>
  <si>
    <t>CS</t>
  </si>
  <si>
    <t>CW SPOT</t>
  </si>
  <si>
    <t>CW拍发(持续)</t>
  </si>
  <si>
    <t>CT</t>
  </si>
  <si>
    <t>CTCSS</t>
  </si>
  <si>
    <t>亚音类型开关</t>
  </si>
  <si>
    <t>DA</t>
  </si>
  <si>
    <t>DIMMER</t>
  </si>
  <si>
    <t>背光及对比度设置</t>
  </si>
  <si>
    <t>有差别</t>
  </si>
  <si>
    <t>KEY</t>
  </si>
  <si>
    <t>DN</t>
  </si>
  <si>
    <t>DOWN</t>
  </si>
  <si>
    <t>按键下</t>
  </si>
  <si>
    <t>DP</t>
  </si>
  <si>
    <t>DISPLAY</t>
  </si>
  <si>
    <t>多功能显示屏内容选择</t>
  </si>
  <si>
    <t>实现显示切换，功能单一</t>
  </si>
  <si>
    <t>DS</t>
  </si>
  <si>
    <t>DIMMER SWITCH</t>
  </si>
  <si>
    <t>背光开关</t>
  </si>
  <si>
    <t>实现背光开关，功能单一, DX单独实现</t>
  </si>
  <si>
    <t>DT</t>
  </si>
  <si>
    <t>DATE AND TIME</t>
  </si>
  <si>
    <t>时间/日期/时区</t>
  </si>
  <si>
    <t>ED</t>
  </si>
  <si>
    <t>ENCODER DOWN</t>
  </si>
  <si>
    <t>编码器下</t>
  </si>
  <si>
    <t>EK</t>
  </si>
  <si>
    <t>ENT KEY</t>
  </si>
  <si>
    <t>输入键, 进入置频模式</t>
  </si>
  <si>
    <t>频率闪动, 波轮旋转屏幕不更新, UP/DN无响应</t>
  </si>
  <si>
    <t>REPLAY</t>
  </si>
  <si>
    <t>EM</t>
  </si>
  <si>
    <t>ENCODE MEMORY</t>
  </si>
  <si>
    <t>RTTY/PSK信息存储, 覆盖机型少</t>
  </si>
  <si>
    <t>EN</t>
  </si>
  <si>
    <t>ENCODE</t>
  </si>
  <si>
    <t>RTTY/PSK信息回放, 覆盖机型少</t>
  </si>
  <si>
    <t>EU</t>
  </si>
  <si>
    <t>ENCODER UP</t>
  </si>
  <si>
    <t>编码器上</t>
  </si>
  <si>
    <t>EX</t>
  </si>
  <si>
    <t>MENU</t>
  </si>
  <si>
    <t>菜单</t>
  </si>
  <si>
    <t>不能直接调用</t>
  </si>
  <si>
    <t>FA</t>
  </si>
  <si>
    <t>FREQUENCY VFO-A</t>
  </si>
  <si>
    <t>获取/置VFO-A</t>
  </si>
  <si>
    <t>FB</t>
  </si>
  <si>
    <t>FREQUENCY VFO-B</t>
  </si>
  <si>
    <t>获取/置VFO-B</t>
  </si>
  <si>
    <t>FK</t>
  </si>
  <si>
    <t>FUNCTION KEY</t>
  </si>
  <si>
    <t>Fx功能按键</t>
  </si>
  <si>
    <t>功能键模拟，合并入按键模拟</t>
  </si>
  <si>
    <t>FR</t>
  </si>
  <si>
    <t>FUNCTION RX</t>
  </si>
  <si>
    <t>设置AB频道开关或静音</t>
  </si>
  <si>
    <t>FS</t>
  </si>
  <si>
    <t>FAST STEP</t>
  </si>
  <si>
    <t>快速调谐按键</t>
  </si>
  <si>
    <t>FT</t>
  </si>
  <si>
    <t>FUNCTION TX</t>
  </si>
  <si>
    <t>选择发射频道</t>
  </si>
  <si>
    <t>GT</t>
  </si>
  <si>
    <t>AGC FUNCTION</t>
  </si>
  <si>
    <t>自动增益</t>
  </si>
  <si>
    <t>ID</t>
  </si>
  <si>
    <t>IDENTIFICATION</t>
  </si>
  <si>
    <t>设备ID</t>
  </si>
  <si>
    <t>检查DX3000是否支持</t>
  </si>
  <si>
    <t>IF</t>
  </si>
  <si>
    <t>INFORMATION</t>
  </si>
  <si>
    <t>获取当前频道信息</t>
  </si>
  <si>
    <t>VFO_A信息</t>
  </si>
  <si>
    <t>IS</t>
  </si>
  <si>
    <t>IF-SHIFT</t>
  </si>
  <si>
    <t>移频</t>
  </si>
  <si>
    <t>KC</t>
  </si>
  <si>
    <t>KEY COMMAND</t>
  </si>
  <si>
    <t>KM</t>
  </si>
  <si>
    <t>KEYER MEMORY</t>
  </si>
  <si>
    <t>自动键存储</t>
  </si>
  <si>
    <t>KP</t>
  </si>
  <si>
    <t>KEY PITCH</t>
  </si>
  <si>
    <t>电键音调</t>
  </si>
  <si>
    <t>KR</t>
  </si>
  <si>
    <t>KEYER</t>
  </si>
  <si>
    <t>自动键开关</t>
  </si>
  <si>
    <t>KS</t>
  </si>
  <si>
    <t>KEY SPEED</t>
  </si>
  <si>
    <t>电键速度</t>
  </si>
  <si>
    <t>KY</t>
  </si>
  <si>
    <t>CW KEYING</t>
  </si>
  <si>
    <t>CW回放</t>
  </si>
  <si>
    <t>LK</t>
  </si>
  <si>
    <t>LOCK</t>
  </si>
  <si>
    <t>锁定</t>
  </si>
  <si>
    <t>LM</t>
  </si>
  <si>
    <t>LOAD MESSAGE</t>
  </si>
  <si>
    <t>DVS信息回放</t>
  </si>
  <si>
    <t>MA</t>
  </si>
  <si>
    <t>MEMORY CHANNEL TO VFO-A</t>
  </si>
  <si>
    <t>存储频道复制到VFO-A</t>
  </si>
  <si>
    <t>450通过MC+MR+FA+MD命令实现</t>
  </si>
  <si>
    <t>MC</t>
  </si>
  <si>
    <t>MEMORY CHANNEL</t>
  </si>
  <si>
    <t>选择当前存储频道</t>
  </si>
  <si>
    <t>MD</t>
  </si>
  <si>
    <t>MODE</t>
  </si>
  <si>
    <t>模式</t>
  </si>
  <si>
    <t>MG</t>
  </si>
  <si>
    <t>MIC GAIN</t>
  </si>
  <si>
    <t>麦克风增益</t>
  </si>
  <si>
    <t>MK</t>
  </si>
  <si>
    <t>MODE KEY</t>
  </si>
  <si>
    <t>模式按键</t>
  </si>
  <si>
    <t>功能和MD类似</t>
  </si>
  <si>
    <t>TX</t>
  </si>
  <si>
    <t>ML</t>
  </si>
  <si>
    <t>MONITOR LEVEL</t>
  </si>
  <si>
    <t>监听水平</t>
  </si>
  <si>
    <t>MR</t>
  </si>
  <si>
    <t>MEMORY READ</t>
  </si>
  <si>
    <t>读取存储频道</t>
  </si>
  <si>
    <t>METER</t>
  </si>
  <si>
    <t>MS</t>
  </si>
  <si>
    <t>METER SW</t>
  </si>
  <si>
    <t>选择当前显示仪表</t>
  </si>
  <si>
    <t>MT</t>
  </si>
  <si>
    <t>MEMORY WRITE &amp; TAG</t>
  </si>
  <si>
    <t>写入存储(含标签)</t>
  </si>
  <si>
    <t>TAG仅891/991支持, 计划替换为外部数据库实现</t>
  </si>
  <si>
    <t>MW</t>
  </si>
  <si>
    <t>MEMORY WRITE</t>
  </si>
  <si>
    <t>写入存储</t>
  </si>
  <si>
    <t>MX</t>
  </si>
  <si>
    <t>MOX SET</t>
  </si>
  <si>
    <t>触发发射(TX)</t>
  </si>
  <si>
    <t>NA</t>
  </si>
  <si>
    <t>NARROW</t>
  </si>
  <si>
    <t>窄带接收</t>
  </si>
  <si>
    <t>NB</t>
  </si>
  <si>
    <t>NOISE BLANKER</t>
  </si>
  <si>
    <t>NB降噪</t>
  </si>
  <si>
    <t>NL</t>
  </si>
  <si>
    <t>NOISE BLANKER LEVEL</t>
  </si>
  <si>
    <t>NB降噪水平</t>
  </si>
  <si>
    <t>NR</t>
  </si>
  <si>
    <t>NOISE REDUCTION</t>
  </si>
  <si>
    <t>NR减噪</t>
  </si>
  <si>
    <t>OI</t>
  </si>
  <si>
    <t>OPPOSITE BAND INFORMATION</t>
  </si>
  <si>
    <t>另一个频道信息</t>
  </si>
  <si>
    <t>OS</t>
  </si>
  <si>
    <t>OFFSET</t>
  </si>
  <si>
    <t>FM模式上下差</t>
  </si>
  <si>
    <t>PA</t>
  </si>
  <si>
    <t>PRE-AMP(IPO)</t>
  </si>
  <si>
    <t>IPO</t>
  </si>
  <si>
    <t>PB</t>
  </si>
  <si>
    <t>PLAY BACK</t>
  </si>
  <si>
    <t>PC</t>
  </si>
  <si>
    <t>POWER CONTROL</t>
  </si>
  <si>
    <t>功率</t>
  </si>
  <si>
    <t>PL</t>
  </si>
  <si>
    <t>SPEECH PROCESSOR LEVEL</t>
  </si>
  <si>
    <t>语音处理器水平</t>
  </si>
  <si>
    <t>PR</t>
  </si>
  <si>
    <t>SPEECH PROCESSOR</t>
  </si>
  <si>
    <t>语音处理器开关</t>
  </si>
  <si>
    <t>PS</t>
  </si>
  <si>
    <t>POWER SWITCH</t>
  </si>
  <si>
    <t>设备电源</t>
  </si>
  <si>
    <t>QI</t>
  </si>
  <si>
    <t>QMB STORE</t>
  </si>
  <si>
    <t>QMB存储</t>
  </si>
  <si>
    <t>QR</t>
  </si>
  <si>
    <t>QMB RECALL</t>
  </si>
  <si>
    <t>QMB取出</t>
  </si>
  <si>
    <t>QS</t>
  </si>
  <si>
    <t>QUICK SPLIT</t>
  </si>
  <si>
    <t>RA</t>
  </si>
  <si>
    <t>RF ATTENUATOR</t>
  </si>
  <si>
    <t>接收衰减器</t>
  </si>
  <si>
    <t>RC</t>
  </si>
  <si>
    <t>CLAR CLEAR</t>
  </si>
  <si>
    <t>CLAR置零</t>
  </si>
  <si>
    <t>RD</t>
  </si>
  <si>
    <t>CLAR DOWN</t>
  </si>
  <si>
    <t>CLAR减去频率(相对)</t>
  </si>
  <si>
    <t>RF</t>
  </si>
  <si>
    <t>ROOFING FILTER</t>
  </si>
  <si>
    <t>修平滤波器</t>
  </si>
  <si>
    <t>RG</t>
  </si>
  <si>
    <t>RF GAIN</t>
  </si>
  <si>
    <t>接收增益</t>
  </si>
  <si>
    <t>RI</t>
  </si>
  <si>
    <t>RADIO INFORMATION</t>
  </si>
  <si>
    <t>设备各项状态</t>
  </si>
  <si>
    <t>RL</t>
  </si>
  <si>
    <t>NOISE REDUCTION LEVEL</t>
  </si>
  <si>
    <t>NR减噪水平</t>
  </si>
  <si>
    <t>RM</t>
  </si>
  <si>
    <t>READ METER</t>
  </si>
  <si>
    <t>读取仪表</t>
  </si>
  <si>
    <t>RO</t>
  </si>
  <si>
    <t>ROTATOR</t>
  </si>
  <si>
    <t>天线旋转器</t>
  </si>
  <si>
    <t>RP</t>
  </si>
  <si>
    <t>RESET POWER ON</t>
  </si>
  <si>
    <t>重置微处理器</t>
  </si>
  <si>
    <t>RS</t>
  </si>
  <si>
    <t>RADIO STATUS</t>
  </si>
  <si>
    <t>读取设备是否打开菜单</t>
  </si>
  <si>
    <t>RT</t>
  </si>
  <si>
    <t>CLAR(RX)</t>
  </si>
  <si>
    <t>接收CLAR状态</t>
  </si>
  <si>
    <t>891在功能菜单中区分</t>
  </si>
  <si>
    <t>RU</t>
  </si>
  <si>
    <t>CLAR UP</t>
  </si>
  <si>
    <t>CLAR加上频率(相对)</t>
  </si>
  <si>
    <t>SC</t>
  </si>
  <si>
    <t>SCAN</t>
  </si>
  <si>
    <t>扫描功能(向上/向下/停止)</t>
  </si>
  <si>
    <t>SD</t>
  </si>
  <si>
    <t>SEMI BREAK-IN DELAY TIME</t>
  </si>
  <si>
    <t>侧音半插入延迟</t>
  </si>
  <si>
    <t>SF</t>
  </si>
  <si>
    <t>SUB-DIAL FUNCTION</t>
  </si>
  <si>
    <t>选择副旋钮功能</t>
  </si>
  <si>
    <t>调节物理按键功能，功能冗余</t>
  </si>
  <si>
    <t>SH</t>
  </si>
  <si>
    <t>WIDTH</t>
  </si>
  <si>
    <t>带宽设置</t>
  </si>
  <si>
    <t>SM</t>
  </si>
  <si>
    <t>S METER</t>
  </si>
  <si>
    <t>S表</t>
  </si>
  <si>
    <t>SQ</t>
  </si>
  <si>
    <t>SQUELCH LEVEL</t>
  </si>
  <si>
    <t>静噪水平</t>
  </si>
  <si>
    <t>ST</t>
  </si>
  <si>
    <t>SPLIT/STEP(450)</t>
  </si>
  <si>
    <t>SPL</t>
  </si>
  <si>
    <t>SV</t>
  </si>
  <si>
    <t>SWAP VFO</t>
  </si>
  <si>
    <t>交换VFO-A/B</t>
  </si>
  <si>
    <t>TS</t>
  </si>
  <si>
    <t>TXW</t>
  </si>
  <si>
    <t>TX SET</t>
  </si>
  <si>
    <t>发射设置</t>
  </si>
  <si>
    <t>UL</t>
  </si>
  <si>
    <t>PLL UNLOCK STATUS</t>
  </si>
  <si>
    <t>UP</t>
  </si>
  <si>
    <t>VD</t>
  </si>
  <si>
    <t>VOX DELAY TIME</t>
  </si>
  <si>
    <t>VOX延迟</t>
  </si>
  <si>
    <t>VF</t>
  </si>
  <si>
    <t>VRF FILTER</t>
  </si>
  <si>
    <t>VG</t>
  </si>
  <si>
    <t>VOX GAIN</t>
  </si>
  <si>
    <t>VOX增益</t>
  </si>
  <si>
    <t>[V/M] KEY FUNCTION</t>
  </si>
  <si>
    <t>V/M按键</t>
  </si>
  <si>
    <t>VR</t>
  </si>
  <si>
    <t>VOICE</t>
  </si>
  <si>
    <t>VS</t>
  </si>
  <si>
    <t>VFO SELECT</t>
  </si>
  <si>
    <t>选择当前VFO</t>
  </si>
  <si>
    <t>450实现VFO选择</t>
  </si>
  <si>
    <t>VV</t>
  </si>
  <si>
    <t>VFO TO VFO</t>
  </si>
  <si>
    <t>拷贝当前VFO频道到另一VFO</t>
  </si>
  <si>
    <t>450将当前VFO拷贝到另一VFO</t>
  </si>
  <si>
    <t>VX</t>
  </si>
  <si>
    <t>VOX</t>
  </si>
  <si>
    <t>VOX开关</t>
  </si>
  <si>
    <t>XT</t>
  </si>
  <si>
    <t>TX CLAR</t>
  </si>
  <si>
    <t>发射CLAR设置</t>
  </si>
  <si>
    <t>ZI</t>
  </si>
  <si>
    <t>ZERO IN</t>
  </si>
  <si>
    <t>覆盖机型少, 建议设备上操作</t>
  </si>
  <si>
    <t>命令总数:</t>
  </si>
  <si>
    <t>大类</t>
  </si>
  <si>
    <t>小类</t>
  </si>
  <si>
    <t>对应函数</t>
  </si>
  <si>
    <t>标准配置名称</t>
  </si>
  <si>
    <t>功能说明</t>
  </si>
  <si>
    <t>GET值域</t>
  </si>
  <si>
    <t>SET值域</t>
  </si>
  <si>
    <t>备注</t>
  </si>
  <si>
    <t>2000/D</t>
  </si>
  <si>
    <t>获取设备型号</t>
  </si>
  <si>
    <t>get_model()</t>
  </si>
  <si>
    <t>ID_GET</t>
  </si>
  <si>
    <t>获取主机型号标识</t>
  </si>
  <si>
    <t>XXXX</t>
  </si>
  <si>
    <t>DX3000未知</t>
  </si>
  <si>
    <t>IDXXXX;</t>
  </si>
  <si>
    <t>增益值</t>
  </si>
  <si>
    <t>语音增益</t>
  </si>
  <si>
    <t>af_gain(val)</t>
  </si>
  <si>
    <t>AF_GAIN_SET</t>
  </si>
  <si>
    <t>语音增益设置</t>
  </si>
  <si>
    <t>0-100</t>
  </si>
  <si>
    <t>AG0;  AG0[000-255];</t>
  </si>
  <si>
    <t>AG[0|1];  AG[0|1][000-255];</t>
  </si>
  <si>
    <t>af_gain()</t>
  </si>
  <si>
    <t>AF_GAIN_GET</t>
  </si>
  <si>
    <t>语音增益获取</t>
  </si>
  <si>
    <t>AG0[000-255];</t>
  </si>
  <si>
    <t>AG[0|1][000-255];</t>
  </si>
  <si>
    <t>rf_gain(val)</t>
  </si>
  <si>
    <t>RF_GAIN_SET</t>
  </si>
  <si>
    <t>接收增益设置</t>
  </si>
  <si>
    <t>RG0;  RG0[000-255];</t>
  </si>
  <si>
    <t>RG0;  RG0[000-030];</t>
  </si>
  <si>
    <t>rf_gain()</t>
  </si>
  <si>
    <t>RF_GAIN_GET</t>
  </si>
  <si>
    <t>接收增益获取</t>
  </si>
  <si>
    <t>RG0[000-255];</t>
  </si>
  <si>
    <t>RG0[000-030];</t>
  </si>
  <si>
    <t>麦克风
增益</t>
  </si>
  <si>
    <t>mic_gain(val)</t>
  </si>
  <si>
    <t>MIC_GAIN_SET</t>
  </si>
  <si>
    <t>麦克风增益设置</t>
  </si>
  <si>
    <t>MG[000-255];</t>
  </si>
  <si>
    <t>MG[000-100];</t>
  </si>
  <si>
    <t>mic_gain()</t>
  </si>
  <si>
    <t>MIC_GAIN_GET</t>
  </si>
  <si>
    <t>麦克风增益获取</t>
  </si>
  <si>
    <t>MG;  MG[000-255];</t>
  </si>
  <si>
    <t>MG;  MG[000-100];</t>
  </si>
  <si>
    <t>声控发射
增益</t>
  </si>
  <si>
    <t>vox_gain(val)</t>
  </si>
  <si>
    <t>VOX_GAIN_SET</t>
  </si>
  <si>
    <t>声控发射增益设置</t>
  </si>
  <si>
    <t>VG[000-255];</t>
  </si>
  <si>
    <t>VG[000-100];</t>
  </si>
  <si>
    <t>vox_gain()</t>
  </si>
  <si>
    <t>VOX_GAIN_GET</t>
  </si>
  <si>
    <t>声控发射增益获取</t>
  </si>
  <si>
    <t>VG;  VG[000-255];</t>
  </si>
  <si>
    <t>VG;  VG[000-100];</t>
  </si>
  <si>
    <t>V/M</t>
  </si>
  <si>
    <t>频率</t>
  </si>
  <si>
    <t>vfo_freq('A', freq)</t>
  </si>
  <si>
    <t>VFO_A_FREQ_SET</t>
  </si>
  <si>
    <t>VFO-A频率设置</t>
  </si>
  <si>
    <t>频率数值(Hz)</t>
  </si>
  <si>
    <t>FA12345678;</t>
  </si>
  <si>
    <t>FA123456789;</t>
  </si>
  <si>
    <t>vfo_freq('A')</t>
  </si>
  <si>
    <t>VFO_A_FREQ_GET</t>
  </si>
  <si>
    <t>VFO-A频率获取</t>
  </si>
  <si>
    <t>FA;  FA12345678;</t>
  </si>
  <si>
    <t>FA;  FA123456789;</t>
  </si>
  <si>
    <t>vfo_freq('B', freq)</t>
  </si>
  <si>
    <t>VFO_B_FREQ_SET</t>
  </si>
  <si>
    <t>VFO-B频率设置</t>
  </si>
  <si>
    <t>FB12345678;</t>
  </si>
  <si>
    <t>FB123456789;</t>
  </si>
  <si>
    <t>FB12345678ABC;</t>
  </si>
  <si>
    <t>vfo_freq('B')</t>
  </si>
  <si>
    <t>VFO_B_FREQ_GET</t>
  </si>
  <si>
    <t>VFO-B频率获取</t>
  </si>
  <si>
    <t>FB;  FB12345678;</t>
  </si>
  <si>
    <t>FB;  FB123456789;</t>
  </si>
  <si>
    <t>FB;  FB12345678ABC;</t>
  </si>
  <si>
    <t>全部信息</t>
  </si>
  <si>
    <t>vfo_info('A')</t>
  </si>
  <si>
    <t>VFO_A_GET</t>
  </si>
  <si>
    <t>VFO-A状态获取</t>
  </si>
  <si>
    <t>参考表1</t>
  </si>
  <si>
    <t>各自配置</t>
  </si>
  <si>
    <t>vfo_info('B')</t>
  </si>
  <si>
    <t>VFO_B_GET</t>
  </si>
  <si>
    <t>VFO-B状态获取</t>
  </si>
  <si>
    <t>OF</t>
  </si>
  <si>
    <t>VFO交换</t>
  </si>
  <si>
    <t>vfo_swap()</t>
  </si>
  <si>
    <t>VFO_SWAP_SET</t>
  </si>
  <si>
    <t>VFO-A/B交换</t>
  </si>
  <si>
    <t>SV;</t>
  </si>
  <si>
    <t>vfo_ab()</t>
  </si>
  <si>
    <t>VFO_A_B_SET</t>
  </si>
  <si>
    <t>VFO_A频率复制到VFO-B</t>
  </si>
  <si>
    <t>无此命令</t>
  </si>
  <si>
    <t>AB;</t>
  </si>
  <si>
    <t>vfo_am()</t>
  </si>
  <si>
    <t>VFO_A_M_SET</t>
  </si>
  <si>
    <t>VFO_A频率复制到当前频道</t>
  </si>
  <si>
    <t>AM;</t>
  </si>
  <si>
    <t>vfo_ba()</t>
  </si>
  <si>
    <t>VFO_B_A_SET</t>
  </si>
  <si>
    <t>VFO_B频率复制到VFO-A</t>
  </si>
  <si>
    <t>BA;</t>
  </si>
  <si>
    <t>vfo_ma()</t>
  </si>
  <si>
    <t>VFO_M_A_SET</t>
  </si>
  <si>
    <t>当前频道复制到VFO_A频率</t>
  </si>
  <si>
    <t>MA;</t>
  </si>
  <si>
    <t>存储频道</t>
  </si>
  <si>
    <t>channel(ch_num)</t>
  </si>
  <si>
    <t>CHANNEL_SET</t>
  </si>
  <si>
    <t>设置当前频道</t>
  </si>
  <si>
    <t>001-099</t>
  </si>
  <si>
    <t>450频道范围不同</t>
  </si>
  <si>
    <t>MC[xxx];</t>
  </si>
  <si>
    <t>channel()</t>
  </si>
  <si>
    <t>CHANNEL_GET</t>
  </si>
  <si>
    <t>读取当前频道</t>
  </si>
  <si>
    <t>存储频道编号</t>
  </si>
  <si>
    <t>MC;  MC[xxx];</t>
  </si>
  <si>
    <t>channel_down()</t>
  </si>
  <si>
    <t>CHANNEL_DOWN_SET</t>
  </si>
  <si>
    <t>下一个存储频道</t>
  </si>
  <si>
    <t>CH1;</t>
  </si>
  <si>
    <t>channel_up()</t>
  </si>
  <si>
    <t>CHANNEL_UP_SET</t>
  </si>
  <si>
    <t>上一个存储频道</t>
  </si>
  <si>
    <t>CH0;</t>
  </si>
  <si>
    <t>channel_info()</t>
  </si>
  <si>
    <t>CHANNEL_READ</t>
  </si>
  <si>
    <t>channel_info(info)</t>
  </si>
  <si>
    <t>CHANNEL_WRITE</t>
  </si>
  <si>
    <t>写入存储频道</t>
  </si>
  <si>
    <t>频道</t>
  </si>
  <si>
    <t>band(band)</t>
  </si>
  <si>
    <t>BAND_SET</t>
  </si>
  <si>
    <t>波段设置</t>
  </si>
  <si>
    <t>各机型根据支持情况进行配置</t>
  </si>
  <si>
    <t>BS[XX]; 根据各机型支持进行配置
1.8M=00/3.5M=01/5.3M=02/7M=03/10M=04/14M=05/18M=06/21M=07
24.5M=08/28M=09/50M=10/GEN=11/MW=12/--/AIR=14/144M=15/433M=16</t>
  </si>
  <si>
    <t>band('DOWN')</t>
  </si>
  <si>
    <t>BAND_DOWN_SET</t>
  </si>
  <si>
    <t>不区分Main(默认)/Sub</t>
  </si>
  <si>
    <t>BD0;</t>
  </si>
  <si>
    <t>band('UP')</t>
  </si>
  <si>
    <t>BAND_UP_SET</t>
  </si>
  <si>
    <t>BU0;</t>
  </si>
  <si>
    <t>模式设置</t>
  </si>
  <si>
    <t>mode(mode)</t>
  </si>
  <si>
    <t>MODE_SET</t>
  </si>
  <si>
    <t>接收/发射模式设置</t>
  </si>
  <si>
    <t>MD0[X]; 根据各机型支持进行配置
LSB=1/USB=2/CW=3/FM=4/AM=5/RTTYL=6
CWR=7/PKTL=8/RTTY-U=9/PKTFM=A/FMN=B/PKTU=C/AMN=D/C4FM=E</t>
  </si>
  <si>
    <t>mode()</t>
  </si>
  <si>
    <t>MODE_GET</t>
  </si>
  <si>
    <t>接收/发射模式获取</t>
  </si>
  <si>
    <t>见参数值</t>
  </si>
  <si>
    <t>MD0;  MD0[1-E];</t>
  </si>
  <si>
    <t>QMB</t>
  </si>
  <si>
    <t>qmb_store()</t>
  </si>
  <si>
    <t>QMB_STORE_SET</t>
  </si>
  <si>
    <t>QI;</t>
  </si>
  <si>
    <t>qmb_recall()</t>
  </si>
  <si>
    <t>QMB_RECALL_SET</t>
  </si>
  <si>
    <t>QR;</t>
  </si>
  <si>
    <t>仪表</t>
  </si>
  <si>
    <t>S</t>
  </si>
  <si>
    <t>meter('S')</t>
  </si>
  <si>
    <t>METER_S_READING_GET</t>
  </si>
  <si>
    <t>S表读数-1</t>
  </si>
  <si>
    <t>默认主频道S表, 备选</t>
  </si>
  <si>
    <t>SM0;  SM0[000-255];</t>
  </si>
  <si>
    <t>SM[0|1];  SM[0|1][000-255];</t>
  </si>
  <si>
    <t>METER_S_GET</t>
  </si>
  <si>
    <t>S表读数-2</t>
  </si>
  <si>
    <t>0-255</t>
  </si>
  <si>
    <t>默认主频道S表</t>
  </si>
  <si>
    <t xml:space="preserve">RM1;  RM1[000-255]; </t>
  </si>
  <si>
    <t xml:space="preserve">RM04;  RM04[000-255]; </t>
  </si>
  <si>
    <t>meter('S_MAIN')</t>
  </si>
  <si>
    <t>METER_S_MAIN_GET</t>
  </si>
  <si>
    <t>主S表读数</t>
  </si>
  <si>
    <t>仅DX5000-RM1;</t>
  </si>
  <si>
    <t>无此功能</t>
  </si>
  <si>
    <t>meter('S_SUB')</t>
  </si>
  <si>
    <t>METER_S_SUB_GET</t>
  </si>
  <si>
    <t>副S表读数</t>
  </si>
  <si>
    <t>仅DX5000-RM2;</t>
  </si>
  <si>
    <t xml:space="preserve">RM2;  RM2[000-255]; </t>
  </si>
  <si>
    <t xml:space="preserve">RM05;  RM05[000-255]; </t>
  </si>
  <si>
    <t>CMP</t>
  </si>
  <si>
    <t>meter('CMP')</t>
  </si>
  <si>
    <t>METER_CMP_GET</t>
  </si>
  <si>
    <t>CMP表读数</t>
  </si>
  <si>
    <t>RM3;  RM3[000-255];</t>
  </si>
  <si>
    <t>RM06;  RM06[000-255];</t>
  </si>
  <si>
    <t>ALC</t>
  </si>
  <si>
    <t>meter('ALC')</t>
  </si>
  <si>
    <t>METER_ALC_GET</t>
  </si>
  <si>
    <t>ALC表读数</t>
  </si>
  <si>
    <t>RM4;  RM4[000-255];</t>
  </si>
  <si>
    <t>RM07;  RM07[000-255];</t>
  </si>
  <si>
    <t>POW</t>
  </si>
  <si>
    <t>meter('POW')</t>
  </si>
  <si>
    <t>METER_POW_GET</t>
  </si>
  <si>
    <t>功率表读数</t>
  </si>
  <si>
    <t>RM5;  RM5[000-255];</t>
  </si>
  <si>
    <t>RM08;  RM08[000-255];</t>
  </si>
  <si>
    <t>SWR</t>
  </si>
  <si>
    <t>meter('SWR')</t>
  </si>
  <si>
    <t>METER_SWR_GET</t>
  </si>
  <si>
    <t>驻波表读数</t>
  </si>
  <si>
    <t>RM6;  RM6[000-255];</t>
  </si>
  <si>
    <t>RM09;  RM09[000-255];</t>
  </si>
  <si>
    <t>IDD</t>
  </si>
  <si>
    <t>meter('IDD')</t>
  </si>
  <si>
    <t>METER_IDD_GET</t>
  </si>
  <si>
    <t>IDD表读数</t>
  </si>
  <si>
    <t>RM7;  RM7[000-255];</t>
  </si>
  <si>
    <t>RM10;  RM10[000-255];</t>
  </si>
  <si>
    <t>VDD</t>
  </si>
  <si>
    <t>meter('VDD')</t>
  </si>
  <si>
    <t>METER_VDD_GET</t>
  </si>
  <si>
    <t>VDD表读数</t>
  </si>
  <si>
    <t>RM8;  RM8[000-255];</t>
  </si>
  <si>
    <t>RM11;  RM11[000-255];</t>
  </si>
  <si>
    <t>仪表选择</t>
  </si>
  <si>
    <t>暂不实现</t>
  </si>
  <si>
    <t>METER_SELECT_SET</t>
  </si>
  <si>
    <t>当前主机表头选择设置</t>
  </si>
  <si>
    <t>CMP/ALC/POW
SWR/IDD/VDD</t>
  </si>
  <si>
    <t>METER_SELECT_GET</t>
  </si>
  <si>
    <t>当前主机表头选择获取</t>
  </si>
  <si>
    <t>bk_in(status)</t>
  </si>
  <si>
    <t>BREAK_IN_SET</t>
  </si>
  <si>
    <t>侧音插入状态设置</t>
  </si>
  <si>
    <t>OFF/ON</t>
  </si>
  <si>
    <t>BI[0|1];</t>
  </si>
  <si>
    <t>bk_in()</t>
  </si>
  <si>
    <t>BREAK_IN_GET</t>
  </si>
  <si>
    <t>侧音插入状态获取</t>
  </si>
  <si>
    <t>BI;  BI[0|1];</t>
  </si>
  <si>
    <t>bk_in_delay(delay_ms)</t>
  </si>
  <si>
    <t>BREAK_IN_DELAY_SET</t>
  </si>
  <si>
    <t>侧音插入延迟设置</t>
  </si>
  <si>
    <t>部分机型参数范围不同</t>
  </si>
  <si>
    <t>SD[0030-3000];</t>
  </si>
  <si>
    <t>bk_in_delay()</t>
  </si>
  <si>
    <t>BREAK_IN_DELAY_GET</t>
  </si>
  <si>
    <t>侧音插入延迟获取</t>
  </si>
  <si>
    <t>SD;  SD[0030-3000];</t>
  </si>
  <si>
    <t>音调</t>
  </si>
  <si>
    <t>cw_pitch(pitch)</t>
  </si>
  <si>
    <t>CW_PITCH_SET</t>
  </si>
  <si>
    <t>CW声调设置</t>
  </si>
  <si>
    <t>cw_pitch()</t>
  </si>
  <si>
    <t>CW_PITCH_GET</t>
  </si>
  <si>
    <t>CW声调获取</t>
  </si>
  <si>
    <t>键速</t>
  </si>
  <si>
    <t>cw_speed(wpm)</t>
  </si>
  <si>
    <t>CW_SPEED_SET</t>
  </si>
  <si>
    <t>CW键速设置</t>
  </si>
  <si>
    <t>速度数值(wpm)</t>
  </si>
  <si>
    <t>KS[004-060];</t>
  </si>
  <si>
    <t>cw_speed()</t>
  </si>
  <si>
    <t>CW_SPEED_GET</t>
  </si>
  <si>
    <t>CW键速获取</t>
  </si>
  <si>
    <t>KS;  KS[004-060];</t>
  </si>
  <si>
    <t>CW拍发</t>
  </si>
  <si>
    <t>CW_SPOT_SET</t>
  </si>
  <si>
    <t>CW_SPOT_GET</t>
  </si>
  <si>
    <t>获取拍发状态</t>
  </si>
  <si>
    <t>自动键</t>
  </si>
  <si>
    <t>cw_keyer('OFF'/'ON')</t>
  </si>
  <si>
    <t>CW_KEYER_SET</t>
  </si>
  <si>
    <t>自动键启用状态设置</t>
  </si>
  <si>
    <t>KR[0|1];</t>
  </si>
  <si>
    <t>cw_keyer()</t>
  </si>
  <si>
    <t>CW_KEYER_GET</t>
  </si>
  <si>
    <t>自动键启用状态获取</t>
  </si>
  <si>
    <t>KR;  KR[0|1];</t>
  </si>
  <si>
    <t>CW_KEYER_MEMORY_SET</t>
  </si>
  <si>
    <t>设置自动键存储</t>
  </si>
  <si>
    <t>CW_KEYER_MEMORY_GET</t>
  </si>
  <si>
    <t>读取自动键存储</t>
  </si>
  <si>
    <t>干扰
消除器
(CLAR)</t>
  </si>
  <si>
    <t>CLAR类型</t>
  </si>
  <si>
    <t>clar_rx(status)</t>
  </si>
  <si>
    <t>CLAR_RX_SET</t>
  </si>
  <si>
    <t>接收CLAR状态设置</t>
  </si>
  <si>
    <t>或可调用IF命令实现</t>
  </si>
  <si>
    <t>RT[0|1];</t>
  </si>
  <si>
    <t>CF+EX命令</t>
  </si>
  <si>
    <t>clar_rx()</t>
  </si>
  <si>
    <t>CLAR_RX_GET</t>
  </si>
  <si>
    <t>接收CLAR状态获取</t>
  </si>
  <si>
    <t>RT;  RT[0|1];</t>
  </si>
  <si>
    <t>CF命令</t>
  </si>
  <si>
    <t>clar_tx(status)</t>
  </si>
  <si>
    <t>CLAR_TX_SET</t>
  </si>
  <si>
    <t>发射CLAR状态设置</t>
  </si>
  <si>
    <t>XT[0|1];</t>
  </si>
  <si>
    <t>clar_tx()</t>
  </si>
  <si>
    <t>CLAR_TX_GET</t>
  </si>
  <si>
    <t>发射CLAR状态获取</t>
  </si>
  <si>
    <t>XT;  XT[0|1];</t>
  </si>
  <si>
    <t>CLAR类型
(891)</t>
  </si>
  <si>
    <t>clar_type(status)</t>
  </si>
  <si>
    <t>CLAR_TYPE_SET</t>
  </si>
  <si>
    <t>CLAR类型设置</t>
  </si>
  <si>
    <t>EX0518[0|1];</t>
  </si>
  <si>
    <t>EX040[0|1];</t>
  </si>
  <si>
    <t>RT/XT</t>
  </si>
  <si>
    <t>clar_type()</t>
  </si>
  <si>
    <t>CLAR_TYPE_GET</t>
  </si>
  <si>
    <t>CLAR类型获取</t>
  </si>
  <si>
    <t>EX0518; -- EX0518[0|1];</t>
  </si>
  <si>
    <t>EX040; -- EX040[0|1];</t>
  </si>
  <si>
    <t>CLAR频率</t>
  </si>
  <si>
    <t>clar_clear()</t>
  </si>
  <si>
    <t>CLAR_CLEAR_SET</t>
  </si>
  <si>
    <t>CLAR频率清除</t>
  </si>
  <si>
    <t>RC;</t>
  </si>
  <si>
    <t>clar_offset(val)</t>
  </si>
  <si>
    <t>CLAR_DOWN_SET</t>
  </si>
  <si>
    <t>CLAR频率减去</t>
  </si>
  <si>
    <t>RD[0000-9999];</t>
  </si>
  <si>
    <t>CLAR_UP_SET</t>
  </si>
  <si>
    <t>CLAR频率增加</t>
  </si>
  <si>
    <t>RU[0000-9999];</t>
  </si>
  <si>
    <t>亚音状态</t>
  </si>
  <si>
    <t>CTCSS_SET</t>
  </si>
  <si>
    <t>亚音类型设置</t>
  </si>
  <si>
    <t>CT0[0|1|2];</t>
  </si>
  <si>
    <t>CT0[0|1|2|3];</t>
  </si>
  <si>
    <t>CT0[0|1|2|4];</t>
  </si>
  <si>
    <t>CTCSS_GET</t>
  </si>
  <si>
    <t>亚音类型获取</t>
  </si>
  <si>
    <t>CT0; -- CT0[0|1|2];</t>
  </si>
  <si>
    <t>CT0; -- CT0[0|1|2|3];</t>
  </si>
  <si>
    <t>CT0; -- CT0[0|1|2|3|4];</t>
  </si>
  <si>
    <t>CTCSS_CODE_SET</t>
  </si>
  <si>
    <t>模拟亚音设置</t>
  </si>
  <si>
    <t>CN0[00-49];</t>
  </si>
  <si>
    <t>CN00[000-049];</t>
  </si>
  <si>
    <t>CTCSS_CODE_GET</t>
  </si>
  <si>
    <t>模拟亚音获取</t>
  </si>
  <si>
    <t>CN0; -- CN0[00-49];</t>
  </si>
  <si>
    <t>CN00; -- CN00[000-049];</t>
  </si>
  <si>
    <t>DCS_CODE_SET</t>
  </si>
  <si>
    <t>数字亚音设置</t>
  </si>
  <si>
    <t>CN01[000-103];</t>
  </si>
  <si>
    <t>DCS_CODE_GET</t>
  </si>
  <si>
    <t>数字亚音获取</t>
  </si>
  <si>
    <t>CN01; -- CN01[000-103];</t>
  </si>
  <si>
    <t>中继</t>
  </si>
  <si>
    <t>RPT_OFFSET_DIRECT_SET</t>
  </si>
  <si>
    <t>中继异频方向设置</t>
  </si>
  <si>
    <t>OS0[0|1|2];</t>
  </si>
  <si>
    <t>RPT_OFFSET_DIRECT_GET</t>
  </si>
  <si>
    <t>中继异频方向获取</t>
  </si>
  <si>
    <t>OS0; -- OS0[0|1|2];</t>
  </si>
  <si>
    <t>静噪</t>
  </si>
  <si>
    <t>sql(val)</t>
  </si>
  <si>
    <t>SQL_LEVEL_SET</t>
  </si>
  <si>
    <t>静噪水平设置</t>
  </si>
  <si>
    <t>默认主频道静噪</t>
  </si>
  <si>
    <t>SQ0[000-255];</t>
  </si>
  <si>
    <t>SQ0[000-100];</t>
  </si>
  <si>
    <t>sql()</t>
  </si>
  <si>
    <t>SQL_LEVEL_GET</t>
  </si>
  <si>
    <t>静噪水平获取</t>
  </si>
  <si>
    <t>SQ0;  SQ0[000-255];</t>
  </si>
  <si>
    <t>SQ0;  SQ0[000-100];</t>
  </si>
  <si>
    <t>系统</t>
  </si>
  <si>
    <t>状态</t>
  </si>
  <si>
    <t>led_rx_busy()</t>
  </si>
  <si>
    <t>RX_BUSY_GET</t>
  </si>
  <si>
    <t>接收状态获取</t>
  </si>
  <si>
    <t>DX系列分A/B</t>
  </si>
  <si>
    <t>BY[0|1]0;</t>
  </si>
  <si>
    <t>led_hi_swr()</t>
  </si>
  <si>
    <t>LED_HI_SWR_GET</t>
  </si>
  <si>
    <t>高驻波状态获取</t>
  </si>
  <si>
    <t>RI0;  RI0[0|1];</t>
  </si>
  <si>
    <t>led_mic_eq()</t>
  </si>
  <si>
    <t>LED_MIC_EQ_GET</t>
  </si>
  <si>
    <t>麦克风平衡器状态获取</t>
  </si>
  <si>
    <t>RI1;  RI1[0|1];</t>
  </si>
  <si>
    <t>led_rec()</t>
  </si>
  <si>
    <t>LED_REC_GET</t>
  </si>
  <si>
    <t>录音状态获取</t>
  </si>
  <si>
    <t>RI3; -- RI3[0|1];</t>
  </si>
  <si>
    <t>led_play()</t>
  </si>
  <si>
    <t>LED_PLAY_GET</t>
  </si>
  <si>
    <t>回放状态获取</t>
  </si>
  <si>
    <t>RI4; -- RI4[0|1];</t>
  </si>
  <si>
    <t>led_rx()</t>
  </si>
  <si>
    <t>LED_RX_GET</t>
  </si>
  <si>
    <t>B</t>
  </si>
  <si>
    <t>RIB; -- RIB[0|1];</t>
  </si>
  <si>
    <t>led_tx()</t>
  </si>
  <si>
    <t>LED_TX_GET</t>
  </si>
  <si>
    <t>发射状态获取</t>
  </si>
  <si>
    <t>A</t>
  </si>
  <si>
    <t>RIA; -- RIA[0|1];</t>
  </si>
  <si>
    <t>led_vfo_a_tx()</t>
  </si>
  <si>
    <t>LED_VFO_A_TX_GET</t>
  </si>
  <si>
    <t>VFO-A发射状态获取</t>
  </si>
  <si>
    <t>RI5; -- RI5[0|1];</t>
  </si>
  <si>
    <t>led_vfo_b_tx()</t>
  </si>
  <si>
    <t>LED_VFO_B_TX_GET</t>
  </si>
  <si>
    <t>VFO-B发射状态获取</t>
  </si>
  <si>
    <t>RI6; -- RI6[0|1];</t>
  </si>
  <si>
    <t>led_vfo_a_rx()</t>
  </si>
  <si>
    <t>LED_VFO_A_RX_GET</t>
  </si>
  <si>
    <t>VFO-A接收状态获取</t>
  </si>
  <si>
    <t>RI7; -- RI7[0|1];</t>
  </si>
  <si>
    <t>led_vfo_b_rx()</t>
  </si>
  <si>
    <t>LED_VFO_B_RX_GET</t>
  </si>
  <si>
    <t>VFO-B接收状态获取</t>
  </si>
  <si>
    <t>RI8; -- RI8[0|1];</t>
  </si>
  <si>
    <t>led_utune()</t>
  </si>
  <si>
    <t>LED_UTUNE_GET</t>
  </si>
  <si>
    <t>u-Tune功能状态获取</t>
  </si>
  <si>
    <t>RI9; -- RI9[0|1];</t>
  </si>
  <si>
    <t>按键</t>
  </si>
  <si>
    <t>key_lock(status)</t>
  </si>
  <si>
    <t>KEY_LOCK_SET</t>
  </si>
  <si>
    <t>按键-锁定</t>
  </si>
  <si>
    <t>LK[0-1];</t>
  </si>
  <si>
    <t>LK[0--7];</t>
  </si>
  <si>
    <t>key_lock()</t>
  </si>
  <si>
    <t>KEY_LOCK_GET</t>
  </si>
  <si>
    <t>默认全部锁定</t>
  </si>
  <si>
    <t>LK;  LK[0-1];</t>
  </si>
  <si>
    <t>LK;  LK[0--7];</t>
  </si>
  <si>
    <t>key_fast(status)</t>
  </si>
  <si>
    <t>KEY_FAST_SET</t>
  </si>
  <si>
    <t>按键-快速</t>
  </si>
  <si>
    <t>标记出的默认为VFO/A</t>
  </si>
  <si>
    <t>FS[0|1];</t>
  </si>
  <si>
    <t>key_fast()</t>
  </si>
  <si>
    <t>KEY_FAST_GET</t>
  </si>
  <si>
    <t>其余不区分</t>
  </si>
  <si>
    <t>FS;  FS[0|1];</t>
  </si>
  <si>
    <t>key_vm()</t>
  </si>
  <si>
    <t>KEY_VM_SET</t>
  </si>
  <si>
    <t>按键-V/M</t>
  </si>
  <si>
    <t>VM;</t>
  </si>
  <si>
    <t>key_ent()</t>
  </si>
  <si>
    <t>KEY_ENT_SET</t>
  </si>
  <si>
    <t>按键-输入频率</t>
  </si>
  <si>
    <t>需要置频键盘</t>
  </si>
  <si>
    <t>编码器</t>
  </si>
  <si>
    <t>key_main_up(val)</t>
  </si>
  <si>
    <t>DIAL_MAIN_UP_SET</t>
  </si>
  <si>
    <t>主旋钮-上</t>
  </si>
  <si>
    <t>UP;</t>
  </si>
  <si>
    <t>key_main_down(val)</t>
  </si>
  <si>
    <t>DIAL_MAIN_DOWN_SET</t>
  </si>
  <si>
    <t>主旋钮-下</t>
  </si>
  <si>
    <t>DN;</t>
  </si>
  <si>
    <t>key_sub_up(val)</t>
  </si>
  <si>
    <t>DIAL_SUB_UP_SET</t>
  </si>
  <si>
    <t>副旋钮-上</t>
  </si>
  <si>
    <t>key_sub_down(val)</t>
  </si>
  <si>
    <t>DIAL_SUB_DOWN_SET</t>
  </si>
  <si>
    <t>副旋钮-下</t>
  </si>
  <si>
    <t>menu_status()</t>
  </si>
  <si>
    <t>STATUS_MENU_GET</t>
  </si>
  <si>
    <t>是否菜单模式</t>
  </si>
  <si>
    <t>电源</t>
  </si>
  <si>
    <t>power_on()</t>
  </si>
  <si>
    <t>POWER_ON_SET</t>
  </si>
  <si>
    <t>开机</t>
  </si>
  <si>
    <t>先发送空指令</t>
  </si>
  <si>
    <t>PS1;</t>
  </si>
  <si>
    <t>power_off()</t>
  </si>
  <si>
    <t>POWER_OFF_SET</t>
  </si>
  <si>
    <t>关机</t>
  </si>
  <si>
    <t>PS0;</t>
  </si>
  <si>
    <t>power(status)</t>
  </si>
  <si>
    <t>POWER_SET</t>
  </si>
  <si>
    <t>电源状态设置</t>
  </si>
  <si>
    <t>ON/OFF</t>
  </si>
  <si>
    <t>关机状态获取阻塞</t>
  </si>
  <si>
    <t>PS[0|1];</t>
  </si>
  <si>
    <t>power()</t>
  </si>
  <si>
    <t>POWER_GET</t>
  </si>
  <si>
    <t>电源状态获取</t>
  </si>
  <si>
    <t>PS;  PS[0|1];</t>
  </si>
  <si>
    <t>RX/TX</t>
  </si>
  <si>
    <t>agc(mode)</t>
  </si>
  <si>
    <t>AGC_SET</t>
  </si>
  <si>
    <t>自动增益调节设置</t>
  </si>
  <si>
    <t>OFF/FAST/MID/SLOW/AUTO</t>
  </si>
  <si>
    <t>DX默认主频道</t>
  </si>
  <si>
    <t>GT0[0-4];</t>
  </si>
  <si>
    <t>agc()</t>
  </si>
  <si>
    <t>AGC_GET</t>
  </si>
  <si>
    <t>自动增益调节获取</t>
  </si>
  <si>
    <t>OFF/FAST/MID/SLOW/AUTO
/AUTO_FAST/AUTO_MID/AUTO_SLOW</t>
  </si>
  <si>
    <t>GT0; -- GT0[0-4];</t>
  </si>
  <si>
    <t>GT0; -- GT0[0-6];
OFF=0/FAST=1/MID=2/SLOW=3/AUTO_FAST=4/AUTO_MID=5/AUTO_SLOW=6</t>
  </si>
  <si>
    <t>衰减器</t>
  </si>
  <si>
    <t>att(status)</t>
  </si>
  <si>
    <t>ATT_SET</t>
  </si>
  <si>
    <t>衰减器状态设置</t>
  </si>
  <si>
    <t>OFF/ON/6db/
12db/18db</t>
  </si>
  <si>
    <t>RA0[0|1];</t>
  </si>
  <si>
    <t>RA0[0-3];
OFF=0/6db=1/12db=2/18db=3</t>
  </si>
  <si>
    <t>att()</t>
  </si>
  <si>
    <t>ATT_GET</t>
  </si>
  <si>
    <t>衰减器状态获取</t>
  </si>
  <si>
    <t>RA0;  RA0[0|1];</t>
  </si>
  <si>
    <t>RA0;  RA0[0-3];</t>
  </si>
  <si>
    <t>天调</t>
  </si>
  <si>
    <t>atu(status)</t>
  </si>
  <si>
    <t>ATU_SET</t>
  </si>
  <si>
    <t>天调状态设置</t>
  </si>
  <si>
    <t>OFF/ON/START</t>
  </si>
  <si>
    <t>AC00[0|1|2];</t>
  </si>
  <si>
    <t>atu()</t>
  </si>
  <si>
    <t>ATU_GET</t>
  </si>
  <si>
    <t>天调状态获取</t>
  </si>
  <si>
    <t>AC;  AC00[0|1|2];</t>
  </si>
  <si>
    <t>发射功率</t>
  </si>
  <si>
    <t>rf_power(val)</t>
  </si>
  <si>
    <t>RF_POWER_SET</t>
  </si>
  <si>
    <t>发射功率设置</t>
  </si>
  <si>
    <t>数值(整型)</t>
  </si>
  <si>
    <t>确认最大功率</t>
  </si>
  <si>
    <t>PC[000-255];</t>
  </si>
  <si>
    <t>PC[005-100];</t>
  </si>
  <si>
    <t>rf_power()</t>
  </si>
  <si>
    <t>RF_POWER_GET</t>
  </si>
  <si>
    <t>发射功率获取</t>
  </si>
  <si>
    <t>PC;  PC[000-255];</t>
  </si>
  <si>
    <t>PC;  PC[005-100];</t>
  </si>
  <si>
    <t>优化
交截点</t>
  </si>
  <si>
    <t>ipo(status)</t>
  </si>
  <si>
    <t>IPO_SET</t>
  </si>
  <si>
    <t>IPO状态设置</t>
  </si>
  <si>
    <t>PA0[0|1];</t>
  </si>
  <si>
    <t>PA0[0|1|2];</t>
  </si>
  <si>
    <t>PA0[0|1|2|3];</t>
  </si>
  <si>
    <t>ipo()</t>
  </si>
  <si>
    <t>IPO_GET</t>
  </si>
  <si>
    <t>IPO状态获取</t>
  </si>
  <si>
    <t>PA0;  PA0[0|1];</t>
  </si>
  <si>
    <t>PA0;  PA0[0|1|2];</t>
  </si>
  <si>
    <t>PA0;  PA0[0|1|2|3];</t>
  </si>
  <si>
    <t>窄带</t>
  </si>
  <si>
    <t>narrow(status)</t>
  </si>
  <si>
    <t>NARROW_SET</t>
  </si>
  <si>
    <t>窄带接收状态设置</t>
  </si>
  <si>
    <t>NA0[0|1];</t>
  </si>
  <si>
    <t>narrow()</t>
  </si>
  <si>
    <t>NARROW_GET</t>
  </si>
  <si>
    <t>窄带接收状态获取</t>
  </si>
  <si>
    <t>NA0;  NA0[0|1];</t>
  </si>
  <si>
    <t>监听</t>
  </si>
  <si>
    <t>monitor(status)</t>
  </si>
  <si>
    <t>MONITOR_SET</t>
  </si>
  <si>
    <t>监听功能状态设置</t>
  </si>
  <si>
    <t>ML0[000|001];</t>
  </si>
  <si>
    <t>monitor()</t>
  </si>
  <si>
    <t>MONITOR_GET</t>
  </si>
  <si>
    <t>监听功能状态获取</t>
  </si>
  <si>
    <t>ML0;  ML0[000|001];</t>
  </si>
  <si>
    <t>monitor_level(val)</t>
  </si>
  <si>
    <t>MONITOR_LEVEL_SET</t>
  </si>
  <si>
    <t>监听水平设置</t>
  </si>
  <si>
    <t>ML1[001-100];</t>
  </si>
  <si>
    <t>ML1[001-255];</t>
  </si>
  <si>
    <t>monitor_level()</t>
  </si>
  <si>
    <t>MONITOR_LEVEL_GET</t>
  </si>
  <si>
    <t xml:space="preserve">监听水平获取 </t>
  </si>
  <si>
    <t>ML1;  ML1[001-100];</t>
  </si>
  <si>
    <t>ML1;  ML1[001-255];</t>
  </si>
  <si>
    <t>ML1; -- ML1[001-100];</t>
  </si>
  <si>
    <t>手工发射</t>
  </si>
  <si>
    <t>mox(status)</t>
  </si>
  <si>
    <t>MOX_SET</t>
  </si>
  <si>
    <t>手工发射设置</t>
  </si>
  <si>
    <t>MX[0|1];</t>
  </si>
  <si>
    <t>mox()</t>
  </si>
  <si>
    <t>MOX_GET</t>
  </si>
  <si>
    <t>手工发射获取</t>
  </si>
  <si>
    <t>MX;  MX[0|1];</t>
  </si>
  <si>
    <t>??</t>
  </si>
  <si>
    <t>split()</t>
  </si>
  <si>
    <t>QUICK_SPLIT_SET</t>
  </si>
  <si>
    <t>QS;</t>
  </si>
  <si>
    <t>扫描</t>
  </si>
  <si>
    <t>scan(status)</t>
  </si>
  <si>
    <t>SCAN_SET</t>
  </si>
  <si>
    <t>扫描设置</t>
  </si>
  <si>
    <t>SC[0|1|2];</t>
  </si>
  <si>
    <t>scan()</t>
  </si>
  <si>
    <t>SCAN_GET</t>
  </si>
  <si>
    <t>扫描状态获取</t>
  </si>
  <si>
    <t>SC;  SC[0|1|2];</t>
  </si>
  <si>
    <t>中频异频</t>
  </si>
  <si>
    <t>if_shift(val)</t>
  </si>
  <si>
    <t>IF_SHIFT_SET</t>
  </si>
  <si>
    <t>中频异频设置</t>
  </si>
  <si>
    <t>OFF/ON/FREQ</t>
  </si>
  <si>
    <t>IS0[+|-][0000-1000];</t>
  </si>
  <si>
    <t>IS0[0|1][+|-][0000-1000];</t>
  </si>
  <si>
    <t>if_shift()</t>
  </si>
  <si>
    <t>IF_SHIFT_GET</t>
  </si>
  <si>
    <t>中频异频获取</t>
  </si>
  <si>
    <t>IS0;  IS0[+|-][0000-1000];</t>
  </si>
  <si>
    <t>IS0;  IS0[0|1][+|-][0000-1000];</t>
  </si>
  <si>
    <t>声控发射</t>
  </si>
  <si>
    <t>vox(status)</t>
  </si>
  <si>
    <t>VOX_SET</t>
  </si>
  <si>
    <t>声控发射状态设置</t>
  </si>
  <si>
    <t>VX[0|1];</t>
  </si>
  <si>
    <t>vox()</t>
  </si>
  <si>
    <t>VOX_GET</t>
  </si>
  <si>
    <t>声控发射状态获取</t>
  </si>
  <si>
    <t>VX;  VX[0|1];</t>
  </si>
  <si>
    <t>vox_delay(val)</t>
  </si>
  <si>
    <t>VOX_DELAY_SET</t>
  </si>
  <si>
    <t>声控发射延时设置</t>
  </si>
  <si>
    <t>时间长度(ms)</t>
  </si>
  <si>
    <t>上下限不同</t>
  </si>
  <si>
    <t>VD[0100-3000];</t>
  </si>
  <si>
    <t>vox_delay()</t>
  </si>
  <si>
    <t>VOX_DELAY_GET</t>
  </si>
  <si>
    <t>声控发射延时获取</t>
  </si>
  <si>
    <t>VD;  VD[0100-3000];</t>
  </si>
  <si>
    <t>TXW_SET</t>
  </si>
  <si>
    <t>OFF: TS0;  ON: TS1;</t>
  </si>
  <si>
    <t>TXW_GET</t>
  </si>
  <si>
    <t>TS; -- TS[0|1];</t>
  </si>
  <si>
    <t>TX_SETTING_SET</t>
  </si>
  <si>
    <t>OFF+OFF/OFF+ON</t>
  </si>
  <si>
    <t>OFF+OFF: TX0;  OFF+ON: TX1;</t>
  </si>
  <si>
    <t>TX_SETTING_GET</t>
  </si>
  <si>
    <t>发射设置获取</t>
  </si>
  <si>
    <t>OFF+OFF/
OFF+ON/
ON+OFF</t>
  </si>
  <si>
    <t>TX; -- TX[0|1|2];</t>
  </si>
  <si>
    <t>带宽</t>
  </si>
  <si>
    <t>width(val)</t>
  </si>
  <si>
    <t>WIDTH_SET</t>
  </si>
  <si>
    <t>SH; 参见附表</t>
  </si>
  <si>
    <t>width()</t>
  </si>
  <si>
    <t>WIDTH_GET</t>
  </si>
  <si>
    <t>带宽获取</t>
  </si>
  <si>
    <t>APF</t>
  </si>
  <si>
    <t>apf(status)</t>
  </si>
  <si>
    <t>APF_SET</t>
  </si>
  <si>
    <t>CO02[0000|0001];</t>
  </si>
  <si>
    <t>CO00[00|02];</t>
  </si>
  <si>
    <t>apf()</t>
  </si>
  <si>
    <t>APF_GET</t>
  </si>
  <si>
    <t>CO02;  CO02[0000|0001];</t>
  </si>
  <si>
    <t>CO00;  CO00[00|02];</t>
  </si>
  <si>
    <t>apf_freq(val)</t>
  </si>
  <si>
    <t>APF_FREQ_SET</t>
  </si>
  <si>
    <t>CO03[0000-0050];</t>
  </si>
  <si>
    <t>CO02[00-50];</t>
  </si>
  <si>
    <t>apf_freq()</t>
  </si>
  <si>
    <t>APF_FREQ_GET</t>
  </si>
  <si>
    <t>CO03;  CO03[0000-0050];</t>
  </si>
  <si>
    <t>CO02;  CO02[00-50];</t>
  </si>
  <si>
    <t>CO02;  CO02[00-20];</t>
  </si>
  <si>
    <t>contour(status)</t>
  </si>
  <si>
    <t>CONTOUR_SET</t>
  </si>
  <si>
    <t>轮廓消噪状态设置</t>
  </si>
  <si>
    <t>CO00[-2-+2];</t>
  </si>
  <si>
    <t>CO00[0000|0001];</t>
  </si>
  <si>
    <t>CO00[00|01];</t>
  </si>
  <si>
    <t>contour()</t>
  </si>
  <si>
    <t>CONTOUR_GET</t>
  </si>
  <si>
    <t>轮廓消噪状态获取</t>
  </si>
  <si>
    <t>CO00;  CO00[-2-+2];</t>
  </si>
  <si>
    <t>CO00; CO00[0000|0001];</t>
  </si>
  <si>
    <t>CO00;  CO00[00|01];</t>
  </si>
  <si>
    <t>contour_freq(freq)</t>
  </si>
  <si>
    <t>CONTOUR_FREQ_SET</t>
  </si>
  <si>
    <t>轮廓消噪频率设置</t>
  </si>
  <si>
    <t>CO01[01-32];</t>
  </si>
  <si>
    <t>CO01[0010-3200];</t>
  </si>
  <si>
    <t>CO01[01-40];</t>
  </si>
  <si>
    <t>CO01[01-30];</t>
  </si>
  <si>
    <t>contour_freq()</t>
  </si>
  <si>
    <t>CONTOUR_FREQ_GET</t>
  </si>
  <si>
    <t>轮廓消噪频率获取</t>
  </si>
  <si>
    <t>CO01;  CO01[01-32];</t>
  </si>
  <si>
    <t>CO01;  CO01[0010-3200];</t>
  </si>
  <si>
    <t>CO01;  CO01[01-40];</t>
  </si>
  <si>
    <t>CO01;  CO01[01-30];</t>
  </si>
  <si>
    <t>nb(status)</t>
  </si>
  <si>
    <t>NB_SET</t>
  </si>
  <si>
    <t>NB功能状态设置</t>
  </si>
  <si>
    <t>NB0[0|1];</t>
  </si>
  <si>
    <t>NB0[0|1|2];</t>
  </si>
  <si>
    <t>nb()</t>
  </si>
  <si>
    <t>NB_GET</t>
  </si>
  <si>
    <t>NB功能状态获取</t>
  </si>
  <si>
    <t>NB0;  NB0[0|1];</t>
  </si>
  <si>
    <t>NB0;  NB0[0|1|2];</t>
  </si>
  <si>
    <t>nb_level(val)</t>
  </si>
  <si>
    <t>NB_LEVEL_SET</t>
  </si>
  <si>
    <t>NB功能水平设置</t>
  </si>
  <si>
    <t>NL0[000-010];</t>
  </si>
  <si>
    <t>NL0[000-100];</t>
  </si>
  <si>
    <t>NL0[000-255];</t>
  </si>
  <si>
    <t>nb_level()</t>
  </si>
  <si>
    <t>NB_LEVEL_GET</t>
  </si>
  <si>
    <t>NB功能水平获取</t>
  </si>
  <si>
    <t>NL0;  NL0[000-010];</t>
  </si>
  <si>
    <t>NL0;  NL0[000-100];</t>
  </si>
  <si>
    <t>NL0;  NL0[000-255];</t>
  </si>
  <si>
    <t>nr(status)</t>
  </si>
  <si>
    <t>NR_SET</t>
  </si>
  <si>
    <t>NR功能状态设置</t>
  </si>
  <si>
    <t>NR0[0|1];</t>
  </si>
  <si>
    <t>nr()</t>
  </si>
  <si>
    <t>NR_GET</t>
  </si>
  <si>
    <t>NR功能状态获取</t>
  </si>
  <si>
    <t>NR0;  NR0[0|1];</t>
  </si>
  <si>
    <t>nr_level(val)</t>
  </si>
  <si>
    <t>NR_LEVEL_SET</t>
  </si>
  <si>
    <t>NR功能水平设置</t>
  </si>
  <si>
    <t>RL0[01-11];</t>
  </si>
  <si>
    <t>RL0[01-15];</t>
  </si>
  <si>
    <t>nr_level()</t>
  </si>
  <si>
    <t>NR_LEVEL_GET</t>
  </si>
  <si>
    <t>NR功能水平获取</t>
  </si>
  <si>
    <t>RL0;  RL0[01-11];</t>
  </si>
  <si>
    <t>RL0;  RL0[01-15];</t>
  </si>
  <si>
    <t>NOTCH</t>
  </si>
  <si>
    <t>notch_auto(status)</t>
  </si>
  <si>
    <t>NOTCH_AUTO_SET</t>
  </si>
  <si>
    <t>自动陷波状态设置</t>
  </si>
  <si>
    <t>BC0[0|1];</t>
  </si>
  <si>
    <t>notch_auto()</t>
  </si>
  <si>
    <t>NOTCH_AUTO_GET</t>
  </si>
  <si>
    <t>自动陷波状态获取</t>
  </si>
  <si>
    <t>BC0; -- BC0[0|1];</t>
  </si>
  <si>
    <t>notch_manual(status)</t>
  </si>
  <si>
    <t>NOTCH_MANUAL_SET</t>
  </si>
  <si>
    <t>手动陷波状态设置</t>
  </si>
  <si>
    <t>BP00[000|001];</t>
  </si>
  <si>
    <t>notch_manual()</t>
  </si>
  <si>
    <t>NOTCH_MANUAL_GET</t>
  </si>
  <si>
    <t>手动陷波状态获取</t>
  </si>
  <si>
    <t>BP00;  BP00[000|001];</t>
  </si>
  <si>
    <t>notch_manual_freq(freq)</t>
  </si>
  <si>
    <t>NOTCH_MANUAL_FREQ_SET</t>
  </si>
  <si>
    <t>手动陷波频率设置</t>
  </si>
  <si>
    <t>BP01[001-400];</t>
  </si>
  <si>
    <t>BP01[001-320];</t>
  </si>
  <si>
    <t>BP01[001-300];</t>
  </si>
  <si>
    <t>notch_manual_freq()</t>
  </si>
  <si>
    <t>NOTCH_MANUAL_FREQ_GET</t>
  </si>
  <si>
    <t>手动陷波频率获取</t>
  </si>
  <si>
    <t>BP01;  BP01[001-400];</t>
  </si>
  <si>
    <t>BP01;  BP01[001-320];</t>
  </si>
  <si>
    <t>BP01;  BP01[001-300];</t>
  </si>
  <si>
    <t>语音处理器</t>
  </si>
  <si>
    <t>SPEECH_PROCESSOR_SET</t>
  </si>
  <si>
    <t>SPEECH_PROCESSOR_GET</t>
  </si>
  <si>
    <t>PARAM_MIC_EQUALIZER_SET</t>
  </si>
  <si>
    <t>PARAM_MIC_EQUALIZER_GET</t>
  </si>
  <si>
    <t>P1</t>
  </si>
  <si>
    <t>P2</t>
  </si>
  <si>
    <t>P3</t>
  </si>
  <si>
    <t>P4</t>
  </si>
  <si>
    <t>Cmd</t>
  </si>
  <si>
    <t>*</t>
  </si>
  <si>
    <t>00</t>
  </si>
  <si>
    <t>面板锁定</t>
  </si>
  <si>
    <t>UNLOCK</t>
  </si>
  <si>
    <t>80</t>
  </si>
  <si>
    <t>面板解锁</t>
  </si>
  <si>
    <t>PTT ON</t>
  </si>
  <si>
    <t>08</t>
  </si>
  <si>
    <t>PTT按下</t>
  </si>
  <si>
    <t>PTT OFF</t>
  </si>
  <si>
    <t>88</t>
  </si>
  <si>
    <t>PTT松开</t>
  </si>
  <si>
    <t>Set Frequency</t>
  </si>
  <si>
    <t>p1</t>
  </si>
  <si>
    <t>p2</t>
  </si>
  <si>
    <t>p3</t>
  </si>
  <si>
    <t>p4</t>
  </si>
  <si>
    <t>01</t>
  </si>
  <si>
    <t>设置频率, p1~p4为频率数字
如01,42,34,56, 频率为14.23456MHz</t>
  </si>
  <si>
    <t>Operating Mode</t>
  </si>
  <si>
    <t>07</t>
  </si>
  <si>
    <t>设置操作模式, p1=
00:LSB     01:USB   02:CW  
03:CWR   04:AM    08:FM
88:FM-N  0A:DIG   0C:PKT</t>
  </si>
  <si>
    <t>CLAR ON</t>
  </si>
  <si>
    <t>05</t>
  </si>
  <si>
    <t>打开干扰削减/微调</t>
  </si>
  <si>
    <t>CLAR OFF</t>
  </si>
  <si>
    <t>85</t>
  </si>
  <si>
    <t>关闭干扰削减/微调</t>
  </si>
  <si>
    <t>CLAR Frequency</t>
  </si>
  <si>
    <t>F5</t>
  </si>
  <si>
    <t>削减频率/开关
p1=00:'+' OFFSET/ !=00:'-' OFFSET
p3,p4: CLAR频率 12,34 = 12.34kHz</t>
  </si>
  <si>
    <t>VFO-A/B</t>
  </si>
  <si>
    <t>81</t>
  </si>
  <si>
    <t>切换VFO-A/VFO-B</t>
  </si>
  <si>
    <t>SPLIT ON</t>
  </si>
  <si>
    <t>02</t>
  </si>
  <si>
    <t>异频开</t>
  </si>
  <si>
    <t>SPLIT OFF</t>
  </si>
  <si>
    <t>82</t>
  </si>
  <si>
    <t>异频关</t>
  </si>
  <si>
    <t>Repeater Offset Frequecy</t>
  </si>
  <si>
    <t>09</t>
  </si>
  <si>
    <t>中继频差, p1=
09: '-' SHIFT
49: '+' SHIFT
89: SIMPLEX 单频工作</t>
  </si>
  <si>
    <t>Repeater Offset</t>
  </si>
  <si>
    <t>F9</t>
  </si>
  <si>
    <t>中继频差频率, p1~p4为频率数字
如05,43,21,00, 频率为5.4321MHz</t>
  </si>
  <si>
    <t>CTCSS/DCS Mode</t>
  </si>
  <si>
    <t>0A</t>
  </si>
  <si>
    <r>
      <rPr>
        <sz val="10"/>
        <color theme="1"/>
        <rFont val="Calibri"/>
        <charset val="134"/>
        <scheme val="minor"/>
      </rPr>
      <t xml:space="preserve">亚音频模式, p1=
0A: DCS ON
0B: DCS DECODER ON
0C: DCS ENCODER ON
2A: CTCSS ON
3A: CTCSS DECODER ON
4A: CTCSS ENCODER ON
8A: OFF
</t>
    </r>
    <r>
      <rPr>
        <b/>
        <sz val="10"/>
        <color theme="1"/>
        <rFont val="Calibri"/>
        <charset val="134"/>
        <scheme val="minor"/>
      </rPr>
      <t>注: 817ND/818ND略有差异</t>
    </r>
    <r>
      <rPr>
        <sz val="10"/>
        <color theme="1"/>
        <rFont val="Calibri"/>
        <charset val="134"/>
        <scheme val="minor"/>
      </rPr>
      <t xml:space="preserve">
0A: DCS ON 数字亚音开
2A: CTCSS ON 模拟亚音开
4A: ENCODER ON 解码功能开
8A: OFF 关闭</t>
    </r>
  </si>
  <si>
    <t>CTCSS Tone</t>
  </si>
  <si>
    <t>0B</t>
  </si>
  <si>
    <r>
      <rPr>
        <b/>
        <sz val="10"/>
        <color theme="1"/>
        <rFont val="Calibri"/>
        <charset val="134"/>
        <scheme val="minor"/>
      </rPr>
      <t>模拟亚音</t>
    </r>
    <r>
      <rPr>
        <sz val="10"/>
        <color theme="1"/>
        <rFont val="Calibri"/>
        <charset val="134"/>
        <scheme val="minor"/>
      </rPr>
      <t xml:space="preserve">
p1~2p: CTCSS Tone Frequency for TX
p3~p4: CTCSS Tone Frequency for RX
p1:p2:p3:p4=08:85:10:00
表示发射亚音88.5Hz, 接收亚音100.0Hz</t>
    </r>
  </si>
  <si>
    <t>DCS Code</t>
  </si>
  <si>
    <t>0C</t>
  </si>
  <si>
    <r>
      <rPr>
        <b/>
        <sz val="10"/>
        <color theme="1"/>
        <rFont val="Calibri"/>
        <charset val="134"/>
        <scheme val="minor"/>
      </rPr>
      <t>数字亚音</t>
    </r>
    <r>
      <rPr>
        <sz val="10"/>
        <color theme="1"/>
        <rFont val="Calibri"/>
        <charset val="134"/>
        <scheme val="minor"/>
      </rPr>
      <t xml:space="preserve">
p1~2p: DCS Code for TX
p3~p4: DCS Code for RX
p1:p2:p3:p4=00:23:03:71
表示发射亚音为023, 接收亚音371</t>
    </r>
  </si>
  <si>
    <t>Read RX Status</t>
  </si>
  <si>
    <t>E7</t>
  </si>
  <si>
    <r>
      <rPr>
        <b/>
        <sz val="10"/>
        <color theme="1"/>
        <rFont val="Calibri"/>
        <charset val="134"/>
        <scheme val="minor"/>
      </rPr>
      <t>RX状态读取</t>
    </r>
    <r>
      <rPr>
        <sz val="10"/>
        <color theme="1"/>
        <rFont val="Calibri"/>
        <charset val="134"/>
        <scheme val="minor"/>
      </rPr>
      <t xml:space="preserve">
b7:b6:b5:b4:b3:b2:b1:b0
b7: 静噪: 0-有信号,1-无信号
b6: 亚音匹配: 0-匹配,1-不匹配,CTCSS/DCS关闭时为0
b5: 居中鉴别器: 0-居中鉴别器, 1-非居中鉴别器, SSB/CW/AM时为0
b4: 虚字节
b3-b0: S表</t>
    </r>
  </si>
  <si>
    <t>Read TX Status</t>
  </si>
  <si>
    <t>F7</t>
  </si>
  <si>
    <r>
      <rPr>
        <b/>
        <sz val="10"/>
        <color theme="1"/>
        <rFont val="Calibri"/>
        <charset val="134"/>
        <scheme val="minor"/>
      </rPr>
      <t>TX状态读取</t>
    </r>
    <r>
      <rPr>
        <sz val="10"/>
        <color theme="1"/>
        <rFont val="Calibri"/>
        <charset val="134"/>
        <scheme val="minor"/>
      </rPr>
      <t xml:space="preserve">
b7:b6:b5:b4:b3:b2:b1:b0
b7: PTT状态: 0-打开(TX), 1-关闭(RX)
b6: HI-SWR: 0-ON, 1-OFF
b5: SPLIT: 0-ON, 1-OFF
b4: 虚字节
b3-b0: PO表</t>
    </r>
  </si>
  <si>
    <t>Read Frequency &amp; 
Mode Status</t>
  </si>
  <si>
    <t>03</t>
  </si>
  <si>
    <r>
      <rPr>
        <b/>
        <sz val="10"/>
        <color theme="1"/>
        <rFont val="Calibri"/>
        <charset val="134"/>
        <scheme val="minor"/>
      </rPr>
      <t>读取频率和模式状态</t>
    </r>
    <r>
      <rPr>
        <sz val="10"/>
        <color theme="1"/>
        <rFont val="Calibri"/>
        <charset val="134"/>
        <scheme val="minor"/>
      </rPr>
      <t xml:space="preserve">
D1:D2:D3:D4:D5=43:97:00:00:MODE
表示439.700MHz
Mode: 
00:LSB     01:USB   02:CW  
03:CWR   82:CW-N 04:AM
06:WFM   08:FM    88:NFM
0A:DIG     0C:PKT</t>
    </r>
  </si>
  <si>
    <t>POWER ON</t>
  </si>
  <si>
    <t>0F</t>
  </si>
  <si>
    <t>打开电源
注: 使用干电池或镍氢电池盒时不要使用本指令
发送本指令之前, 先发送一个5字节的引导标志(如00，00，00，00，00)</t>
  </si>
  <si>
    <t>POWER OFF</t>
  </si>
  <si>
    <t>8F</t>
  </si>
  <si>
    <t>关闭电源</t>
  </si>
  <si>
    <t>暂无开发计划</t>
  </si>
  <si>
    <t>频宽</t>
  </si>
  <si>
    <t>频率范围(以7050为中心)</t>
  </si>
  <si>
    <t>功能设计</t>
  </si>
  <si>
    <t>步长(kHz)</t>
  </si>
  <si>
    <t>对齐</t>
  </si>
  <si>
    <t>到整k, 0.5k</t>
  </si>
  <si>
    <t>切换步长</t>
  </si>
  <si>
    <t>对应SPAN</t>
  </si>
  <si>
    <t>切换参考电平</t>
  </si>
  <si>
    <t>对应LV</t>
  </si>
  <si>
    <t>上一个峰值</t>
  </si>
  <si>
    <t>下一个峰值</t>
  </si>
  <si>
    <t>手动/自动</t>
  </si>
  <si>
    <t>对应SWP</t>
  </si>
  <si>
    <t>步长</t>
  </si>
  <si>
    <t>点数</t>
  </si>
  <si>
    <t>1/8</t>
  </si>
  <si>
    <t>891屏幕分析</t>
  </si>
  <si>
    <t>横向8大格，每格20点，每格5k/10k/20k/50k/100k</t>
  </si>
  <si>
    <t>纵向4大行，没行间距8点，对应55/57/59/+20</t>
  </si>
  <si>
    <t>FULL</t>
  </si>
  <si>
    <t>**</t>
  </si>
  <si>
    <t>A-B
A-M
B-A
M-A
SWAP</t>
  </si>
  <si>
    <t xml:space="preserve">CLAR
AGC
</t>
  </si>
  <si>
    <t>SSB
CW
FM
DATA
PKT</t>
  </si>
  <si>
    <t>BREAK-IN
KEYER
SPEED
PITCH
SEND BY PROFILE</t>
  </si>
  <si>
    <t>BAND</t>
  </si>
  <si>
    <t>13个波段</t>
  </si>
  <si>
    <t>NOTCH
NB
NR
CONTOUR</t>
  </si>
  <si>
    <t>分类</t>
  </si>
  <si>
    <t>功能名称</t>
  </si>
  <si>
    <t>类型</t>
  </si>
  <si>
    <t>功能开关</t>
  </si>
  <si>
    <t>功能未知</t>
  </si>
  <si>
    <t>状态列表</t>
  </si>
  <si>
    <t>参考命令</t>
  </si>
  <si>
    <t>切换</t>
  </si>
  <si>
    <t>L1</t>
  </si>
  <si>
    <t>AGC</t>
  </si>
  <si>
    <t>快捷菜单</t>
  </si>
  <si>
    <t>RF/SQL旋钮</t>
  </si>
  <si>
    <t>RF/SQL</t>
  </si>
  <si>
    <t>IPO/AMP</t>
  </si>
  <si>
    <t>ATT</t>
  </si>
  <si>
    <t>天调选择</t>
  </si>
  <si>
    <t>OFF/EXTERNAL/ATAS/LAMP</t>
  </si>
  <si>
    <t>MONITOR</t>
  </si>
  <si>
    <t>点击</t>
  </si>
  <si>
    <t>手动PTT</t>
  </si>
  <si>
    <t>MX/TXW</t>
  </si>
  <si>
    <t>L2</t>
  </si>
  <si>
    <t>CW_BFO</t>
  </si>
  <si>
    <t>USB/LSB/AUTO</t>
  </si>
  <si>
    <t>回放</t>
  </si>
  <si>
    <t>DATA_BFO</t>
  </si>
  <si>
    <t>USB/LSB</t>
  </si>
  <si>
    <t>CW KEYING 回放</t>
  </si>
  <si>
    <t>SSB_BFO</t>
  </si>
  <si>
    <t>MEM选单</t>
  </si>
  <si>
    <t>DISABLE/ENABLE</t>
  </si>
  <si>
    <t>FM选单</t>
  </si>
  <si>
    <t>REC选单</t>
  </si>
  <si>
    <t>CLAR选项</t>
  </si>
  <si>
    <t>RX/TX/TRX</t>
  </si>
  <si>
    <t>L3</t>
  </si>
  <si>
    <t>COMP/ALC/PO/SWR/IDD</t>
  </si>
  <si>
    <t>天调开关</t>
  </si>
  <si>
    <t>调谐开关</t>
  </si>
  <si>
    <t>TUNING</t>
  </si>
  <si>
    <t>ATAS选单</t>
  </si>
  <si>
    <t>已完全</t>
  </si>
  <si>
    <t>VFO</t>
  </si>
  <si>
    <t>A|B</t>
  </si>
  <si>
    <t>A-B</t>
  </si>
  <si>
    <t>B-A</t>
  </si>
  <si>
    <t>A-M</t>
  </si>
  <si>
    <t>M-A</t>
  </si>
  <si>
    <t>0-9数字键</t>
  </si>
  <si>
    <t>退格</t>
  </si>
  <si>
    <t>确认</t>
  </si>
  <si>
    <t>降噪</t>
  </si>
  <si>
    <t>自动NOTCH</t>
  </si>
  <si>
    <t>手动NOTCH</t>
  </si>
  <si>
    <t>手动NOTCH水平</t>
  </si>
  <si>
    <t>001-320</t>
  </si>
  <si>
    <t>连续值</t>
  </si>
  <si>
    <t>CONTOUR水平</t>
  </si>
  <si>
    <t>10-3200</t>
  </si>
  <si>
    <t>IF-SHIFT偏移量</t>
  </si>
  <si>
    <t>NB-LEVEL</t>
  </si>
  <si>
    <t>NR-LEVEL</t>
  </si>
  <si>
    <t>麦克风均衡器</t>
  </si>
  <si>
    <t>CW侧音类型</t>
  </si>
  <si>
    <t>SEMI/FULL</t>
  </si>
  <si>
    <t>4-60</t>
  </si>
  <si>
    <t>APF水平</t>
  </si>
  <si>
    <t>0-50</t>
  </si>
  <si>
    <t>60档</t>
  </si>
  <si>
    <t>SHIFT - IS</t>
  </si>
  <si>
    <t>+/- 0-1000</t>
  </si>
  <si>
    <t>+/- 0-1200(20 step)</t>
  </si>
  <si>
    <t>+/- 0-1000(20 step)</t>
  </si>
  <si>
    <t>0-1200 (40 step)</t>
  </si>
  <si>
    <t>CONTOUR - CO</t>
  </si>
  <si>
    <t>状态: ON(-12/-6/OFF/+6/+12)
档位: 250/500/1k/2k/4k</t>
  </si>
  <si>
    <t>0010-3200Hz</t>
  </si>
  <si>
    <t>01-30</t>
  </si>
  <si>
    <t>01-40</t>
  </si>
  <si>
    <t>100-4000Hz</t>
  </si>
  <si>
    <t>01-40
(100-4000Hz)</t>
  </si>
  <si>
    <t>按范围分3类
a. 100-4000 65 step
b. 10-3200 55 step
c. 100-3000 50 step</t>
  </si>
  <si>
    <t>WIDTH - SH</t>
  </si>
  <si>
    <t>P2: 00-10 Narrow
      11-21 Normal
      22-31 Wide
P3: 00 Narrow
      16 Normal
      31 Wide</t>
  </si>
  <si>
    <t>表1</t>
  </si>
  <si>
    <t>表2</t>
  </si>
  <si>
    <t>00-16-31</t>
  </si>
  <si>
    <t>表3</t>
  </si>
  <si>
    <t>表4</t>
  </si>
  <si>
    <t>NOTCH - BP</t>
  </si>
  <si>
    <t>001-199: LEFT
200:         MID
201:400:  RIGHT</t>
  </si>
  <si>
    <t>001-320 x10</t>
  </si>
  <si>
    <t>001-300 x10</t>
  </si>
  <si>
    <t>001-400 x10</t>
  </si>
  <si>
    <t>表1 - 891/991/991A</t>
  </si>
  <si>
    <t>SSB(Narrow)</t>
  </si>
  <si>
    <t>SSB(Wide)</t>
  </si>
  <si>
    <t>CW(Narrow)</t>
  </si>
  <si>
    <t>CW(Wide)</t>
  </si>
  <si>
    <t>RP(Narrow)</t>
  </si>
  <si>
    <t>RP(Wide)</t>
  </si>
  <si>
    <t>总</t>
  </si>
  <si>
    <t>像素</t>
  </si>
  <si>
    <t>00(Default)</t>
  </si>
  <si>
    <t>1500Hz</t>
  </si>
  <si>
    <t>2400Hz</t>
  </si>
  <si>
    <t>500Hz</t>
  </si>
  <si>
    <t>300Hz</t>
  </si>
  <si>
    <t>50Hz</t>
  </si>
  <si>
    <t>200Hz</t>
  </si>
  <si>
    <t>100Hz</t>
  </si>
  <si>
    <t>400Hz</t>
  </si>
  <si>
    <t>150Hz</t>
  </si>
  <si>
    <t>600Hz</t>
  </si>
  <si>
    <t>04</t>
  </si>
  <si>
    <t>850Hz</t>
  </si>
  <si>
    <t>250Hz</t>
  </si>
  <si>
    <t>1100Hz</t>
  </si>
  <si>
    <t>06</t>
  </si>
  <si>
    <t>1350Hz</t>
  </si>
  <si>
    <t>350Hz</t>
  </si>
  <si>
    <t>1650Hz</t>
  </si>
  <si>
    <t>450Hz</t>
  </si>
  <si>
    <t>1800Hz</t>
  </si>
  <si>
    <t>10</t>
  </si>
  <si>
    <t>1950Hz</t>
  </si>
  <si>
    <t>11</t>
  </si>
  <si>
    <t>2100Hz</t>
  </si>
  <si>
    <t>800Hz</t>
  </si>
  <si>
    <t>12</t>
  </si>
  <si>
    <t>2200Hz</t>
  </si>
  <si>
    <t>1200Hz</t>
  </si>
  <si>
    <t>13</t>
  </si>
  <si>
    <t>2300Hz</t>
  </si>
  <si>
    <t>1400Hz</t>
  </si>
  <si>
    <t>14</t>
  </si>
  <si>
    <t>1700Hz</t>
  </si>
  <si>
    <t>15</t>
  </si>
  <si>
    <t>2500Hz</t>
  </si>
  <si>
    <t>2000Hz</t>
  </si>
  <si>
    <t>16</t>
  </si>
  <si>
    <t>2600Hz</t>
  </si>
  <si>
    <t>17</t>
  </si>
  <si>
    <t>2700Hz</t>
  </si>
  <si>
    <t>3000Hz</t>
  </si>
  <si>
    <t>18</t>
  </si>
  <si>
    <t>2800Hz</t>
  </si>
  <si>
    <t>19</t>
  </si>
  <si>
    <t>2900Hz</t>
  </si>
  <si>
    <t>20</t>
  </si>
  <si>
    <t>21</t>
  </si>
  <si>
    <t>3200Hz</t>
  </si>
  <si>
    <t>表2 - 950</t>
  </si>
  <si>
    <t>2250Hz</t>
  </si>
  <si>
    <t>2450Hz</t>
  </si>
  <si>
    <t>3400Hz</t>
  </si>
  <si>
    <t>3600Hz</t>
  </si>
  <si>
    <t>3800Hz</t>
  </si>
  <si>
    <t>4000Hz</t>
  </si>
  <si>
    <t>22</t>
  </si>
  <si>
    <t>23</t>
  </si>
  <si>
    <t>24</t>
  </si>
  <si>
    <t>25</t>
  </si>
  <si>
    <t>RTY(Narrow)</t>
  </si>
  <si>
    <t>RTY(Wide)</t>
  </si>
  <si>
    <t>PSK(Narrow)</t>
  </si>
  <si>
    <t>PSK(Wide)</t>
  </si>
  <si>
    <t>dir /s /b  *.png</t>
  </si>
  <si>
    <t>命令</t>
  </si>
  <si>
    <t>F:\DEV_WORKS\Python\Yaesu_Radio_Controller_New\res\VGA\alphabet1.png</t>
  </si>
  <si>
    <t>F:\DEV_WORKS\Python\Yaesu_Radio_Controller_New\res\VGA\background.png</t>
  </si>
  <si>
    <t>F:\DEV_WORKS\Python\Yaesu_Radio_Controller_New\res\VGA\PANEL_SCOPE.png</t>
  </si>
  <si>
    <t>F:\DEV_WORKS\Python\Yaesu_Radio_Controller_New\res\VGA\PANEL_TEMPLATE.png</t>
  </si>
  <si>
    <t>F:\DEV_WORKS\Python\Yaesu_Radio_Controller_New\res\VGA\UI_640x480_BAND_MODE.png</t>
  </si>
  <si>
    <t>F:\DEV_WORKS\Python\Yaesu_Radio_Controller_New\res\VGA\UI_640x480_SHIFT.png</t>
  </si>
  <si>
    <t>F:\DEV_WORKS\Python\Yaesu_Radio_Controller_New\res\VGA\UI_640x480_Ver2.png</t>
  </si>
  <si>
    <t>F:\DEV_WORKS\Python\Yaesu_Radio_Controller_New\res\VGA\UI_640x480_Ver21.png</t>
  </si>
  <si>
    <t>F:\DEV_WORKS\Python\Yaesu_Radio_Controller_New\res\VGA\UI_640x480_Ver2_BM.png</t>
  </si>
  <si>
    <t>F:\DEV_WORKS\Python\Yaesu_Radio_Controller_New\res\VGA\UI_640x480_VM.png</t>
  </si>
  <si>
    <t>F:\DEV_WORKS\Python\Yaesu_Radio_Controller_New\res\VGA\UI_640x4aaa80_Ver2.png</t>
  </si>
  <si>
    <t>F:\DEV_WORKS\Python\Yaesu_Radio_Controller_New\res\VGA\backup\raw_font_clock.png</t>
  </si>
  <si>
    <t>F:\DEV_WORKS\Python\Yaesu_Radio_Controller_New\res\VGA\backup\raw_font_number.png</t>
  </si>
  <si>
    <t>F:\DEV_WORKS\Python\Yaesu_Radio_Controller_New\res\VGA\backup\raw_font_vfo_a_big.png</t>
  </si>
  <si>
    <t>F:\DEV_WORKS\Python\Yaesu_Radio_Controller_New\res\VGA\backup\raw_font_vfo_a_small.png</t>
  </si>
  <si>
    <t>F:\DEV_WORKS\Python\Yaesu_Radio_Controller_New\res\VGA\backup\raw_font_vfo_b.png</t>
  </si>
  <si>
    <t>F:\DEV_WORKS\Python\Yaesu_Radio_Controller_New\res\VGA\backup\raw_font_vfo_b_small.png</t>
  </si>
  <si>
    <t>F:\DEV_WORKS\Python\Yaesu_Radio_Controller_New\res\VGA\backup\rig_tag\logo_DX1200.png</t>
  </si>
  <si>
    <t>F:\DEV_WORKS\Python\Yaesu_Radio_Controller_New\res\VGA\backup\rig_tag\logo_DX3000.png</t>
  </si>
  <si>
    <t>F:\DEV_WORKS\Python\Yaesu_Radio_Controller_New\res\VGA\backup\rig_tag\logo_DX5000.png</t>
  </si>
  <si>
    <t>F:\DEV_WORKS\Python\Yaesu_Radio_Controller_New\res\VGA\backup\rig_tag\logo_DX9000.png</t>
  </si>
  <si>
    <t>F:\DEV_WORKS\Python\Yaesu_Radio_Controller_New\res\VGA\backup\rig_tag\logo_FT2000.png</t>
  </si>
  <si>
    <t>F:\DEV_WORKS\Python\Yaesu_Radio_Controller_New\res\VGA\backup\rig_tag\logo_FT450.png</t>
  </si>
  <si>
    <t>F:\DEV_WORKS\Python\Yaesu_Radio_Controller_New\res\VGA\backup\rig_tag\logo_FT891.png</t>
  </si>
  <si>
    <t>F:\DEV_WORKS\Python\Yaesu_Radio_Controller_New\res\VGA\backup\rig_tag\logo_FT991.png</t>
  </si>
  <si>
    <t>F:\DEV_WORKS\Python\Yaesu_Radio_Controller_New\res\VGA\button\band_1.8_down.png</t>
  </si>
  <si>
    <t>F:\DEV_WORKS\Python\Yaesu_Radio_Controller_New\res\VGA\button\band_10_down.png</t>
  </si>
  <si>
    <t>F:\DEV_WORKS\Python\Yaesu_Radio_Controller_New\res\VGA\button\band_14_down.png</t>
  </si>
  <si>
    <t>F:\DEV_WORKS\Python\Yaesu_Radio_Controller_New\res\VGA\button\band_18_down.png</t>
  </si>
  <si>
    <t>F:\DEV_WORKS\Python\Yaesu_Radio_Controller_New\res\VGA\button\band_21_down.png</t>
  </si>
  <si>
    <t>F:\DEV_WORKS\Python\Yaesu_Radio_Controller_New\res\VGA\button\band_24_down.png</t>
  </si>
  <si>
    <t>F:\DEV_WORKS\Python\Yaesu_Radio_Controller_New\res\VGA\button\band_28_down.png</t>
  </si>
  <si>
    <t>F:\DEV_WORKS\Python\Yaesu_Radio_Controller_New\res\VGA\button\band_3.5_down.png</t>
  </si>
  <si>
    <t>F:\DEV_WORKS\Python\Yaesu_Radio_Controller_New\res\VGA\button\band_5.3_down.png</t>
  </si>
  <si>
    <t>F:\DEV_WORKS\Python\Yaesu_Radio_Controller_New\res\VGA\button\band_50_down.png</t>
  </si>
  <si>
    <t>F:\DEV_WORKS\Python\Yaesu_Radio_Controller_New\res\VGA\button\band_7_down.png</t>
  </si>
  <si>
    <t>F:\DEV_WORKS\Python\Yaesu_Radio_Controller_New\res\VGA\button\band_GEN_down.png</t>
  </si>
  <si>
    <t>F:\DEV_WORKS\Python\Yaesu_Radio_Controller_New\res\VGA\button\band_UHF_down.png</t>
  </si>
  <si>
    <t>F:\DEV_WORKS\Python\Yaesu_Radio_Controller_New\res\VGA\button\band_VHF_down.png</t>
  </si>
  <si>
    <t>F:\DEV_WORKS\Python\Yaesu_Radio_Controller_New\res\VGA\button\button_func_up.png</t>
  </si>
  <si>
    <t>F:\DEV_WORKS\Python\Yaesu_Radio_Controller_New\res\VGA\button\button_panel_up.png</t>
  </si>
  <si>
    <t>F:\DEV_WORKS\Python\Yaesu_Radio_Controller_New\res\VGA\button\mode_am_down.png</t>
  </si>
  <si>
    <t>F:\DEV_WORKS\Python\Yaesu_Radio_Controller_New\res\VGA\button\mode_c4fm_down.png</t>
  </si>
  <si>
    <t>F:\DEV_WORKS\Python\Yaesu_Radio_Controller_New\res\VGA\button\mode_cwl_down.png</t>
  </si>
  <si>
    <t>F:\DEV_WORKS\Python\Yaesu_Radio_Controller_New\res\VGA\button\mode_cwu_down.png</t>
  </si>
  <si>
    <t>F:\DEV_WORKS\Python\Yaesu_Radio_Controller_New\res\VGA\button\mode_cw_down.png</t>
  </si>
  <si>
    <t>F:\DEV_WORKS\Python\Yaesu_Radio_Controller_New\res\VGA\button\mode_data_down.png</t>
  </si>
  <si>
    <t>F:\DEV_WORKS\Python\Yaesu_Radio_Controller_New\res\VGA\button\mode_dl_down.png</t>
  </si>
  <si>
    <t>F:\DEV_WORKS\Python\Yaesu_Radio_Controller_New\res\VGA\button\mode_du_down.png</t>
  </si>
  <si>
    <t>F:\DEV_WORKS\Python\Yaesu_Radio_Controller_New\res\VGA\button\mode_fm_down.png</t>
  </si>
  <si>
    <t>F:\DEV_WORKS\Python\Yaesu_Radio_Controller_New\res\VGA\button\mode_lsb_down.png</t>
  </si>
  <si>
    <t>F:\DEV_WORKS\Python\Yaesu_Radio_Controller_New\res\VGA\button\mode_rl_down.png</t>
  </si>
  <si>
    <t>F:\DEV_WORKS\Python\Yaesu_Radio_Controller_New\res\VGA\button\mode_rtty_down.png</t>
  </si>
  <si>
    <t>F:\DEV_WORKS\Python\Yaesu_Radio_Controller_New\res\VGA\button\mode_ru_down.png</t>
  </si>
  <si>
    <t>F:\DEV_WORKS\Python\Yaesu_Radio_Controller_New\res\VGA\button\mode_ssb_down.png</t>
  </si>
  <si>
    <t>F:\DEV_WORKS\Python\Yaesu_Radio_Controller_New\res\VGA\button\mode_usb_down.png</t>
  </si>
  <si>
    <t>F:\DEV_WORKS\Python\Yaesu_Radio_Controller_New\res\VGA\button\panel_band_down.png</t>
  </si>
  <si>
    <t>F:\DEV_WORKS\Python\Yaesu_Radio_Controller_New\res\VGA\button\panel_mode_down.png</t>
  </si>
  <si>
    <t>F:\DEV_WORKS\Python\Yaesu_Radio_Controller_New\res\VGA\button\vfo_0_down.png</t>
  </si>
  <si>
    <t>F:\DEV_WORKS\Python\Yaesu_Radio_Controller_New\res\VGA\button\vfo_1_down.png</t>
  </si>
  <si>
    <t>F:\DEV_WORKS\Python\Yaesu_Radio_Controller_New\res\VGA\button\vfo_2_down.png</t>
  </si>
  <si>
    <t>F:\DEV_WORKS\Python\Yaesu_Radio_Controller_New\res\VGA\button\vfo_3_down.png</t>
  </si>
  <si>
    <t>F:\DEV_WORKS\Python\Yaesu_Radio_Controller_New\res\VGA\button\vfo_4_down.png</t>
  </si>
  <si>
    <t>F:\DEV_WORKS\Python\Yaesu_Radio_Controller_New\res\VGA\button\vfo_5_down.png</t>
  </si>
  <si>
    <t>F:\DEV_WORKS\Python\Yaesu_Radio_Controller_New\res\VGA\button\vfo_6_down.png</t>
  </si>
  <si>
    <t>F:\DEV_WORKS\Python\Yaesu_Radio_Controller_New\res\VGA\button\vfo_7_down.png</t>
  </si>
  <si>
    <t>F:\DEV_WORKS\Python\Yaesu_Radio_Controller_New\res\VGA\button\vfo_8_down.png</t>
  </si>
  <si>
    <t>F:\DEV_WORKS\Python\Yaesu_Radio_Controller_New\res\VGA\button\vfo_9_down.png</t>
  </si>
  <si>
    <t>F:\DEV_WORKS\Python\Yaesu_Radio_Controller_New\res\VGA\button\vfo_ab_down.png</t>
  </si>
  <si>
    <t>F:\DEV_WORKS\Python\Yaesu_Radio_Controller_New\res\VGA\button\vfo_am_down.png</t>
  </si>
  <si>
    <t>F:\DEV_WORKS\Python\Yaesu_Radio_Controller_New\res\VGA\button\vfo_ba_down.png</t>
  </si>
  <si>
    <t>F:\DEV_WORKS\Python\Yaesu_Radio_Controller_New\res\VGA\button\vfo_ma_down.png</t>
  </si>
  <si>
    <t>F:\DEV_WORKS\Python\Yaesu_Radio_Controller_New\res\VGA\button\vfo_swap_down.png</t>
  </si>
  <si>
    <t>F:\DEV_WORKS\Python\Yaesu_Radio_Controller_New\res\VGA\font\font_clar.png</t>
  </si>
  <si>
    <t>F:\DEV_WORKS\Python\Yaesu_Radio_Controller_New\res\VGA\font\font_clock.png</t>
  </si>
  <si>
    <t>F:\DEV_WORKS\Python\Yaesu_Radio_Controller_New\res\VGA\font\font_number_b.png</t>
  </si>
  <si>
    <t>F:\DEV_WORKS\Python\Yaesu_Radio_Controller_New\res\VGA\font\font_number_t.png</t>
  </si>
  <si>
    <t>F:\DEV_WORKS\Python\Yaesu_Radio_Controller_New\res\VGA\font\font_number_w.png</t>
  </si>
  <si>
    <t>F:\DEV_WORKS\Python\Yaesu_Radio_Controller_New\res\VGA\font\font_vfo_a_big.png</t>
  </si>
  <si>
    <t>F:\DEV_WORKS\Python\Yaesu_Radio_Controller_New\res\VGA\font\font_vfo_a_small.png</t>
  </si>
  <si>
    <t>F:\DEV_WORKS\Python\Yaesu_Radio_Controller_New\res\VGA\font\font_vfo_b_big.png</t>
  </si>
  <si>
    <t>F:\DEV_WORKS\Python\Yaesu_Radio_Controller_New\res\VGA\font\font_vfo_b_small.png</t>
  </si>
  <si>
    <t>F:\DEV_WORKS\Python\Yaesu_Radio_Controller_New\res\VGA\indicator\agc.png</t>
  </si>
  <si>
    <t>F:\DEV_WORKS\Python\Yaesu_Radio_Controller_New\res\VGA\indicator\att.png</t>
  </si>
  <si>
    <t>F:\DEV_WORKS\Python\Yaesu_Radio_Controller_New\res\VGA\indicator\bk-in.png</t>
  </si>
  <si>
    <t>F:\DEV_WORKS\Python\Yaesu_Radio_Controller_New\res\VGA\indicator\clar.png</t>
  </si>
  <si>
    <t>F:\DEV_WORKS\Python\Yaesu_Radio_Controller_New\res\VGA\indicator\clar_direction.png</t>
  </si>
  <si>
    <t>F:\DEV_WORKS\Python\Yaesu_Radio_Controller_New\res\VGA\indicator\cnt.png</t>
  </si>
  <si>
    <t>F:\DEV_WORKS\Python\Yaesu_Radio_Controller_New\res\VGA\indicator\dnf.png</t>
  </si>
  <si>
    <t>F:\DEV_WORKS\Python\Yaesu_Radio_Controller_New\res\VGA\indicator\hi_swr.png</t>
  </si>
  <si>
    <t>F:\DEV_WORKS\Python\Yaesu_Radio_Controller_New\res\VGA\indicator\ipo.png</t>
  </si>
  <si>
    <t>F:\DEV_WORKS\Python\Yaesu_Radio_Controller_New\res\VGA\indicator\meq.png</t>
  </si>
  <si>
    <t>F:\DEV_WORKS\Python\Yaesu_Radio_Controller_New\res\VGA\indicator\meters.png</t>
  </si>
  <si>
    <t>F:\DEV_WORKS\Python\Yaesu_Radio_Controller_New\res\VGA\indicator\meter_other.png</t>
  </si>
  <si>
    <t>F:\DEV_WORKS\Python\Yaesu_Radio_Controller_New\res\VGA\indicator\meter_s.png</t>
  </si>
  <si>
    <t>F:\DEV_WORKS\Python\Yaesu_Radio_Controller_New\res\VGA\indicator\mode.png</t>
  </si>
  <si>
    <t>F:\DEV_WORKS\Python\Yaesu_Radio_Controller_New\res\VGA\indicator\model.png</t>
  </si>
  <si>
    <t>F:\DEV_WORKS\Python\Yaesu_Radio_Controller_New\res\VGA\indicator\mon.png</t>
  </si>
  <si>
    <t>F:\DEV_WORKS\Python\Yaesu_Radio_Controller_New\res\VGA\indicator\nar.png</t>
  </si>
  <si>
    <t>F:\DEV_WORKS\Python\Yaesu_Radio_Controller_New\res\VGA\indicator\nb.png</t>
  </si>
  <si>
    <t>F:\DEV_WORKS\Python\Yaesu_Radio_Controller_New\res\VGA\indicator\nch.png</t>
  </si>
  <si>
    <t>F:\DEV_WORKS\Python\Yaesu_Radio_Controller_New\res\VGA\indicator\nr.png</t>
  </si>
  <si>
    <t>F:\DEV_WORKS\Python\Yaesu_Radio_Controller_New\res\VGA\indicator\prc.png</t>
  </si>
  <si>
    <t>F:\DEV_WORKS\Python\Yaesu_Radio_Controller_New\res\VGA\indicator\rx.png</t>
  </si>
  <si>
    <t>F:\DEV_WORKS\Python\Yaesu_Radio_Controller_New\res\VGA\indicator\rxtx.png</t>
  </si>
  <si>
    <t>F:\DEV_WORKS\Python\Yaesu_Radio_Controller_New\res\VGA\indicator\sft.png</t>
  </si>
  <si>
    <t>F:\DEV_WORKS\Python\Yaesu_Radio_Controller_New\res\VGA\indicator\spl.png</t>
  </si>
  <si>
    <t>F:\DEV_WORKS\Python\Yaesu_Radio_Controller_New\res\VGA\indicator\sql.png</t>
  </si>
  <si>
    <t>F:\DEV_WORKS\Python\Yaesu_Radio_Controller_New\res\VGA\indicator\tnr.png</t>
  </si>
  <si>
    <t>F:\DEV_WORKS\Python\Yaesu_Radio_Controller_New\res\VGA\indicator\tx.png</t>
  </si>
  <si>
    <t>F:\DEV_WORKS\Python\Yaesu_Radio_Controller_New\res\VGA\indicator\utc.png</t>
  </si>
  <si>
    <t>F:\DEV_WORKS\Python\Yaesu_Radio_Controller_New\res\VGA\indicator\vox.png</t>
  </si>
  <si>
    <t>F:\DEV_WORKS\Python\Yaesu_Radio_Controller_New\res\VGA\indicator\wdh.png</t>
  </si>
  <si>
    <t>F:\DEV_WORKS\Python\Yaesu_Radio_Controller_New\res\VGA\panel\panel_main.png</t>
  </si>
  <si>
    <t>F:\DEV_WORKS\Python\Yaesu_Radio_Controller_New\res\VGA\panel\panel_sub1.png</t>
  </si>
  <si>
    <t>F:\DEV_WORKS\Python\Yaesu_Radio_Controller_New\res\VGA\panel\shift.png</t>
  </si>
</sst>
</file>

<file path=xl/styles.xml><?xml version="1.0" encoding="utf-8"?>
<styleSheet xmlns="http://schemas.openxmlformats.org/spreadsheetml/2006/main">
  <numFmts count="5">
    <numFmt numFmtId="176" formatCode="_ \￥* #,##0_ ;_ \￥* \-#,##0_ ;_ \￥* &quot;-&quot;_ ;_ @_ "/>
    <numFmt numFmtId="41" formatCode="_ * #,##0_ ;_ * \-#,##0_ ;_ * &quot;-&quot;_ ;_ @_ "/>
    <numFmt numFmtId="43" formatCode="_ * #,##0.00_ ;_ * \-#,##0.00_ ;_ * &quot;-&quot;??_ ;_ @_ "/>
    <numFmt numFmtId="177" formatCode="_ \￥* #,##0.00_ ;_ \￥* \-#,##0.00_ ;_ \￥* &quot;-&quot;??_ ;_ @_ "/>
    <numFmt numFmtId="178" formatCode="0.000"/>
  </numFmts>
  <fonts count="33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2" tint="-0.249977111117893"/>
      <name val="Calibri"/>
      <charset val="134"/>
      <scheme val="minor"/>
    </font>
    <font>
      <sz val="11"/>
      <color theme="0" tint="-0.349986266670736"/>
      <name val="Calibri"/>
      <charset val="134"/>
      <scheme val="minor"/>
    </font>
    <font>
      <b/>
      <sz val="10"/>
      <color rgb="FF00B050"/>
      <name val="Calibri"/>
      <charset val="134"/>
      <scheme val="minor"/>
    </font>
    <font>
      <sz val="11"/>
      <color theme="2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32" borderId="15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7" borderId="13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27" borderId="15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2" fillId="6" borderId="0" xfId="0" applyFont="1" applyFill="1"/>
    <xf numFmtId="178" fontId="0" fillId="0" borderId="0" xfId="0" applyNumberFormat="1"/>
    <xf numFmtId="2" fontId="0" fillId="0" borderId="0" xfId="0" applyNumberFormat="1"/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3" fillId="8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49" fontId="2" fillId="9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 wrapText="1"/>
    </xf>
    <xf numFmtId="0" fontId="0" fillId="12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49" fontId="4" fillId="0" borderId="4" xfId="0" applyNumberFormat="1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/>
    </xf>
    <xf numFmtId="0" fontId="0" fillId="14" borderId="7" xfId="0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8" borderId="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" fillId="6" borderId="4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0" fillId="12" borderId="4" xfId="0" applyFill="1" applyBorder="1" applyAlignment="1" quotePrefix="1">
      <alignment horizontal="center" vertical="center"/>
    </xf>
    <xf numFmtId="0" fontId="0" fillId="8" borderId="4" xfId="0" applyFill="1" applyBorder="1" applyAlignment="1" quotePrefix="1">
      <alignment horizontal="center" vertical="center"/>
    </xf>
    <xf numFmtId="0" fontId="0" fillId="13" borderId="4" xfId="0" applyFill="1" applyBorder="1" applyAlignment="1" quotePrefix="1">
      <alignment horizontal="center" vertical="center"/>
    </xf>
    <xf numFmtId="49" fontId="4" fillId="0" borderId="4" xfId="0" applyNumberFormat="1" applyFont="1" applyBorder="1" applyAlignment="1" quotePrefix="1">
      <alignment horizontal="center" vertical="center"/>
    </xf>
    <xf numFmtId="49" fontId="0" fillId="0" borderId="4" xfId="0" applyNumberFormat="1" applyBorder="1" applyAlignment="1" quotePrefix="1">
      <alignment horizontal="center" vertical="center"/>
    </xf>
    <xf numFmtId="0" fontId="5" fillId="10" borderId="4" xfId="0" applyFont="1" applyFill="1" applyBorder="1" applyAlignment="1" quotePrefix="1">
      <alignment horizontal="left" vertical="center"/>
    </xf>
    <xf numFmtId="0" fontId="0" fillId="0" borderId="4" xfId="0" applyBorder="1" applyAlignment="1" quotePrefix="1">
      <alignment horizontal="center" vertical="center"/>
    </xf>
    <xf numFmtId="0" fontId="6" fillId="0" borderId="4" xfId="0" applyFont="1" applyFill="1" applyBorder="1" applyAlignment="1" quotePrefix="1">
      <alignment horizontal="left" vertical="center"/>
    </xf>
    <xf numFmtId="0" fontId="3" fillId="0" borderId="2" xfId="0" applyFont="1" applyBorder="1" applyAlignment="1" quotePrefix="1">
      <alignment horizontal="center" vertical="center"/>
    </xf>
    <xf numFmtId="0" fontId="3" fillId="8" borderId="2" xfId="0" applyFont="1" applyFill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0" xfId="0" quotePrefix="1"/>
    <xf numFmtId="58" fontId="0" fillId="0" borderId="0" xfId="0" applyNumberFormat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b val="1"/>
        <i val="0"/>
        <color rgb="FF00B05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A22" sqref="A22"/>
    </sheetView>
  </sheetViews>
  <sheetFormatPr defaultColWidth="9" defaultRowHeight="15"/>
  <cols>
    <col min="1" max="1" width="8.12380952380952" customWidth="1"/>
    <col min="2" max="2" width="8.62857142857143" customWidth="1"/>
    <col min="3" max="3" width="18.6285714285714" customWidth="1"/>
    <col min="4" max="4" width="21.1238095238095" customWidth="1"/>
    <col min="5" max="7" width="10.752380952381" customWidth="1"/>
    <col min="8" max="8" width="9.5047619047619" customWidth="1"/>
    <col min="9" max="9" width="11.6285714285714" customWidth="1"/>
    <col min="10" max="10" width="6.62857142857143" customWidth="1"/>
    <col min="11" max="11" width="10.3714285714286" customWidth="1"/>
    <col min="12" max="12" width="11.6285714285714" customWidth="1"/>
    <col min="15" max="15" width="10.8761904761905" customWidth="1"/>
    <col min="16" max="16" width="10.6285714285714" customWidth="1"/>
    <col min="18" max="18" width="10.3714285714286" customWidth="1"/>
  </cols>
  <sheetData>
    <row r="1" s="28" customFormat="1" spans="1:18">
      <c r="A1" s="139" t="s">
        <v>0</v>
      </c>
      <c r="B1" s="139" t="s">
        <v>1</v>
      </c>
      <c r="C1" s="139" t="s">
        <v>2</v>
      </c>
      <c r="D1" s="139" t="s">
        <v>3</v>
      </c>
      <c r="E1" s="139" t="s">
        <v>4</v>
      </c>
      <c r="F1" s="139" t="s">
        <v>5</v>
      </c>
      <c r="G1" s="139" t="s">
        <v>6</v>
      </c>
      <c r="H1"/>
      <c r="I1"/>
      <c r="J1"/>
      <c r="K1"/>
      <c r="L1"/>
      <c r="M1"/>
      <c r="N1"/>
      <c r="O1"/>
      <c r="P1"/>
      <c r="Q1"/>
      <c r="R1"/>
    </row>
    <row r="2" spans="1:7">
      <c r="A2" s="140" t="s">
        <v>7</v>
      </c>
      <c r="B2" s="92" t="s">
        <v>8</v>
      </c>
      <c r="C2" s="141" t="s">
        <v>9</v>
      </c>
      <c r="D2" s="92" t="s">
        <v>10</v>
      </c>
      <c r="E2" s="92" t="s">
        <v>11</v>
      </c>
      <c r="F2" s="92" t="s">
        <v>11</v>
      </c>
      <c r="G2" s="92" t="s">
        <v>12</v>
      </c>
    </row>
    <row r="3" spans="1:7">
      <c r="A3" s="140">
        <v>920</v>
      </c>
      <c r="B3" s="92" t="s">
        <v>8</v>
      </c>
      <c r="C3" s="142" t="s">
        <v>13</v>
      </c>
      <c r="D3" s="92" t="s">
        <v>4</v>
      </c>
      <c r="E3" s="92" t="s">
        <v>12</v>
      </c>
      <c r="F3" s="150" t="s">
        <v>11</v>
      </c>
      <c r="G3" s="150" t="s">
        <v>14</v>
      </c>
    </row>
    <row r="4" spans="1:7">
      <c r="A4" s="140" t="s">
        <v>15</v>
      </c>
      <c r="B4" s="92" t="s">
        <v>8</v>
      </c>
      <c r="C4" s="142" t="s">
        <v>16</v>
      </c>
      <c r="D4" s="92" t="s">
        <v>4</v>
      </c>
      <c r="E4" s="92" t="s">
        <v>12</v>
      </c>
      <c r="F4" s="92" t="s">
        <v>11</v>
      </c>
      <c r="G4" s="92" t="s">
        <v>11</v>
      </c>
    </row>
    <row r="5" spans="1:7">
      <c r="A5" s="143">
        <v>817</v>
      </c>
      <c r="B5" s="60" t="s">
        <v>17</v>
      </c>
      <c r="C5" s="144" t="s">
        <v>18</v>
      </c>
      <c r="D5" s="60" t="s">
        <v>10</v>
      </c>
      <c r="E5" s="60" t="s">
        <v>11</v>
      </c>
      <c r="F5" s="60" t="s">
        <v>11</v>
      </c>
      <c r="G5" s="60" t="s">
        <v>12</v>
      </c>
    </row>
    <row r="6" spans="1:7">
      <c r="A6" s="143">
        <v>818</v>
      </c>
      <c r="B6" s="60" t="s">
        <v>17</v>
      </c>
      <c r="C6" s="144" t="s">
        <v>18</v>
      </c>
      <c r="D6" s="60" t="s">
        <v>10</v>
      </c>
      <c r="E6" s="60" t="s">
        <v>11</v>
      </c>
      <c r="F6" s="60" t="s">
        <v>11</v>
      </c>
      <c r="G6" s="60" t="s">
        <v>12</v>
      </c>
    </row>
    <row r="7" spans="1:7">
      <c r="A7" s="143" t="s">
        <v>19</v>
      </c>
      <c r="B7" s="60" t="s">
        <v>17</v>
      </c>
      <c r="C7" s="144" t="s">
        <v>20</v>
      </c>
      <c r="D7" s="60" t="s">
        <v>10</v>
      </c>
      <c r="E7" s="151" t="s">
        <v>11</v>
      </c>
      <c r="F7" s="151" t="s">
        <v>11</v>
      </c>
      <c r="G7" s="60" t="s">
        <v>12</v>
      </c>
    </row>
    <row r="8" spans="1:7">
      <c r="A8" s="143">
        <v>897</v>
      </c>
      <c r="B8" s="60" t="s">
        <v>17</v>
      </c>
      <c r="C8" s="144" t="s">
        <v>20</v>
      </c>
      <c r="D8" s="60" t="s">
        <v>10</v>
      </c>
      <c r="E8" s="60" t="s">
        <v>11</v>
      </c>
      <c r="F8" s="60" t="s">
        <v>11</v>
      </c>
      <c r="G8" s="60" t="s">
        <v>12</v>
      </c>
    </row>
    <row r="9" spans="1:7">
      <c r="A9" s="145">
        <v>450</v>
      </c>
      <c r="B9" s="56" t="s">
        <v>21</v>
      </c>
      <c r="C9" s="146" t="s">
        <v>16</v>
      </c>
      <c r="D9" s="147" t="s">
        <v>4</v>
      </c>
      <c r="E9" s="56" t="s">
        <v>12</v>
      </c>
      <c r="F9" s="56" t="s">
        <v>11</v>
      </c>
      <c r="G9" s="152" t="s">
        <v>14</v>
      </c>
    </row>
    <row r="10" spans="1:7">
      <c r="A10" s="145" t="s">
        <v>22</v>
      </c>
      <c r="B10" s="56" t="s">
        <v>21</v>
      </c>
      <c r="C10" s="146" t="s">
        <v>16</v>
      </c>
      <c r="D10" s="147" t="s">
        <v>4</v>
      </c>
      <c r="E10" s="56" t="s">
        <v>12</v>
      </c>
      <c r="F10" s="56" t="s">
        <v>11</v>
      </c>
      <c r="G10" s="152" t="s">
        <v>14</v>
      </c>
    </row>
    <row r="11" spans="1:7">
      <c r="A11" s="145">
        <v>891</v>
      </c>
      <c r="B11" s="56" t="s">
        <v>21</v>
      </c>
      <c r="C11" s="146" t="s">
        <v>5</v>
      </c>
      <c r="D11" s="147" t="s">
        <v>5</v>
      </c>
      <c r="E11" s="152" t="s">
        <v>11</v>
      </c>
      <c r="F11" s="56" t="s">
        <v>12</v>
      </c>
      <c r="G11" s="152" t="s">
        <v>14</v>
      </c>
    </row>
    <row r="12" spans="1:7">
      <c r="A12" s="145">
        <v>950</v>
      </c>
      <c r="B12" s="56" t="s">
        <v>21</v>
      </c>
      <c r="C12" s="87" t="s">
        <v>16</v>
      </c>
      <c r="D12" s="147" t="s">
        <v>4</v>
      </c>
      <c r="E12" s="56" t="s">
        <v>12</v>
      </c>
      <c r="F12" s="56" t="s">
        <v>11</v>
      </c>
      <c r="G12" s="152" t="s">
        <v>14</v>
      </c>
    </row>
    <row r="13" spans="1:7">
      <c r="A13" s="145">
        <v>991</v>
      </c>
      <c r="B13" s="56" t="s">
        <v>21</v>
      </c>
      <c r="C13" s="146" t="s">
        <v>23</v>
      </c>
      <c r="D13" s="148" t="s">
        <v>24</v>
      </c>
      <c r="E13" s="56" t="s">
        <v>12</v>
      </c>
      <c r="F13" s="56" t="s">
        <v>12</v>
      </c>
      <c r="G13" s="152" t="s">
        <v>14</v>
      </c>
    </row>
    <row r="14" spans="1:7">
      <c r="A14" s="149">
        <v>2000</v>
      </c>
      <c r="B14" s="56" t="s">
        <v>21</v>
      </c>
      <c r="C14" s="146" t="s">
        <v>16</v>
      </c>
      <c r="D14" s="56" t="s">
        <v>4</v>
      </c>
      <c r="E14" s="56" t="s">
        <v>12</v>
      </c>
      <c r="F14" s="56" t="s">
        <v>11</v>
      </c>
      <c r="G14" s="152" t="s">
        <v>14</v>
      </c>
    </row>
    <row r="15" spans="1:7">
      <c r="A15" s="149" t="s">
        <v>25</v>
      </c>
      <c r="B15" s="56" t="s">
        <v>21</v>
      </c>
      <c r="C15" s="87" t="s">
        <v>16</v>
      </c>
      <c r="D15" s="148" t="s">
        <v>26</v>
      </c>
      <c r="E15" s="56" t="s">
        <v>12</v>
      </c>
      <c r="F15" s="56" t="s">
        <v>11</v>
      </c>
      <c r="G15" s="56" t="s">
        <v>14</v>
      </c>
    </row>
    <row r="16" spans="1:7">
      <c r="A16" s="149" t="s">
        <v>27</v>
      </c>
      <c r="B16" s="56" t="s">
        <v>21</v>
      </c>
      <c r="C16" s="146" t="s">
        <v>28</v>
      </c>
      <c r="D16" s="148" t="s">
        <v>24</v>
      </c>
      <c r="E16" s="56" t="s">
        <v>12</v>
      </c>
      <c r="F16" s="56" t="s">
        <v>12</v>
      </c>
      <c r="G16" s="152" t="s">
        <v>14</v>
      </c>
    </row>
    <row r="17" spans="1:7">
      <c r="A17" s="149" t="s">
        <v>29</v>
      </c>
      <c r="B17" s="56" t="s">
        <v>21</v>
      </c>
      <c r="C17" s="87" t="s">
        <v>16</v>
      </c>
      <c r="D17" s="56" t="s">
        <v>4</v>
      </c>
      <c r="E17" s="56" t="s">
        <v>12</v>
      </c>
      <c r="F17" s="56" t="s">
        <v>11</v>
      </c>
      <c r="G17" s="152" t="s">
        <v>14</v>
      </c>
    </row>
    <row r="18" spans="1:7">
      <c r="A18" s="149" t="s">
        <v>30</v>
      </c>
      <c r="B18" s="56" t="s">
        <v>21</v>
      </c>
      <c r="C18" s="146" t="s">
        <v>16</v>
      </c>
      <c r="D18" s="148" t="s">
        <v>26</v>
      </c>
      <c r="E18" s="56" t="s">
        <v>12</v>
      </c>
      <c r="F18" s="56" t="s">
        <v>11</v>
      </c>
      <c r="G18" s="56" t="s">
        <v>11</v>
      </c>
    </row>
    <row r="20" spans="1:1">
      <c r="A20" s="28" t="s">
        <v>31</v>
      </c>
    </row>
    <row r="21" spans="1:1">
      <c r="A21" s="28" t="s">
        <v>32</v>
      </c>
    </row>
  </sheetData>
  <conditionalFormatting sqref="E2:G18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7"/>
  <sheetViews>
    <sheetView workbookViewId="0">
      <selection activeCell="A1" sqref="A1"/>
    </sheetView>
  </sheetViews>
  <sheetFormatPr defaultColWidth="9" defaultRowHeight="15"/>
  <sheetData>
    <row r="1" spans="1:14">
      <c r="A1" t="s">
        <v>1508</v>
      </c>
      <c r="N1" t="s">
        <v>1509</v>
      </c>
    </row>
    <row r="2" spans="1:14">
      <c r="A2" t="s">
        <v>1510</v>
      </c>
      <c r="N2" t="str">
        <f>"""D:\Program Files\ImageMagick\convert.exe"" "&amp;A2&amp;" -strip "&amp;A2</f>
        <v>"D:\Program Files\ImageMagick\convert.exe" F:\DEV_WORKS\Python\Yaesu_Radio_Controller_New\res\VGA\alphabet1.png -strip F:\DEV_WORKS\Python\Yaesu_Radio_Controller_New\res\VGA\alphabet1.png</v>
      </c>
    </row>
    <row r="3" spans="1:14">
      <c r="A3" t="s">
        <v>1511</v>
      </c>
      <c r="N3" t="str">
        <f t="shared" ref="N3:N66" si="0">"""D:\Program Files\ImageMagick\convert.exe"" "&amp;A3&amp;" -strip "&amp;A3</f>
        <v>"D:\Program Files\ImageMagick\convert.exe" F:\DEV_WORKS\Python\Yaesu_Radio_Controller_New\res\VGA\background.png -strip F:\DEV_WORKS\Python\Yaesu_Radio_Controller_New\res\VGA\background.png</v>
      </c>
    </row>
    <row r="4" spans="1:14">
      <c r="A4" t="s">
        <v>1512</v>
      </c>
      <c r="N4" t="str">
        <f t="shared" si="0"/>
        <v>"D:\Program Files\ImageMagick\convert.exe" F:\DEV_WORKS\Python\Yaesu_Radio_Controller_New\res\VGA\PANEL_SCOPE.png -strip F:\DEV_WORKS\Python\Yaesu_Radio_Controller_New\res\VGA\PANEL_SCOPE.png</v>
      </c>
    </row>
    <row r="5" spans="1:14">
      <c r="A5" t="s">
        <v>1513</v>
      </c>
      <c r="N5" t="str">
        <f t="shared" si="0"/>
        <v>"D:\Program Files\ImageMagick\convert.exe" F:\DEV_WORKS\Python\Yaesu_Radio_Controller_New\res\VGA\PANEL_TEMPLATE.png -strip F:\DEV_WORKS\Python\Yaesu_Radio_Controller_New\res\VGA\PANEL_TEMPLATE.png</v>
      </c>
    </row>
    <row r="6" spans="1:14">
      <c r="A6" t="s">
        <v>1514</v>
      </c>
      <c r="N6" t="str">
        <f t="shared" si="0"/>
        <v>"D:\Program Files\ImageMagick\convert.exe" F:\DEV_WORKS\Python\Yaesu_Radio_Controller_New\res\VGA\UI_640x480_BAND_MODE.png -strip F:\DEV_WORKS\Python\Yaesu_Radio_Controller_New\res\VGA\UI_640x480_BAND_MODE.png</v>
      </c>
    </row>
    <row r="7" spans="1:14">
      <c r="A7" t="s">
        <v>1515</v>
      </c>
      <c r="N7" t="str">
        <f t="shared" si="0"/>
        <v>"D:\Program Files\ImageMagick\convert.exe" F:\DEV_WORKS\Python\Yaesu_Radio_Controller_New\res\VGA\UI_640x480_SHIFT.png -strip F:\DEV_WORKS\Python\Yaesu_Radio_Controller_New\res\VGA\UI_640x480_SHIFT.png</v>
      </c>
    </row>
    <row r="8" spans="1:14">
      <c r="A8" t="s">
        <v>1516</v>
      </c>
      <c r="N8" t="str">
        <f t="shared" si="0"/>
        <v>"D:\Program Files\ImageMagick\convert.exe" F:\DEV_WORKS\Python\Yaesu_Radio_Controller_New\res\VGA\UI_640x480_Ver2.png -strip F:\DEV_WORKS\Python\Yaesu_Radio_Controller_New\res\VGA\UI_640x480_Ver2.png</v>
      </c>
    </row>
    <row r="9" spans="1:14">
      <c r="A9" t="s">
        <v>1517</v>
      </c>
      <c r="N9" t="str">
        <f t="shared" si="0"/>
        <v>"D:\Program Files\ImageMagick\convert.exe" F:\DEV_WORKS\Python\Yaesu_Radio_Controller_New\res\VGA\UI_640x480_Ver21.png -strip F:\DEV_WORKS\Python\Yaesu_Radio_Controller_New\res\VGA\UI_640x480_Ver21.png</v>
      </c>
    </row>
    <row r="10" spans="1:14">
      <c r="A10" t="s">
        <v>1518</v>
      </c>
      <c r="N10" t="str">
        <f t="shared" si="0"/>
        <v>"D:\Program Files\ImageMagick\convert.exe" F:\DEV_WORKS\Python\Yaesu_Radio_Controller_New\res\VGA\UI_640x480_Ver2_BM.png -strip F:\DEV_WORKS\Python\Yaesu_Radio_Controller_New\res\VGA\UI_640x480_Ver2_BM.png</v>
      </c>
    </row>
    <row r="11" spans="1:14">
      <c r="A11" t="s">
        <v>1519</v>
      </c>
      <c r="N11" t="str">
        <f t="shared" si="0"/>
        <v>"D:\Program Files\ImageMagick\convert.exe" F:\DEV_WORKS\Python\Yaesu_Radio_Controller_New\res\VGA\UI_640x480_VM.png -strip F:\DEV_WORKS\Python\Yaesu_Radio_Controller_New\res\VGA\UI_640x480_VM.png</v>
      </c>
    </row>
    <row r="12" spans="1:14">
      <c r="A12" t="s">
        <v>1520</v>
      </c>
      <c r="N12" t="str">
        <f t="shared" si="0"/>
        <v>"D:\Program Files\ImageMagick\convert.exe" F:\DEV_WORKS\Python\Yaesu_Radio_Controller_New\res\VGA\UI_640x4aaa80_Ver2.png -strip F:\DEV_WORKS\Python\Yaesu_Radio_Controller_New\res\VGA\UI_640x4aaa80_Ver2.png</v>
      </c>
    </row>
    <row r="13" spans="1:14">
      <c r="A13" t="s">
        <v>1521</v>
      </c>
      <c r="N13" t="str">
        <f t="shared" si="0"/>
        <v>"D:\Program Files\ImageMagick\convert.exe" F:\DEV_WORKS\Python\Yaesu_Radio_Controller_New\res\VGA\backup\raw_font_clock.png -strip F:\DEV_WORKS\Python\Yaesu_Radio_Controller_New\res\VGA\backup\raw_font_clock.png</v>
      </c>
    </row>
    <row r="14" spans="1:14">
      <c r="A14" t="s">
        <v>1522</v>
      </c>
      <c r="N14" t="str">
        <f t="shared" si="0"/>
        <v>"D:\Program Files\ImageMagick\convert.exe" F:\DEV_WORKS\Python\Yaesu_Radio_Controller_New\res\VGA\backup\raw_font_number.png -strip F:\DEV_WORKS\Python\Yaesu_Radio_Controller_New\res\VGA\backup\raw_font_number.png</v>
      </c>
    </row>
    <row r="15" spans="1:14">
      <c r="A15" t="s">
        <v>1523</v>
      </c>
      <c r="N15" t="str">
        <f t="shared" si="0"/>
        <v>"D:\Program Files\ImageMagick\convert.exe" F:\DEV_WORKS\Python\Yaesu_Radio_Controller_New\res\VGA\backup\raw_font_vfo_a_big.png -strip F:\DEV_WORKS\Python\Yaesu_Radio_Controller_New\res\VGA\backup\raw_font_vfo_a_big.png</v>
      </c>
    </row>
    <row r="16" spans="1:14">
      <c r="A16" t="s">
        <v>1524</v>
      </c>
      <c r="N16" t="str">
        <f t="shared" si="0"/>
        <v>"D:\Program Files\ImageMagick\convert.exe" F:\DEV_WORKS\Python\Yaesu_Radio_Controller_New\res\VGA\backup\raw_font_vfo_a_small.png -strip F:\DEV_WORKS\Python\Yaesu_Radio_Controller_New\res\VGA\backup\raw_font_vfo_a_small.png</v>
      </c>
    </row>
    <row r="17" spans="1:14">
      <c r="A17" t="s">
        <v>1525</v>
      </c>
      <c r="N17" t="str">
        <f t="shared" si="0"/>
        <v>"D:\Program Files\ImageMagick\convert.exe" F:\DEV_WORKS\Python\Yaesu_Radio_Controller_New\res\VGA\backup\raw_font_vfo_b.png -strip F:\DEV_WORKS\Python\Yaesu_Radio_Controller_New\res\VGA\backup\raw_font_vfo_b.png</v>
      </c>
    </row>
    <row r="18" spans="1:14">
      <c r="A18" t="s">
        <v>1526</v>
      </c>
      <c r="N18" t="str">
        <f t="shared" si="0"/>
        <v>"D:\Program Files\ImageMagick\convert.exe" F:\DEV_WORKS\Python\Yaesu_Radio_Controller_New\res\VGA\backup\raw_font_vfo_b_small.png -strip F:\DEV_WORKS\Python\Yaesu_Radio_Controller_New\res\VGA\backup\raw_font_vfo_b_small.png</v>
      </c>
    </row>
    <row r="19" spans="1:14">
      <c r="A19" t="s">
        <v>1527</v>
      </c>
      <c r="N19" t="str">
        <f t="shared" si="0"/>
        <v>"D:\Program Files\ImageMagick\convert.exe" F:\DEV_WORKS\Python\Yaesu_Radio_Controller_New\res\VGA\backup\rig_tag\logo_DX1200.png -strip F:\DEV_WORKS\Python\Yaesu_Radio_Controller_New\res\VGA\backup\rig_tag\logo_DX1200.png</v>
      </c>
    </row>
    <row r="20" spans="1:14">
      <c r="A20" t="s">
        <v>1528</v>
      </c>
      <c r="N20" t="str">
        <f t="shared" si="0"/>
        <v>"D:\Program Files\ImageMagick\convert.exe" F:\DEV_WORKS\Python\Yaesu_Radio_Controller_New\res\VGA\backup\rig_tag\logo_DX3000.png -strip F:\DEV_WORKS\Python\Yaesu_Radio_Controller_New\res\VGA\backup\rig_tag\logo_DX3000.png</v>
      </c>
    </row>
    <row r="21" spans="1:14">
      <c r="A21" t="s">
        <v>1529</v>
      </c>
      <c r="N21" t="str">
        <f t="shared" si="0"/>
        <v>"D:\Program Files\ImageMagick\convert.exe" F:\DEV_WORKS\Python\Yaesu_Radio_Controller_New\res\VGA\backup\rig_tag\logo_DX5000.png -strip F:\DEV_WORKS\Python\Yaesu_Radio_Controller_New\res\VGA\backup\rig_tag\logo_DX5000.png</v>
      </c>
    </row>
    <row r="22" spans="1:14">
      <c r="A22" t="s">
        <v>1530</v>
      </c>
      <c r="N22" t="str">
        <f t="shared" si="0"/>
        <v>"D:\Program Files\ImageMagick\convert.exe" F:\DEV_WORKS\Python\Yaesu_Radio_Controller_New\res\VGA\backup\rig_tag\logo_DX9000.png -strip F:\DEV_WORKS\Python\Yaesu_Radio_Controller_New\res\VGA\backup\rig_tag\logo_DX9000.png</v>
      </c>
    </row>
    <row r="23" spans="1:14">
      <c r="A23" t="s">
        <v>1531</v>
      </c>
      <c r="N23" t="str">
        <f t="shared" si="0"/>
        <v>"D:\Program Files\ImageMagick\convert.exe" F:\DEV_WORKS\Python\Yaesu_Radio_Controller_New\res\VGA\backup\rig_tag\logo_FT2000.png -strip F:\DEV_WORKS\Python\Yaesu_Radio_Controller_New\res\VGA\backup\rig_tag\logo_FT2000.png</v>
      </c>
    </row>
    <row r="24" spans="1:14">
      <c r="A24" t="s">
        <v>1532</v>
      </c>
      <c r="N24" t="str">
        <f t="shared" si="0"/>
        <v>"D:\Program Files\ImageMagick\convert.exe" F:\DEV_WORKS\Python\Yaesu_Radio_Controller_New\res\VGA\backup\rig_tag\logo_FT450.png -strip F:\DEV_WORKS\Python\Yaesu_Radio_Controller_New\res\VGA\backup\rig_tag\logo_FT450.png</v>
      </c>
    </row>
    <row r="25" spans="1:14">
      <c r="A25" t="s">
        <v>1533</v>
      </c>
      <c r="N25" t="str">
        <f t="shared" si="0"/>
        <v>"D:\Program Files\ImageMagick\convert.exe" F:\DEV_WORKS\Python\Yaesu_Radio_Controller_New\res\VGA\backup\rig_tag\logo_FT891.png -strip F:\DEV_WORKS\Python\Yaesu_Radio_Controller_New\res\VGA\backup\rig_tag\logo_FT891.png</v>
      </c>
    </row>
    <row r="26" spans="1:14">
      <c r="A26" t="s">
        <v>1534</v>
      </c>
      <c r="N26" t="str">
        <f t="shared" si="0"/>
        <v>"D:\Program Files\ImageMagick\convert.exe" F:\DEV_WORKS\Python\Yaesu_Radio_Controller_New\res\VGA\backup\rig_tag\logo_FT991.png -strip F:\DEV_WORKS\Python\Yaesu_Radio_Controller_New\res\VGA\backup\rig_tag\logo_FT991.png</v>
      </c>
    </row>
    <row r="27" spans="1:14">
      <c r="A27" t="s">
        <v>1535</v>
      </c>
      <c r="N27" t="str">
        <f t="shared" si="0"/>
        <v>"D:\Program Files\ImageMagick\convert.exe" F:\DEV_WORKS\Python\Yaesu_Radio_Controller_New\res\VGA\button\band_1.8_down.png -strip F:\DEV_WORKS\Python\Yaesu_Radio_Controller_New\res\VGA\button\band_1.8_down.png</v>
      </c>
    </row>
    <row r="28" spans="1:14">
      <c r="A28" t="s">
        <v>1536</v>
      </c>
      <c r="N28" t="str">
        <f t="shared" si="0"/>
        <v>"D:\Program Files\ImageMagick\convert.exe" F:\DEV_WORKS\Python\Yaesu_Radio_Controller_New\res\VGA\button\band_10_down.png -strip F:\DEV_WORKS\Python\Yaesu_Radio_Controller_New\res\VGA\button\band_10_down.png</v>
      </c>
    </row>
    <row r="29" spans="1:14">
      <c r="A29" t="s">
        <v>1537</v>
      </c>
      <c r="N29" t="str">
        <f t="shared" si="0"/>
        <v>"D:\Program Files\ImageMagick\convert.exe" F:\DEV_WORKS\Python\Yaesu_Radio_Controller_New\res\VGA\button\band_14_down.png -strip F:\DEV_WORKS\Python\Yaesu_Radio_Controller_New\res\VGA\button\band_14_down.png</v>
      </c>
    </row>
    <row r="30" spans="1:14">
      <c r="A30" t="s">
        <v>1538</v>
      </c>
      <c r="N30" t="str">
        <f t="shared" si="0"/>
        <v>"D:\Program Files\ImageMagick\convert.exe" F:\DEV_WORKS\Python\Yaesu_Radio_Controller_New\res\VGA\button\band_18_down.png -strip F:\DEV_WORKS\Python\Yaesu_Radio_Controller_New\res\VGA\button\band_18_down.png</v>
      </c>
    </row>
    <row r="31" spans="1:14">
      <c r="A31" t="s">
        <v>1539</v>
      </c>
      <c r="N31" t="str">
        <f t="shared" si="0"/>
        <v>"D:\Program Files\ImageMagick\convert.exe" F:\DEV_WORKS\Python\Yaesu_Radio_Controller_New\res\VGA\button\band_21_down.png -strip F:\DEV_WORKS\Python\Yaesu_Radio_Controller_New\res\VGA\button\band_21_down.png</v>
      </c>
    </row>
    <row r="32" spans="1:14">
      <c r="A32" t="s">
        <v>1540</v>
      </c>
      <c r="N32" t="str">
        <f t="shared" si="0"/>
        <v>"D:\Program Files\ImageMagick\convert.exe" F:\DEV_WORKS\Python\Yaesu_Radio_Controller_New\res\VGA\button\band_24_down.png -strip F:\DEV_WORKS\Python\Yaesu_Radio_Controller_New\res\VGA\button\band_24_down.png</v>
      </c>
    </row>
    <row r="33" spans="1:14">
      <c r="A33" t="s">
        <v>1541</v>
      </c>
      <c r="N33" t="str">
        <f t="shared" si="0"/>
        <v>"D:\Program Files\ImageMagick\convert.exe" F:\DEV_WORKS\Python\Yaesu_Radio_Controller_New\res\VGA\button\band_28_down.png -strip F:\DEV_WORKS\Python\Yaesu_Radio_Controller_New\res\VGA\button\band_28_down.png</v>
      </c>
    </row>
    <row r="34" spans="1:14">
      <c r="A34" t="s">
        <v>1542</v>
      </c>
      <c r="N34" t="str">
        <f t="shared" si="0"/>
        <v>"D:\Program Files\ImageMagick\convert.exe" F:\DEV_WORKS\Python\Yaesu_Radio_Controller_New\res\VGA\button\band_3.5_down.png -strip F:\DEV_WORKS\Python\Yaesu_Radio_Controller_New\res\VGA\button\band_3.5_down.png</v>
      </c>
    </row>
    <row r="35" spans="1:14">
      <c r="A35" t="s">
        <v>1543</v>
      </c>
      <c r="N35" t="str">
        <f t="shared" si="0"/>
        <v>"D:\Program Files\ImageMagick\convert.exe" F:\DEV_WORKS\Python\Yaesu_Radio_Controller_New\res\VGA\button\band_5.3_down.png -strip F:\DEV_WORKS\Python\Yaesu_Radio_Controller_New\res\VGA\button\band_5.3_down.png</v>
      </c>
    </row>
    <row r="36" spans="1:14">
      <c r="A36" t="s">
        <v>1544</v>
      </c>
      <c r="N36" t="str">
        <f t="shared" si="0"/>
        <v>"D:\Program Files\ImageMagick\convert.exe" F:\DEV_WORKS\Python\Yaesu_Radio_Controller_New\res\VGA\button\band_50_down.png -strip F:\DEV_WORKS\Python\Yaesu_Radio_Controller_New\res\VGA\button\band_50_down.png</v>
      </c>
    </row>
    <row r="37" spans="1:14">
      <c r="A37" t="s">
        <v>1545</v>
      </c>
      <c r="N37" t="str">
        <f t="shared" si="0"/>
        <v>"D:\Program Files\ImageMagick\convert.exe" F:\DEV_WORKS\Python\Yaesu_Radio_Controller_New\res\VGA\button\band_7_down.png -strip F:\DEV_WORKS\Python\Yaesu_Radio_Controller_New\res\VGA\button\band_7_down.png</v>
      </c>
    </row>
    <row r="38" spans="1:14">
      <c r="A38" t="s">
        <v>1546</v>
      </c>
      <c r="N38" t="str">
        <f t="shared" si="0"/>
        <v>"D:\Program Files\ImageMagick\convert.exe" F:\DEV_WORKS\Python\Yaesu_Radio_Controller_New\res\VGA\button\band_GEN_down.png -strip F:\DEV_WORKS\Python\Yaesu_Radio_Controller_New\res\VGA\button\band_GEN_down.png</v>
      </c>
    </row>
    <row r="39" spans="1:14">
      <c r="A39" t="s">
        <v>1547</v>
      </c>
      <c r="N39" t="str">
        <f t="shared" si="0"/>
        <v>"D:\Program Files\ImageMagick\convert.exe" F:\DEV_WORKS\Python\Yaesu_Radio_Controller_New\res\VGA\button\band_UHF_down.png -strip F:\DEV_WORKS\Python\Yaesu_Radio_Controller_New\res\VGA\button\band_UHF_down.png</v>
      </c>
    </row>
    <row r="40" spans="1:14">
      <c r="A40" t="s">
        <v>1548</v>
      </c>
      <c r="N40" t="str">
        <f t="shared" si="0"/>
        <v>"D:\Program Files\ImageMagick\convert.exe" F:\DEV_WORKS\Python\Yaesu_Radio_Controller_New\res\VGA\button\band_VHF_down.png -strip F:\DEV_WORKS\Python\Yaesu_Radio_Controller_New\res\VGA\button\band_VHF_down.png</v>
      </c>
    </row>
    <row r="41" spans="1:14">
      <c r="A41" t="s">
        <v>1549</v>
      </c>
      <c r="N41" t="str">
        <f t="shared" si="0"/>
        <v>"D:\Program Files\ImageMagick\convert.exe" F:\DEV_WORKS\Python\Yaesu_Radio_Controller_New\res\VGA\button\button_func_up.png -strip F:\DEV_WORKS\Python\Yaesu_Radio_Controller_New\res\VGA\button\button_func_up.png</v>
      </c>
    </row>
    <row r="42" spans="1:14">
      <c r="A42" t="s">
        <v>1550</v>
      </c>
      <c r="N42" t="str">
        <f t="shared" si="0"/>
        <v>"D:\Program Files\ImageMagick\convert.exe" F:\DEV_WORKS\Python\Yaesu_Radio_Controller_New\res\VGA\button\button_panel_up.png -strip F:\DEV_WORKS\Python\Yaesu_Radio_Controller_New\res\VGA\button\button_panel_up.png</v>
      </c>
    </row>
    <row r="43" spans="1:14">
      <c r="A43" t="s">
        <v>1551</v>
      </c>
      <c r="N43" t="str">
        <f t="shared" si="0"/>
        <v>"D:\Program Files\ImageMagick\convert.exe" F:\DEV_WORKS\Python\Yaesu_Radio_Controller_New\res\VGA\button\mode_am_down.png -strip F:\DEV_WORKS\Python\Yaesu_Radio_Controller_New\res\VGA\button\mode_am_down.png</v>
      </c>
    </row>
    <row r="44" spans="1:14">
      <c r="A44" t="s">
        <v>1552</v>
      </c>
      <c r="N44" t="str">
        <f t="shared" si="0"/>
        <v>"D:\Program Files\ImageMagick\convert.exe" F:\DEV_WORKS\Python\Yaesu_Radio_Controller_New\res\VGA\button\mode_c4fm_down.png -strip F:\DEV_WORKS\Python\Yaesu_Radio_Controller_New\res\VGA\button\mode_c4fm_down.png</v>
      </c>
    </row>
    <row r="45" spans="1:14">
      <c r="A45" t="s">
        <v>1553</v>
      </c>
      <c r="N45" t="str">
        <f t="shared" si="0"/>
        <v>"D:\Program Files\ImageMagick\convert.exe" F:\DEV_WORKS\Python\Yaesu_Radio_Controller_New\res\VGA\button\mode_cwl_down.png -strip F:\DEV_WORKS\Python\Yaesu_Radio_Controller_New\res\VGA\button\mode_cwl_down.png</v>
      </c>
    </row>
    <row r="46" spans="1:14">
      <c r="A46" t="s">
        <v>1554</v>
      </c>
      <c r="N46" t="str">
        <f t="shared" si="0"/>
        <v>"D:\Program Files\ImageMagick\convert.exe" F:\DEV_WORKS\Python\Yaesu_Radio_Controller_New\res\VGA\button\mode_cwu_down.png -strip F:\DEV_WORKS\Python\Yaesu_Radio_Controller_New\res\VGA\button\mode_cwu_down.png</v>
      </c>
    </row>
    <row r="47" spans="1:14">
      <c r="A47" t="s">
        <v>1555</v>
      </c>
      <c r="N47" t="str">
        <f t="shared" si="0"/>
        <v>"D:\Program Files\ImageMagick\convert.exe" F:\DEV_WORKS\Python\Yaesu_Radio_Controller_New\res\VGA\button\mode_cw_down.png -strip F:\DEV_WORKS\Python\Yaesu_Radio_Controller_New\res\VGA\button\mode_cw_down.png</v>
      </c>
    </row>
    <row r="48" spans="1:14">
      <c r="A48" t="s">
        <v>1556</v>
      </c>
      <c r="N48" t="str">
        <f t="shared" si="0"/>
        <v>"D:\Program Files\ImageMagick\convert.exe" F:\DEV_WORKS\Python\Yaesu_Radio_Controller_New\res\VGA\button\mode_data_down.png -strip F:\DEV_WORKS\Python\Yaesu_Radio_Controller_New\res\VGA\button\mode_data_down.png</v>
      </c>
    </row>
    <row r="49" spans="1:14">
      <c r="A49" t="s">
        <v>1557</v>
      </c>
      <c r="N49" t="str">
        <f t="shared" si="0"/>
        <v>"D:\Program Files\ImageMagick\convert.exe" F:\DEV_WORKS\Python\Yaesu_Radio_Controller_New\res\VGA\button\mode_dl_down.png -strip F:\DEV_WORKS\Python\Yaesu_Radio_Controller_New\res\VGA\button\mode_dl_down.png</v>
      </c>
    </row>
    <row r="50" spans="1:14">
      <c r="A50" t="s">
        <v>1558</v>
      </c>
      <c r="N50" t="str">
        <f t="shared" si="0"/>
        <v>"D:\Program Files\ImageMagick\convert.exe" F:\DEV_WORKS\Python\Yaesu_Radio_Controller_New\res\VGA\button\mode_du_down.png -strip F:\DEV_WORKS\Python\Yaesu_Radio_Controller_New\res\VGA\button\mode_du_down.png</v>
      </c>
    </row>
    <row r="51" spans="1:14">
      <c r="A51" t="s">
        <v>1559</v>
      </c>
      <c r="N51" t="str">
        <f t="shared" si="0"/>
        <v>"D:\Program Files\ImageMagick\convert.exe" F:\DEV_WORKS\Python\Yaesu_Radio_Controller_New\res\VGA\button\mode_fm_down.png -strip F:\DEV_WORKS\Python\Yaesu_Radio_Controller_New\res\VGA\button\mode_fm_down.png</v>
      </c>
    </row>
    <row r="52" spans="1:14">
      <c r="A52" t="s">
        <v>1560</v>
      </c>
      <c r="N52" t="str">
        <f t="shared" si="0"/>
        <v>"D:\Program Files\ImageMagick\convert.exe" F:\DEV_WORKS\Python\Yaesu_Radio_Controller_New\res\VGA\button\mode_lsb_down.png -strip F:\DEV_WORKS\Python\Yaesu_Radio_Controller_New\res\VGA\button\mode_lsb_down.png</v>
      </c>
    </row>
    <row r="53" spans="1:14">
      <c r="A53" t="s">
        <v>1561</v>
      </c>
      <c r="N53" t="str">
        <f t="shared" si="0"/>
        <v>"D:\Program Files\ImageMagick\convert.exe" F:\DEV_WORKS\Python\Yaesu_Radio_Controller_New\res\VGA\button\mode_rl_down.png -strip F:\DEV_WORKS\Python\Yaesu_Radio_Controller_New\res\VGA\button\mode_rl_down.png</v>
      </c>
    </row>
    <row r="54" spans="1:14">
      <c r="A54" t="s">
        <v>1562</v>
      </c>
      <c r="N54" t="str">
        <f t="shared" si="0"/>
        <v>"D:\Program Files\ImageMagick\convert.exe" F:\DEV_WORKS\Python\Yaesu_Radio_Controller_New\res\VGA\button\mode_rtty_down.png -strip F:\DEV_WORKS\Python\Yaesu_Radio_Controller_New\res\VGA\button\mode_rtty_down.png</v>
      </c>
    </row>
    <row r="55" spans="1:14">
      <c r="A55" t="s">
        <v>1563</v>
      </c>
      <c r="N55" t="str">
        <f t="shared" si="0"/>
        <v>"D:\Program Files\ImageMagick\convert.exe" F:\DEV_WORKS\Python\Yaesu_Radio_Controller_New\res\VGA\button\mode_ru_down.png -strip F:\DEV_WORKS\Python\Yaesu_Radio_Controller_New\res\VGA\button\mode_ru_down.png</v>
      </c>
    </row>
    <row r="56" spans="1:14">
      <c r="A56" t="s">
        <v>1564</v>
      </c>
      <c r="N56" t="str">
        <f t="shared" si="0"/>
        <v>"D:\Program Files\ImageMagick\convert.exe" F:\DEV_WORKS\Python\Yaesu_Radio_Controller_New\res\VGA\button\mode_ssb_down.png -strip F:\DEV_WORKS\Python\Yaesu_Radio_Controller_New\res\VGA\button\mode_ssb_down.png</v>
      </c>
    </row>
    <row r="57" spans="1:14">
      <c r="A57" t="s">
        <v>1565</v>
      </c>
      <c r="N57" t="str">
        <f t="shared" si="0"/>
        <v>"D:\Program Files\ImageMagick\convert.exe" F:\DEV_WORKS\Python\Yaesu_Radio_Controller_New\res\VGA\button\mode_usb_down.png -strip F:\DEV_WORKS\Python\Yaesu_Radio_Controller_New\res\VGA\button\mode_usb_down.png</v>
      </c>
    </row>
    <row r="58" spans="1:14">
      <c r="A58" t="s">
        <v>1566</v>
      </c>
      <c r="N58" t="str">
        <f t="shared" si="0"/>
        <v>"D:\Program Files\ImageMagick\convert.exe" F:\DEV_WORKS\Python\Yaesu_Radio_Controller_New\res\VGA\button\panel_band_down.png -strip F:\DEV_WORKS\Python\Yaesu_Radio_Controller_New\res\VGA\button\panel_band_down.png</v>
      </c>
    </row>
    <row r="59" spans="1:14">
      <c r="A59" t="s">
        <v>1567</v>
      </c>
      <c r="N59" t="str">
        <f t="shared" si="0"/>
        <v>"D:\Program Files\ImageMagick\convert.exe" F:\DEV_WORKS\Python\Yaesu_Radio_Controller_New\res\VGA\button\panel_mode_down.png -strip F:\DEV_WORKS\Python\Yaesu_Radio_Controller_New\res\VGA\button\panel_mode_down.png</v>
      </c>
    </row>
    <row r="60" spans="1:14">
      <c r="A60" t="s">
        <v>1568</v>
      </c>
      <c r="N60" t="str">
        <f t="shared" si="0"/>
        <v>"D:\Program Files\ImageMagick\convert.exe" F:\DEV_WORKS\Python\Yaesu_Radio_Controller_New\res\VGA\button\vfo_0_down.png -strip F:\DEV_WORKS\Python\Yaesu_Radio_Controller_New\res\VGA\button\vfo_0_down.png</v>
      </c>
    </row>
    <row r="61" spans="1:14">
      <c r="A61" t="s">
        <v>1569</v>
      </c>
      <c r="N61" t="str">
        <f t="shared" si="0"/>
        <v>"D:\Program Files\ImageMagick\convert.exe" F:\DEV_WORKS\Python\Yaesu_Radio_Controller_New\res\VGA\button\vfo_1_down.png -strip F:\DEV_WORKS\Python\Yaesu_Radio_Controller_New\res\VGA\button\vfo_1_down.png</v>
      </c>
    </row>
    <row r="62" spans="1:14">
      <c r="A62" t="s">
        <v>1570</v>
      </c>
      <c r="N62" t="str">
        <f t="shared" si="0"/>
        <v>"D:\Program Files\ImageMagick\convert.exe" F:\DEV_WORKS\Python\Yaesu_Radio_Controller_New\res\VGA\button\vfo_2_down.png -strip F:\DEV_WORKS\Python\Yaesu_Radio_Controller_New\res\VGA\button\vfo_2_down.png</v>
      </c>
    </row>
    <row r="63" spans="1:14">
      <c r="A63" t="s">
        <v>1571</v>
      </c>
      <c r="N63" t="str">
        <f t="shared" si="0"/>
        <v>"D:\Program Files\ImageMagick\convert.exe" F:\DEV_WORKS\Python\Yaesu_Radio_Controller_New\res\VGA\button\vfo_3_down.png -strip F:\DEV_WORKS\Python\Yaesu_Radio_Controller_New\res\VGA\button\vfo_3_down.png</v>
      </c>
    </row>
    <row r="64" spans="1:14">
      <c r="A64" t="s">
        <v>1572</v>
      </c>
      <c r="N64" t="str">
        <f t="shared" si="0"/>
        <v>"D:\Program Files\ImageMagick\convert.exe" F:\DEV_WORKS\Python\Yaesu_Radio_Controller_New\res\VGA\button\vfo_4_down.png -strip F:\DEV_WORKS\Python\Yaesu_Radio_Controller_New\res\VGA\button\vfo_4_down.png</v>
      </c>
    </row>
    <row r="65" spans="1:14">
      <c r="A65" t="s">
        <v>1573</v>
      </c>
      <c r="N65" t="str">
        <f t="shared" si="0"/>
        <v>"D:\Program Files\ImageMagick\convert.exe" F:\DEV_WORKS\Python\Yaesu_Radio_Controller_New\res\VGA\button\vfo_5_down.png -strip F:\DEV_WORKS\Python\Yaesu_Radio_Controller_New\res\VGA\button\vfo_5_down.png</v>
      </c>
    </row>
    <row r="66" spans="1:14">
      <c r="A66" t="s">
        <v>1574</v>
      </c>
      <c r="N66" t="str">
        <f t="shared" si="0"/>
        <v>"D:\Program Files\ImageMagick\convert.exe" F:\DEV_WORKS\Python\Yaesu_Radio_Controller_New\res\VGA\button\vfo_6_down.png -strip F:\DEV_WORKS\Python\Yaesu_Radio_Controller_New\res\VGA\button\vfo_6_down.png</v>
      </c>
    </row>
    <row r="67" spans="1:14">
      <c r="A67" t="s">
        <v>1575</v>
      </c>
      <c r="N67" t="str">
        <f t="shared" ref="N67:N117" si="1">"""D:\Program Files\ImageMagick\convert.exe"" "&amp;A67&amp;" -strip "&amp;A67</f>
        <v>"D:\Program Files\ImageMagick\convert.exe" F:\DEV_WORKS\Python\Yaesu_Radio_Controller_New\res\VGA\button\vfo_7_down.png -strip F:\DEV_WORKS\Python\Yaesu_Radio_Controller_New\res\VGA\button\vfo_7_down.png</v>
      </c>
    </row>
    <row r="68" spans="1:14">
      <c r="A68" t="s">
        <v>1576</v>
      </c>
      <c r="N68" t="str">
        <f t="shared" si="1"/>
        <v>"D:\Program Files\ImageMagick\convert.exe" F:\DEV_WORKS\Python\Yaesu_Radio_Controller_New\res\VGA\button\vfo_8_down.png -strip F:\DEV_WORKS\Python\Yaesu_Radio_Controller_New\res\VGA\button\vfo_8_down.png</v>
      </c>
    </row>
    <row r="69" spans="1:14">
      <c r="A69" t="s">
        <v>1577</v>
      </c>
      <c r="N69" t="str">
        <f t="shared" si="1"/>
        <v>"D:\Program Files\ImageMagick\convert.exe" F:\DEV_WORKS\Python\Yaesu_Radio_Controller_New\res\VGA\button\vfo_9_down.png -strip F:\DEV_WORKS\Python\Yaesu_Radio_Controller_New\res\VGA\button\vfo_9_down.png</v>
      </c>
    </row>
    <row r="70" spans="1:14">
      <c r="A70" t="s">
        <v>1578</v>
      </c>
      <c r="N70" t="str">
        <f t="shared" si="1"/>
        <v>"D:\Program Files\ImageMagick\convert.exe" F:\DEV_WORKS\Python\Yaesu_Radio_Controller_New\res\VGA\button\vfo_ab_down.png -strip F:\DEV_WORKS\Python\Yaesu_Radio_Controller_New\res\VGA\button\vfo_ab_down.png</v>
      </c>
    </row>
    <row r="71" spans="1:14">
      <c r="A71" t="s">
        <v>1579</v>
      </c>
      <c r="N71" t="str">
        <f t="shared" si="1"/>
        <v>"D:\Program Files\ImageMagick\convert.exe" F:\DEV_WORKS\Python\Yaesu_Radio_Controller_New\res\VGA\button\vfo_am_down.png -strip F:\DEV_WORKS\Python\Yaesu_Radio_Controller_New\res\VGA\button\vfo_am_down.png</v>
      </c>
    </row>
    <row r="72" spans="1:14">
      <c r="A72" t="s">
        <v>1580</v>
      </c>
      <c r="N72" t="str">
        <f t="shared" si="1"/>
        <v>"D:\Program Files\ImageMagick\convert.exe" F:\DEV_WORKS\Python\Yaesu_Radio_Controller_New\res\VGA\button\vfo_ba_down.png -strip F:\DEV_WORKS\Python\Yaesu_Radio_Controller_New\res\VGA\button\vfo_ba_down.png</v>
      </c>
    </row>
    <row r="73" spans="1:14">
      <c r="A73" t="s">
        <v>1581</v>
      </c>
      <c r="N73" t="str">
        <f t="shared" si="1"/>
        <v>"D:\Program Files\ImageMagick\convert.exe" F:\DEV_WORKS\Python\Yaesu_Radio_Controller_New\res\VGA\button\vfo_ma_down.png -strip F:\DEV_WORKS\Python\Yaesu_Radio_Controller_New\res\VGA\button\vfo_ma_down.png</v>
      </c>
    </row>
    <row r="74" spans="1:14">
      <c r="A74" t="s">
        <v>1582</v>
      </c>
      <c r="N74" t="str">
        <f t="shared" si="1"/>
        <v>"D:\Program Files\ImageMagick\convert.exe" F:\DEV_WORKS\Python\Yaesu_Radio_Controller_New\res\VGA\button\vfo_swap_down.png -strip F:\DEV_WORKS\Python\Yaesu_Radio_Controller_New\res\VGA\button\vfo_swap_down.png</v>
      </c>
    </row>
    <row r="75" spans="1:14">
      <c r="A75" t="s">
        <v>1583</v>
      </c>
      <c r="N75" t="str">
        <f t="shared" si="1"/>
        <v>"D:\Program Files\ImageMagick\convert.exe" F:\DEV_WORKS\Python\Yaesu_Radio_Controller_New\res\VGA\font\font_clar.png -strip F:\DEV_WORKS\Python\Yaesu_Radio_Controller_New\res\VGA\font\font_clar.png</v>
      </c>
    </row>
    <row r="76" spans="1:14">
      <c r="A76" t="s">
        <v>1584</v>
      </c>
      <c r="N76" t="str">
        <f t="shared" si="1"/>
        <v>"D:\Program Files\ImageMagick\convert.exe" F:\DEV_WORKS\Python\Yaesu_Radio_Controller_New\res\VGA\font\font_clock.png -strip F:\DEV_WORKS\Python\Yaesu_Radio_Controller_New\res\VGA\font\font_clock.png</v>
      </c>
    </row>
    <row r="77" spans="1:14">
      <c r="A77" t="s">
        <v>1585</v>
      </c>
      <c r="N77" t="str">
        <f t="shared" si="1"/>
        <v>"D:\Program Files\ImageMagick\convert.exe" F:\DEV_WORKS\Python\Yaesu_Radio_Controller_New\res\VGA\font\font_number_b.png -strip F:\DEV_WORKS\Python\Yaesu_Radio_Controller_New\res\VGA\font\font_number_b.png</v>
      </c>
    </row>
    <row r="78" spans="1:14">
      <c r="A78" t="s">
        <v>1586</v>
      </c>
      <c r="N78" t="str">
        <f t="shared" si="1"/>
        <v>"D:\Program Files\ImageMagick\convert.exe" F:\DEV_WORKS\Python\Yaesu_Radio_Controller_New\res\VGA\font\font_number_t.png -strip F:\DEV_WORKS\Python\Yaesu_Radio_Controller_New\res\VGA\font\font_number_t.png</v>
      </c>
    </row>
    <row r="79" spans="1:14">
      <c r="A79" t="s">
        <v>1587</v>
      </c>
      <c r="N79" t="str">
        <f t="shared" si="1"/>
        <v>"D:\Program Files\ImageMagick\convert.exe" F:\DEV_WORKS\Python\Yaesu_Radio_Controller_New\res\VGA\font\font_number_w.png -strip F:\DEV_WORKS\Python\Yaesu_Radio_Controller_New\res\VGA\font\font_number_w.png</v>
      </c>
    </row>
    <row r="80" spans="1:14">
      <c r="A80" t="s">
        <v>1588</v>
      </c>
      <c r="N80" t="str">
        <f t="shared" si="1"/>
        <v>"D:\Program Files\ImageMagick\convert.exe" F:\DEV_WORKS\Python\Yaesu_Radio_Controller_New\res\VGA\font\font_vfo_a_big.png -strip F:\DEV_WORKS\Python\Yaesu_Radio_Controller_New\res\VGA\font\font_vfo_a_big.png</v>
      </c>
    </row>
    <row r="81" spans="1:14">
      <c r="A81" t="s">
        <v>1589</v>
      </c>
      <c r="N81" t="str">
        <f t="shared" si="1"/>
        <v>"D:\Program Files\ImageMagick\convert.exe" F:\DEV_WORKS\Python\Yaesu_Radio_Controller_New\res\VGA\font\font_vfo_a_small.png -strip F:\DEV_WORKS\Python\Yaesu_Radio_Controller_New\res\VGA\font\font_vfo_a_small.png</v>
      </c>
    </row>
    <row r="82" spans="1:14">
      <c r="A82" t="s">
        <v>1590</v>
      </c>
      <c r="N82" t="str">
        <f t="shared" si="1"/>
        <v>"D:\Program Files\ImageMagick\convert.exe" F:\DEV_WORKS\Python\Yaesu_Radio_Controller_New\res\VGA\font\font_vfo_b_big.png -strip F:\DEV_WORKS\Python\Yaesu_Radio_Controller_New\res\VGA\font\font_vfo_b_big.png</v>
      </c>
    </row>
    <row r="83" spans="1:14">
      <c r="A83" t="s">
        <v>1591</v>
      </c>
      <c r="N83" t="str">
        <f t="shared" si="1"/>
        <v>"D:\Program Files\ImageMagick\convert.exe" F:\DEV_WORKS\Python\Yaesu_Radio_Controller_New\res\VGA\font\font_vfo_b_small.png -strip F:\DEV_WORKS\Python\Yaesu_Radio_Controller_New\res\VGA\font\font_vfo_b_small.png</v>
      </c>
    </row>
    <row r="84" spans="1:14">
      <c r="A84" t="s">
        <v>1592</v>
      </c>
      <c r="N84" t="str">
        <f t="shared" si="1"/>
        <v>"D:\Program Files\ImageMagick\convert.exe" F:\DEV_WORKS\Python\Yaesu_Radio_Controller_New\res\VGA\indicator\agc.png -strip F:\DEV_WORKS\Python\Yaesu_Radio_Controller_New\res\VGA\indicator\agc.png</v>
      </c>
    </row>
    <row r="85" spans="1:14">
      <c r="A85" t="s">
        <v>1593</v>
      </c>
      <c r="N85" t="str">
        <f t="shared" si="1"/>
        <v>"D:\Program Files\ImageMagick\convert.exe" F:\DEV_WORKS\Python\Yaesu_Radio_Controller_New\res\VGA\indicator\att.png -strip F:\DEV_WORKS\Python\Yaesu_Radio_Controller_New\res\VGA\indicator\att.png</v>
      </c>
    </row>
    <row r="86" spans="1:14">
      <c r="A86" t="s">
        <v>1594</v>
      </c>
      <c r="N86" t="str">
        <f t="shared" si="1"/>
        <v>"D:\Program Files\ImageMagick\convert.exe" F:\DEV_WORKS\Python\Yaesu_Radio_Controller_New\res\VGA\indicator\bk-in.png -strip F:\DEV_WORKS\Python\Yaesu_Radio_Controller_New\res\VGA\indicator\bk-in.png</v>
      </c>
    </row>
    <row r="87" spans="1:14">
      <c r="A87" t="s">
        <v>1595</v>
      </c>
      <c r="N87" t="str">
        <f t="shared" si="1"/>
        <v>"D:\Program Files\ImageMagick\convert.exe" F:\DEV_WORKS\Python\Yaesu_Radio_Controller_New\res\VGA\indicator\clar.png -strip F:\DEV_WORKS\Python\Yaesu_Radio_Controller_New\res\VGA\indicator\clar.png</v>
      </c>
    </row>
    <row r="88" spans="1:14">
      <c r="A88" t="s">
        <v>1596</v>
      </c>
      <c r="N88" t="str">
        <f t="shared" si="1"/>
        <v>"D:\Program Files\ImageMagick\convert.exe" F:\DEV_WORKS\Python\Yaesu_Radio_Controller_New\res\VGA\indicator\clar_direction.png -strip F:\DEV_WORKS\Python\Yaesu_Radio_Controller_New\res\VGA\indicator\clar_direction.png</v>
      </c>
    </row>
    <row r="89" spans="1:14">
      <c r="A89" t="s">
        <v>1597</v>
      </c>
      <c r="N89" t="str">
        <f t="shared" si="1"/>
        <v>"D:\Program Files\ImageMagick\convert.exe" F:\DEV_WORKS\Python\Yaesu_Radio_Controller_New\res\VGA\indicator\cnt.png -strip F:\DEV_WORKS\Python\Yaesu_Radio_Controller_New\res\VGA\indicator\cnt.png</v>
      </c>
    </row>
    <row r="90" spans="1:14">
      <c r="A90" t="s">
        <v>1598</v>
      </c>
      <c r="N90" t="str">
        <f t="shared" si="1"/>
        <v>"D:\Program Files\ImageMagick\convert.exe" F:\DEV_WORKS\Python\Yaesu_Radio_Controller_New\res\VGA\indicator\dnf.png -strip F:\DEV_WORKS\Python\Yaesu_Radio_Controller_New\res\VGA\indicator\dnf.png</v>
      </c>
    </row>
    <row r="91" spans="1:14">
      <c r="A91" t="s">
        <v>1599</v>
      </c>
      <c r="N91" t="str">
        <f t="shared" si="1"/>
        <v>"D:\Program Files\ImageMagick\convert.exe" F:\DEV_WORKS\Python\Yaesu_Radio_Controller_New\res\VGA\indicator\hi_swr.png -strip F:\DEV_WORKS\Python\Yaesu_Radio_Controller_New\res\VGA\indicator\hi_swr.png</v>
      </c>
    </row>
    <row r="92" spans="1:14">
      <c r="A92" t="s">
        <v>1600</v>
      </c>
      <c r="N92" t="str">
        <f t="shared" si="1"/>
        <v>"D:\Program Files\ImageMagick\convert.exe" F:\DEV_WORKS\Python\Yaesu_Radio_Controller_New\res\VGA\indicator\ipo.png -strip F:\DEV_WORKS\Python\Yaesu_Radio_Controller_New\res\VGA\indicator\ipo.png</v>
      </c>
    </row>
    <row r="93" spans="1:14">
      <c r="A93" t="s">
        <v>1601</v>
      </c>
      <c r="N93" t="str">
        <f t="shared" si="1"/>
        <v>"D:\Program Files\ImageMagick\convert.exe" F:\DEV_WORKS\Python\Yaesu_Radio_Controller_New\res\VGA\indicator\meq.png -strip F:\DEV_WORKS\Python\Yaesu_Radio_Controller_New\res\VGA\indicator\meq.png</v>
      </c>
    </row>
    <row r="94" spans="1:14">
      <c r="A94" t="s">
        <v>1602</v>
      </c>
      <c r="N94" t="str">
        <f t="shared" si="1"/>
        <v>"D:\Program Files\ImageMagick\convert.exe" F:\DEV_WORKS\Python\Yaesu_Radio_Controller_New\res\VGA\indicator\meters.png -strip F:\DEV_WORKS\Python\Yaesu_Radio_Controller_New\res\VGA\indicator\meters.png</v>
      </c>
    </row>
    <row r="95" spans="1:14">
      <c r="A95" t="s">
        <v>1603</v>
      </c>
      <c r="N95" t="str">
        <f t="shared" si="1"/>
        <v>"D:\Program Files\ImageMagick\convert.exe" F:\DEV_WORKS\Python\Yaesu_Radio_Controller_New\res\VGA\indicator\meter_other.png -strip F:\DEV_WORKS\Python\Yaesu_Radio_Controller_New\res\VGA\indicator\meter_other.png</v>
      </c>
    </row>
    <row r="96" spans="1:14">
      <c r="A96" t="s">
        <v>1604</v>
      </c>
      <c r="N96" t="str">
        <f t="shared" si="1"/>
        <v>"D:\Program Files\ImageMagick\convert.exe" F:\DEV_WORKS\Python\Yaesu_Radio_Controller_New\res\VGA\indicator\meter_s.png -strip F:\DEV_WORKS\Python\Yaesu_Radio_Controller_New\res\VGA\indicator\meter_s.png</v>
      </c>
    </row>
    <row r="97" spans="1:14">
      <c r="A97" t="s">
        <v>1605</v>
      </c>
      <c r="N97" t="str">
        <f t="shared" si="1"/>
        <v>"D:\Program Files\ImageMagick\convert.exe" F:\DEV_WORKS\Python\Yaesu_Radio_Controller_New\res\VGA\indicator\mode.png -strip F:\DEV_WORKS\Python\Yaesu_Radio_Controller_New\res\VGA\indicator\mode.png</v>
      </c>
    </row>
    <row r="98" spans="1:14">
      <c r="A98" t="s">
        <v>1606</v>
      </c>
      <c r="N98" t="str">
        <f t="shared" si="1"/>
        <v>"D:\Program Files\ImageMagick\convert.exe" F:\DEV_WORKS\Python\Yaesu_Radio_Controller_New\res\VGA\indicator\model.png -strip F:\DEV_WORKS\Python\Yaesu_Radio_Controller_New\res\VGA\indicator\model.png</v>
      </c>
    </row>
    <row r="99" spans="1:14">
      <c r="A99" t="s">
        <v>1607</v>
      </c>
      <c r="N99" t="str">
        <f t="shared" si="1"/>
        <v>"D:\Program Files\ImageMagick\convert.exe" F:\DEV_WORKS\Python\Yaesu_Radio_Controller_New\res\VGA\indicator\mon.png -strip F:\DEV_WORKS\Python\Yaesu_Radio_Controller_New\res\VGA\indicator\mon.png</v>
      </c>
    </row>
    <row r="100" spans="1:14">
      <c r="A100" t="s">
        <v>1608</v>
      </c>
      <c r="N100" t="str">
        <f t="shared" si="1"/>
        <v>"D:\Program Files\ImageMagick\convert.exe" F:\DEV_WORKS\Python\Yaesu_Radio_Controller_New\res\VGA\indicator\nar.png -strip F:\DEV_WORKS\Python\Yaesu_Radio_Controller_New\res\VGA\indicator\nar.png</v>
      </c>
    </row>
    <row r="101" spans="1:14">
      <c r="A101" t="s">
        <v>1609</v>
      </c>
      <c r="N101" t="str">
        <f t="shared" si="1"/>
        <v>"D:\Program Files\ImageMagick\convert.exe" F:\DEV_WORKS\Python\Yaesu_Radio_Controller_New\res\VGA\indicator\nb.png -strip F:\DEV_WORKS\Python\Yaesu_Radio_Controller_New\res\VGA\indicator\nb.png</v>
      </c>
    </row>
    <row r="102" spans="1:14">
      <c r="A102" t="s">
        <v>1610</v>
      </c>
      <c r="N102" t="str">
        <f t="shared" si="1"/>
        <v>"D:\Program Files\ImageMagick\convert.exe" F:\DEV_WORKS\Python\Yaesu_Radio_Controller_New\res\VGA\indicator\nch.png -strip F:\DEV_WORKS\Python\Yaesu_Radio_Controller_New\res\VGA\indicator\nch.png</v>
      </c>
    </row>
    <row r="103" spans="1:14">
      <c r="A103" t="s">
        <v>1611</v>
      </c>
      <c r="N103" t="str">
        <f t="shared" si="1"/>
        <v>"D:\Program Files\ImageMagick\convert.exe" F:\DEV_WORKS\Python\Yaesu_Radio_Controller_New\res\VGA\indicator\nr.png -strip F:\DEV_WORKS\Python\Yaesu_Radio_Controller_New\res\VGA\indicator\nr.png</v>
      </c>
    </row>
    <row r="104" spans="1:14">
      <c r="A104" t="s">
        <v>1612</v>
      </c>
      <c r="N104" t="str">
        <f t="shared" si="1"/>
        <v>"D:\Program Files\ImageMagick\convert.exe" F:\DEV_WORKS\Python\Yaesu_Radio_Controller_New\res\VGA\indicator\prc.png -strip F:\DEV_WORKS\Python\Yaesu_Radio_Controller_New\res\VGA\indicator\prc.png</v>
      </c>
    </row>
    <row r="105" spans="1:14">
      <c r="A105" t="s">
        <v>1613</v>
      </c>
      <c r="N105" t="str">
        <f t="shared" si="1"/>
        <v>"D:\Program Files\ImageMagick\convert.exe" F:\DEV_WORKS\Python\Yaesu_Radio_Controller_New\res\VGA\indicator\rx.png -strip F:\DEV_WORKS\Python\Yaesu_Radio_Controller_New\res\VGA\indicator\rx.png</v>
      </c>
    </row>
    <row r="106" spans="1:14">
      <c r="A106" t="s">
        <v>1614</v>
      </c>
      <c r="N106" t="str">
        <f t="shared" si="1"/>
        <v>"D:\Program Files\ImageMagick\convert.exe" F:\DEV_WORKS\Python\Yaesu_Radio_Controller_New\res\VGA\indicator\rxtx.png -strip F:\DEV_WORKS\Python\Yaesu_Radio_Controller_New\res\VGA\indicator\rxtx.png</v>
      </c>
    </row>
    <row r="107" spans="1:14">
      <c r="A107" t="s">
        <v>1615</v>
      </c>
      <c r="N107" t="str">
        <f t="shared" si="1"/>
        <v>"D:\Program Files\ImageMagick\convert.exe" F:\DEV_WORKS\Python\Yaesu_Radio_Controller_New\res\VGA\indicator\sft.png -strip F:\DEV_WORKS\Python\Yaesu_Radio_Controller_New\res\VGA\indicator\sft.png</v>
      </c>
    </row>
    <row r="108" spans="1:14">
      <c r="A108" t="s">
        <v>1616</v>
      </c>
      <c r="N108" t="str">
        <f t="shared" si="1"/>
        <v>"D:\Program Files\ImageMagick\convert.exe" F:\DEV_WORKS\Python\Yaesu_Radio_Controller_New\res\VGA\indicator\spl.png -strip F:\DEV_WORKS\Python\Yaesu_Radio_Controller_New\res\VGA\indicator\spl.png</v>
      </c>
    </row>
    <row r="109" spans="1:14">
      <c r="A109" t="s">
        <v>1617</v>
      </c>
      <c r="N109" t="str">
        <f t="shared" si="1"/>
        <v>"D:\Program Files\ImageMagick\convert.exe" F:\DEV_WORKS\Python\Yaesu_Radio_Controller_New\res\VGA\indicator\sql.png -strip F:\DEV_WORKS\Python\Yaesu_Radio_Controller_New\res\VGA\indicator\sql.png</v>
      </c>
    </row>
    <row r="110" spans="1:14">
      <c r="A110" t="s">
        <v>1618</v>
      </c>
      <c r="N110" t="str">
        <f t="shared" si="1"/>
        <v>"D:\Program Files\ImageMagick\convert.exe" F:\DEV_WORKS\Python\Yaesu_Radio_Controller_New\res\VGA\indicator\tnr.png -strip F:\DEV_WORKS\Python\Yaesu_Radio_Controller_New\res\VGA\indicator\tnr.png</v>
      </c>
    </row>
    <row r="111" spans="1:14">
      <c r="A111" t="s">
        <v>1619</v>
      </c>
      <c r="N111" t="str">
        <f t="shared" si="1"/>
        <v>"D:\Program Files\ImageMagick\convert.exe" F:\DEV_WORKS\Python\Yaesu_Radio_Controller_New\res\VGA\indicator\tx.png -strip F:\DEV_WORKS\Python\Yaesu_Radio_Controller_New\res\VGA\indicator\tx.png</v>
      </c>
    </row>
    <row r="112" spans="1:14">
      <c r="A112" t="s">
        <v>1620</v>
      </c>
      <c r="N112" t="str">
        <f t="shared" si="1"/>
        <v>"D:\Program Files\ImageMagick\convert.exe" F:\DEV_WORKS\Python\Yaesu_Radio_Controller_New\res\VGA\indicator\utc.png -strip F:\DEV_WORKS\Python\Yaesu_Radio_Controller_New\res\VGA\indicator\utc.png</v>
      </c>
    </row>
    <row r="113" spans="1:14">
      <c r="A113" t="s">
        <v>1621</v>
      </c>
      <c r="N113" t="str">
        <f t="shared" si="1"/>
        <v>"D:\Program Files\ImageMagick\convert.exe" F:\DEV_WORKS\Python\Yaesu_Radio_Controller_New\res\VGA\indicator\vox.png -strip F:\DEV_WORKS\Python\Yaesu_Radio_Controller_New\res\VGA\indicator\vox.png</v>
      </c>
    </row>
    <row r="114" spans="1:14">
      <c r="A114" t="s">
        <v>1622</v>
      </c>
      <c r="N114" t="str">
        <f t="shared" si="1"/>
        <v>"D:\Program Files\ImageMagick\convert.exe" F:\DEV_WORKS\Python\Yaesu_Radio_Controller_New\res\VGA\indicator\wdh.png -strip F:\DEV_WORKS\Python\Yaesu_Radio_Controller_New\res\VGA\indicator\wdh.png</v>
      </c>
    </row>
    <row r="115" spans="1:14">
      <c r="A115" t="s">
        <v>1623</v>
      </c>
      <c r="N115" t="str">
        <f t="shared" si="1"/>
        <v>"D:\Program Files\ImageMagick\convert.exe" F:\DEV_WORKS\Python\Yaesu_Radio_Controller_New\res\VGA\panel\panel_main.png -strip F:\DEV_WORKS\Python\Yaesu_Radio_Controller_New\res\VGA\panel\panel_main.png</v>
      </c>
    </row>
    <row r="116" spans="1:14">
      <c r="A116" t="s">
        <v>1624</v>
      </c>
      <c r="N116" t="str">
        <f t="shared" si="1"/>
        <v>"D:\Program Files\ImageMagick\convert.exe" F:\DEV_WORKS\Python\Yaesu_Radio_Controller_New\res\VGA\panel\panel_sub1.png -strip F:\DEV_WORKS\Python\Yaesu_Radio_Controller_New\res\VGA\panel\panel_sub1.png</v>
      </c>
    </row>
    <row r="117" spans="1:14">
      <c r="A117" t="s">
        <v>1625</v>
      </c>
      <c r="N117" t="str">
        <f t="shared" si="1"/>
        <v>"D:\Program Files\ImageMagick\convert.exe" F:\DEV_WORKS\Python\Yaesu_Radio_Controller_New\res\VGA\panel\shift.png -strip F:\DEV_WORKS\Python\Yaesu_Radio_Controller_New\res\VGA\panel\shift.png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E6" sqref="E6"/>
    </sheetView>
  </sheetViews>
  <sheetFormatPr defaultColWidth="9" defaultRowHeight="15"/>
  <cols>
    <col min="1" max="1" width="11" customWidth="1"/>
    <col min="2" max="3" width="9.87619047619048" customWidth="1"/>
    <col min="4" max="4" width="11.247619047619" customWidth="1"/>
    <col min="5" max="5" width="11.8761904761905" customWidth="1"/>
    <col min="6" max="6" width="12" customWidth="1"/>
    <col min="7" max="7" width="12.247619047619" customWidth="1"/>
    <col min="8" max="8" width="13.247619047619" customWidth="1"/>
    <col min="9" max="9" width="13.752380952381" customWidth="1"/>
  </cols>
  <sheetData>
    <row r="1" spans="1:9">
      <c r="A1" s="28"/>
      <c r="B1" s="131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</row>
    <row r="2" spans="1:9">
      <c r="A2" s="132" t="s">
        <v>41</v>
      </c>
      <c r="B2" s="133" t="s">
        <v>42</v>
      </c>
      <c r="C2" s="133"/>
      <c r="D2" s="134" t="s">
        <v>43</v>
      </c>
      <c r="E2" s="134"/>
      <c r="F2" s="134"/>
      <c r="G2" s="135" t="s">
        <v>44</v>
      </c>
      <c r="H2" s="136" t="s">
        <v>45</v>
      </c>
      <c r="I2" s="136" t="s">
        <v>46</v>
      </c>
    </row>
    <row r="3" spans="1:9">
      <c r="A3" s="13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50</v>
      </c>
      <c r="H3" s="2" t="s">
        <v>52</v>
      </c>
      <c r="I3" s="2" t="s">
        <v>53</v>
      </c>
    </row>
    <row r="4" spans="1:9">
      <c r="A4" s="132" t="s">
        <v>54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57</v>
      </c>
      <c r="H4" s="2" t="s">
        <v>59</v>
      </c>
      <c r="I4" s="2" t="s">
        <v>60</v>
      </c>
    </row>
    <row r="5" spans="1:9">
      <c r="A5" s="132" t="s">
        <v>61</v>
      </c>
      <c r="B5" s="2" t="s">
        <v>62</v>
      </c>
      <c r="C5" s="2" t="s">
        <v>62</v>
      </c>
      <c r="D5" s="2" t="s">
        <v>62</v>
      </c>
      <c r="E5" s="2" t="s">
        <v>63</v>
      </c>
      <c r="F5" s="2" t="s">
        <v>63</v>
      </c>
      <c r="G5" s="2" t="s">
        <v>62</v>
      </c>
      <c r="H5" s="2" t="s">
        <v>63</v>
      </c>
      <c r="I5" s="2" t="s">
        <v>63</v>
      </c>
    </row>
    <row r="6" ht="30" spans="1:9">
      <c r="A6" s="132" t="s">
        <v>64</v>
      </c>
      <c r="B6" s="2" t="s">
        <v>63</v>
      </c>
      <c r="C6" s="2" t="s">
        <v>63</v>
      </c>
      <c r="D6" s="2" t="s">
        <v>63</v>
      </c>
      <c r="E6" s="137" t="s">
        <v>65</v>
      </c>
      <c r="F6" s="137" t="s">
        <v>65</v>
      </c>
      <c r="G6" s="2" t="s">
        <v>63</v>
      </c>
      <c r="H6" s="2" t="s">
        <v>66</v>
      </c>
      <c r="I6" s="2" t="s">
        <v>67</v>
      </c>
    </row>
    <row r="7" ht="75" spans="1:9">
      <c r="A7" s="138" t="s">
        <v>68</v>
      </c>
      <c r="B7" s="137" t="s">
        <v>69</v>
      </c>
      <c r="C7" s="137" t="s">
        <v>69</v>
      </c>
      <c r="D7" s="137" t="s">
        <v>70</v>
      </c>
      <c r="E7" s="137" t="s">
        <v>70</v>
      </c>
      <c r="F7" s="137" t="s">
        <v>70</v>
      </c>
      <c r="G7" s="137" t="s">
        <v>71</v>
      </c>
      <c r="H7" s="137" t="s">
        <v>72</v>
      </c>
      <c r="I7" s="137" t="s">
        <v>73</v>
      </c>
    </row>
    <row r="8" ht="30" spans="1:9">
      <c r="A8" s="132" t="s">
        <v>74</v>
      </c>
      <c r="B8" s="2" t="s">
        <v>75</v>
      </c>
      <c r="C8" s="2" t="s">
        <v>75</v>
      </c>
      <c r="D8" s="2" t="s">
        <v>75</v>
      </c>
      <c r="E8" s="2" t="s">
        <v>75</v>
      </c>
      <c r="F8" s="2" t="s">
        <v>75</v>
      </c>
      <c r="G8" s="2" t="s">
        <v>75</v>
      </c>
      <c r="H8" s="137" t="s">
        <v>76</v>
      </c>
      <c r="I8" s="137" t="s">
        <v>76</v>
      </c>
    </row>
    <row r="9" spans="1:9">
      <c r="A9" s="138" t="s">
        <v>77</v>
      </c>
      <c r="B9" s="2">
        <f>220+70</f>
        <v>290</v>
      </c>
      <c r="C9" s="2">
        <v>350</v>
      </c>
      <c r="D9" s="2">
        <f>70+85</f>
        <v>155</v>
      </c>
      <c r="E9" s="2">
        <f>70+60</f>
        <v>130</v>
      </c>
      <c r="F9" s="2">
        <f>70+60</f>
        <v>130</v>
      </c>
      <c r="G9" s="2">
        <v>300</v>
      </c>
      <c r="H9" s="2">
        <v>99</v>
      </c>
      <c r="I9" s="5">
        <v>69</v>
      </c>
    </row>
  </sheetData>
  <mergeCells count="2">
    <mergeCell ref="B2:C2"/>
    <mergeCell ref="D2:F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6"/>
  <sheetViews>
    <sheetView workbookViewId="0">
      <pane ySplit="1" topLeftCell="A33" activePane="bottomLeft" state="frozen"/>
      <selection/>
      <selection pane="bottomLeft" activeCell="E67" sqref="E67"/>
    </sheetView>
  </sheetViews>
  <sheetFormatPr defaultColWidth="9" defaultRowHeight="15"/>
  <cols>
    <col min="1" max="1" width="9" style="107" customWidth="1"/>
    <col min="2" max="2" width="3.75238095238095" style="107" customWidth="1"/>
    <col min="3" max="3" width="6.87619047619048" style="107" customWidth="1"/>
    <col min="4" max="4" width="5.37142857142857" customWidth="1"/>
    <col min="5" max="5" width="25" customWidth="1"/>
    <col min="6" max="6" width="22.6285714285714" customWidth="1"/>
    <col min="7" max="10" width="5.75238095238095" customWidth="1"/>
    <col min="11" max="11" width="10.752380952381" style="108" customWidth="1"/>
    <col min="12" max="16" width="10.752380952381" style="2" customWidth="1"/>
    <col min="17" max="19" width="15.752380952381" style="2" customWidth="1"/>
    <col min="20" max="20" width="10.752380952381" style="2" customWidth="1"/>
    <col min="21" max="21" width="19.8761904761905" style="2" customWidth="1"/>
    <col min="22" max="22" width="35.5047619047619" style="27" customWidth="1"/>
  </cols>
  <sheetData>
    <row r="1" ht="50.25" customHeight="1" spans="1:22">
      <c r="A1" s="109" t="s">
        <v>78</v>
      </c>
      <c r="B1" s="109" t="s">
        <v>79</v>
      </c>
      <c r="C1" s="109" t="s">
        <v>80</v>
      </c>
      <c r="D1" s="110" t="s">
        <v>81</v>
      </c>
      <c r="E1" s="110" t="s">
        <v>82</v>
      </c>
      <c r="F1" s="110"/>
      <c r="G1" s="111" t="s">
        <v>83</v>
      </c>
      <c r="H1" s="111" t="s">
        <v>84</v>
      </c>
      <c r="I1" s="111" t="s">
        <v>85</v>
      </c>
      <c r="J1" s="111" t="s">
        <v>86</v>
      </c>
      <c r="K1" s="124" t="s">
        <v>87</v>
      </c>
      <c r="L1" s="124" t="s">
        <v>88</v>
      </c>
      <c r="M1" s="124" t="s">
        <v>89</v>
      </c>
      <c r="N1" s="124" t="s">
        <v>90</v>
      </c>
      <c r="O1" s="124" t="s">
        <v>91</v>
      </c>
      <c r="P1" s="124" t="s">
        <v>92</v>
      </c>
      <c r="Q1" s="124" t="s">
        <v>93</v>
      </c>
      <c r="R1" s="124" t="s">
        <v>94</v>
      </c>
      <c r="S1" s="124" t="s">
        <v>95</v>
      </c>
      <c r="T1" s="124" t="s">
        <v>96</v>
      </c>
      <c r="U1" s="124" t="s">
        <v>97</v>
      </c>
      <c r="V1" s="127" t="s">
        <v>98</v>
      </c>
    </row>
    <row r="2" spans="1:23">
      <c r="A2" s="112" t="s">
        <v>99</v>
      </c>
      <c r="B2" s="112">
        <v>1</v>
      </c>
      <c r="C2" s="113"/>
      <c r="D2" s="114" t="s">
        <v>100</v>
      </c>
      <c r="E2" s="114" t="s">
        <v>101</v>
      </c>
      <c r="F2" s="114" t="s">
        <v>102</v>
      </c>
      <c r="G2" s="115">
        <v>1</v>
      </c>
      <c r="H2" s="115">
        <v>0</v>
      </c>
      <c r="I2" s="115">
        <v>0</v>
      </c>
      <c r="J2" s="115">
        <v>0</v>
      </c>
      <c r="K2" s="125" t="s">
        <v>11</v>
      </c>
      <c r="L2" s="125" t="s">
        <v>11</v>
      </c>
      <c r="M2" s="125" t="s">
        <v>12</v>
      </c>
      <c r="N2" s="125" t="s">
        <v>12</v>
      </c>
      <c r="O2" s="125" t="s">
        <v>12</v>
      </c>
      <c r="P2" s="125" t="s">
        <v>12</v>
      </c>
      <c r="Q2" s="125" t="s">
        <v>12</v>
      </c>
      <c r="R2" s="125" t="s">
        <v>12</v>
      </c>
      <c r="S2" s="125" t="s">
        <v>12</v>
      </c>
      <c r="T2" s="125" t="s">
        <v>12</v>
      </c>
      <c r="U2" s="125" t="s">
        <v>12</v>
      </c>
      <c r="V2" s="128" t="s">
        <v>103</v>
      </c>
      <c r="W2" t="str">
        <f>VLOOKUP(D2,CAT3标准化!$F$2:$F$165,1,FALSE)</f>
        <v>AB</v>
      </c>
    </row>
    <row r="3" spans="1:23">
      <c r="A3" s="112" t="s">
        <v>104</v>
      </c>
      <c r="B3" s="112">
        <v>2</v>
      </c>
      <c r="C3" s="113"/>
      <c r="D3" s="116" t="s">
        <v>105</v>
      </c>
      <c r="E3" s="116" t="s">
        <v>106</v>
      </c>
      <c r="F3" s="116" t="s">
        <v>107</v>
      </c>
      <c r="G3" s="117">
        <v>1</v>
      </c>
      <c r="H3" s="117">
        <v>1</v>
      </c>
      <c r="I3" s="117">
        <v>1</v>
      </c>
      <c r="J3" s="117">
        <v>1</v>
      </c>
      <c r="K3" s="125" t="s">
        <v>12</v>
      </c>
      <c r="L3" s="125" t="s">
        <v>12</v>
      </c>
      <c r="M3" s="125" t="s">
        <v>12</v>
      </c>
      <c r="N3" s="125" t="s">
        <v>12</v>
      </c>
      <c r="O3" s="125" t="s">
        <v>12</v>
      </c>
      <c r="P3" s="125" t="s">
        <v>12</v>
      </c>
      <c r="Q3" s="125" t="s">
        <v>12</v>
      </c>
      <c r="R3" s="125" t="s">
        <v>12</v>
      </c>
      <c r="S3" s="125" t="s">
        <v>12</v>
      </c>
      <c r="T3" s="125" t="s">
        <v>12</v>
      </c>
      <c r="U3" s="125" t="s">
        <v>12</v>
      </c>
      <c r="V3" s="128"/>
      <c r="W3" t="str">
        <f>VLOOKUP(D3,CAT3标准化!$F$2:$F$165,1,FALSE)</f>
        <v>AC</v>
      </c>
    </row>
    <row r="4" spans="1:23">
      <c r="A4" s="112" t="s">
        <v>108</v>
      </c>
      <c r="B4" s="112">
        <v>3</v>
      </c>
      <c r="C4" s="113"/>
      <c r="D4" s="116" t="s">
        <v>109</v>
      </c>
      <c r="E4" s="116" t="s">
        <v>110</v>
      </c>
      <c r="F4" s="116" t="s">
        <v>111</v>
      </c>
      <c r="G4" s="117">
        <v>1</v>
      </c>
      <c r="H4" s="117">
        <v>1</v>
      </c>
      <c r="I4" s="117">
        <v>1</v>
      </c>
      <c r="J4" s="117">
        <v>1</v>
      </c>
      <c r="K4" s="125" t="s">
        <v>12</v>
      </c>
      <c r="L4" s="125" t="s">
        <v>12</v>
      </c>
      <c r="M4" s="125" t="s">
        <v>12</v>
      </c>
      <c r="N4" s="125" t="s">
        <v>12</v>
      </c>
      <c r="O4" s="125" t="s">
        <v>12</v>
      </c>
      <c r="P4" s="125" t="s">
        <v>12</v>
      </c>
      <c r="Q4" s="125" t="s">
        <v>12</v>
      </c>
      <c r="R4" s="125" t="s">
        <v>12</v>
      </c>
      <c r="S4" s="125" t="s">
        <v>12</v>
      </c>
      <c r="T4" s="125" t="s">
        <v>12</v>
      </c>
      <c r="U4" s="125" t="s">
        <v>12</v>
      </c>
      <c r="V4" s="128"/>
      <c r="W4" t="str">
        <f>VLOOKUP(D4,CAT3标准化!$F$2:$F$165,1,FALSE)</f>
        <v>AG</v>
      </c>
    </row>
    <row r="5" spans="1:22">
      <c r="A5" s="112"/>
      <c r="B5" s="118">
        <v>4</v>
      </c>
      <c r="C5" s="118" t="s">
        <v>112</v>
      </c>
      <c r="D5" s="116" t="s">
        <v>86</v>
      </c>
      <c r="E5" s="116" t="s">
        <v>113</v>
      </c>
      <c r="F5" s="116"/>
      <c r="G5" s="117">
        <v>1</v>
      </c>
      <c r="H5" s="117">
        <v>1</v>
      </c>
      <c r="I5" s="117">
        <v>1</v>
      </c>
      <c r="J5" s="117">
        <v>0</v>
      </c>
      <c r="K5" s="125" t="s">
        <v>12</v>
      </c>
      <c r="L5" s="125" t="s">
        <v>12</v>
      </c>
      <c r="M5" s="125" t="s">
        <v>12</v>
      </c>
      <c r="N5" s="125" t="s">
        <v>12</v>
      </c>
      <c r="O5" s="125" t="s">
        <v>12</v>
      </c>
      <c r="P5" s="125" t="s">
        <v>12</v>
      </c>
      <c r="Q5" s="125" t="s">
        <v>12</v>
      </c>
      <c r="R5" s="125" t="s">
        <v>12</v>
      </c>
      <c r="S5" s="125" t="s">
        <v>12</v>
      </c>
      <c r="T5" s="125" t="s">
        <v>12</v>
      </c>
      <c r="U5" s="125" t="s">
        <v>12</v>
      </c>
      <c r="V5" s="128" t="s">
        <v>114</v>
      </c>
    </row>
    <row r="6" spans="1:22">
      <c r="A6" s="112" t="s">
        <v>115</v>
      </c>
      <c r="B6" s="118">
        <v>5</v>
      </c>
      <c r="C6" s="118" t="s">
        <v>112</v>
      </c>
      <c r="D6" s="114" t="s">
        <v>116</v>
      </c>
      <c r="E6" s="114" t="s">
        <v>117</v>
      </c>
      <c r="F6" s="114"/>
      <c r="G6" s="115">
        <v>1</v>
      </c>
      <c r="H6" s="115">
        <v>1</v>
      </c>
      <c r="I6" s="115">
        <v>1</v>
      </c>
      <c r="J6" s="115">
        <v>1</v>
      </c>
      <c r="K6" s="125" t="s">
        <v>11</v>
      </c>
      <c r="L6" s="125" t="s">
        <v>11</v>
      </c>
      <c r="M6" s="125" t="s">
        <v>11</v>
      </c>
      <c r="N6" s="125" t="s">
        <v>11</v>
      </c>
      <c r="O6" s="125" t="s">
        <v>11</v>
      </c>
      <c r="P6" s="125" t="s">
        <v>11</v>
      </c>
      <c r="Q6" s="125" t="s">
        <v>11</v>
      </c>
      <c r="R6" s="125" t="s">
        <v>11</v>
      </c>
      <c r="S6" s="125" t="s">
        <v>11</v>
      </c>
      <c r="T6" s="125" t="s">
        <v>11</v>
      </c>
      <c r="U6" s="125" t="s">
        <v>12</v>
      </c>
      <c r="V6" s="128" t="s">
        <v>118</v>
      </c>
    </row>
    <row r="7" spans="1:23">
      <c r="A7" s="112" t="s">
        <v>99</v>
      </c>
      <c r="B7" s="112">
        <v>6</v>
      </c>
      <c r="C7" s="113"/>
      <c r="D7" s="114" t="s">
        <v>119</v>
      </c>
      <c r="E7" s="114" t="s">
        <v>120</v>
      </c>
      <c r="F7" s="114" t="s">
        <v>121</v>
      </c>
      <c r="G7" s="115">
        <v>1</v>
      </c>
      <c r="H7" s="115">
        <v>0</v>
      </c>
      <c r="I7" s="115">
        <v>0</v>
      </c>
      <c r="J7" s="115">
        <v>0</v>
      </c>
      <c r="K7" s="125" t="s">
        <v>11</v>
      </c>
      <c r="L7" s="125" t="s">
        <v>11</v>
      </c>
      <c r="M7" s="125" t="s">
        <v>12</v>
      </c>
      <c r="N7" s="125" t="s">
        <v>12</v>
      </c>
      <c r="O7" s="125" t="s">
        <v>12</v>
      </c>
      <c r="P7" s="125" t="s">
        <v>12</v>
      </c>
      <c r="Q7" s="125" t="s">
        <v>12</v>
      </c>
      <c r="R7" s="125" t="s">
        <v>12</v>
      </c>
      <c r="S7" s="125" t="s">
        <v>12</v>
      </c>
      <c r="T7" s="125" t="s">
        <v>12</v>
      </c>
      <c r="U7" s="125" t="s">
        <v>12</v>
      </c>
      <c r="V7" s="128" t="s">
        <v>122</v>
      </c>
      <c r="W7" t="str">
        <f>VLOOKUP(D7,CAT3标准化!$F$2:$F$165,1,FALSE)</f>
        <v>AM</v>
      </c>
    </row>
    <row r="8" spans="1:22">
      <c r="A8" s="112" t="s">
        <v>104</v>
      </c>
      <c r="B8" s="112">
        <v>7</v>
      </c>
      <c r="C8" s="119" t="s">
        <v>123</v>
      </c>
      <c r="D8" s="114" t="s">
        <v>124</v>
      </c>
      <c r="E8" s="114" t="s">
        <v>125</v>
      </c>
      <c r="F8" s="114" t="s">
        <v>126</v>
      </c>
      <c r="G8" s="115">
        <v>1</v>
      </c>
      <c r="H8" s="115">
        <v>1</v>
      </c>
      <c r="I8" s="115">
        <v>1</v>
      </c>
      <c r="J8" s="115">
        <v>1</v>
      </c>
      <c r="K8" s="125" t="s">
        <v>11</v>
      </c>
      <c r="L8" s="125" t="s">
        <v>11</v>
      </c>
      <c r="M8" s="125" t="s">
        <v>11</v>
      </c>
      <c r="N8" s="125" t="s">
        <v>11</v>
      </c>
      <c r="O8" s="125" t="s">
        <v>11</v>
      </c>
      <c r="P8" s="125" t="s">
        <v>12</v>
      </c>
      <c r="Q8" s="125" t="s">
        <v>12</v>
      </c>
      <c r="R8" s="125" t="s">
        <v>12</v>
      </c>
      <c r="S8" s="125" t="s">
        <v>12</v>
      </c>
      <c r="T8" s="125" t="s">
        <v>12</v>
      </c>
      <c r="U8" s="125" t="s">
        <v>12</v>
      </c>
      <c r="V8" s="128"/>
    </row>
    <row r="9" spans="1:23">
      <c r="A9" s="112" t="s">
        <v>99</v>
      </c>
      <c r="B9" s="112">
        <v>8</v>
      </c>
      <c r="C9" s="113"/>
      <c r="D9" s="114" t="s">
        <v>127</v>
      </c>
      <c r="E9" s="114" t="s">
        <v>128</v>
      </c>
      <c r="F9" s="114" t="s">
        <v>129</v>
      </c>
      <c r="G9" s="115">
        <v>1</v>
      </c>
      <c r="H9" s="115">
        <v>0</v>
      </c>
      <c r="I9" s="115">
        <v>0</v>
      </c>
      <c r="J9" s="115">
        <v>0</v>
      </c>
      <c r="K9" s="125" t="s">
        <v>11</v>
      </c>
      <c r="L9" s="125" t="s">
        <v>11</v>
      </c>
      <c r="M9" s="125" t="s">
        <v>12</v>
      </c>
      <c r="N9" s="125" t="s">
        <v>12</v>
      </c>
      <c r="O9" s="125" t="s">
        <v>12</v>
      </c>
      <c r="P9" s="125" t="s">
        <v>11</v>
      </c>
      <c r="Q9" s="125" t="s">
        <v>11</v>
      </c>
      <c r="R9" s="125" t="s">
        <v>12</v>
      </c>
      <c r="S9" s="125" t="s">
        <v>12</v>
      </c>
      <c r="T9" s="125" t="s">
        <v>12</v>
      </c>
      <c r="U9" s="125" t="s">
        <v>12</v>
      </c>
      <c r="V9" s="128" t="s">
        <v>130</v>
      </c>
      <c r="W9" t="str">
        <f>VLOOKUP(D9,CAT3标准化!$F$2:$F$165,1,FALSE)</f>
        <v>BA</v>
      </c>
    </row>
    <row r="10" spans="1:23">
      <c r="A10" s="112" t="s">
        <v>115</v>
      </c>
      <c r="B10" s="112">
        <v>9</v>
      </c>
      <c r="C10" s="113"/>
      <c r="D10" s="114" t="s">
        <v>131</v>
      </c>
      <c r="E10" s="114" t="s">
        <v>132</v>
      </c>
      <c r="F10" s="114" t="s">
        <v>133</v>
      </c>
      <c r="G10" s="115">
        <v>1</v>
      </c>
      <c r="H10" s="115">
        <v>1</v>
      </c>
      <c r="I10" s="115">
        <v>1</v>
      </c>
      <c r="J10" s="115">
        <v>1</v>
      </c>
      <c r="K10" s="125" t="s">
        <v>11</v>
      </c>
      <c r="L10" s="125" t="s">
        <v>11</v>
      </c>
      <c r="M10" s="125" t="s">
        <v>12</v>
      </c>
      <c r="N10" s="125" t="s">
        <v>12</v>
      </c>
      <c r="O10" s="125" t="s">
        <v>12</v>
      </c>
      <c r="P10" s="125" t="s">
        <v>12</v>
      </c>
      <c r="Q10" s="125" t="s">
        <v>12</v>
      </c>
      <c r="R10" s="125" t="s">
        <v>12</v>
      </c>
      <c r="S10" s="125" t="s">
        <v>12</v>
      </c>
      <c r="T10" s="125" t="s">
        <v>12</v>
      </c>
      <c r="U10" s="125" t="s">
        <v>12</v>
      </c>
      <c r="V10" s="128" t="s">
        <v>134</v>
      </c>
      <c r="W10" t="str">
        <f>VLOOKUP(D10,CAT3标准化!$F$2:$F$165,1,FALSE)</f>
        <v>BC</v>
      </c>
    </row>
    <row r="11" spans="1:23">
      <c r="A11" s="112" t="s">
        <v>99</v>
      </c>
      <c r="B11" s="112">
        <v>10</v>
      </c>
      <c r="C11" s="113"/>
      <c r="D11" s="120" t="s">
        <v>135</v>
      </c>
      <c r="E11" s="120" t="s">
        <v>136</v>
      </c>
      <c r="F11" s="120" t="s">
        <v>137</v>
      </c>
      <c r="G11" s="121">
        <v>1</v>
      </c>
      <c r="H11" s="121">
        <v>0</v>
      </c>
      <c r="I11" s="121">
        <v>0</v>
      </c>
      <c r="J11" s="121">
        <v>0</v>
      </c>
      <c r="K11" s="125" t="s">
        <v>12</v>
      </c>
      <c r="L11" s="125" t="s">
        <v>12</v>
      </c>
      <c r="M11" s="125" t="s">
        <v>12</v>
      </c>
      <c r="N11" s="125" t="s">
        <v>12</v>
      </c>
      <c r="O11" s="125" t="s">
        <v>12</v>
      </c>
      <c r="P11" s="125" t="s">
        <v>12</v>
      </c>
      <c r="Q11" s="125" t="s">
        <v>12</v>
      </c>
      <c r="R11" s="125" t="s">
        <v>12</v>
      </c>
      <c r="S11" s="125" t="s">
        <v>12</v>
      </c>
      <c r="T11" s="125" t="s">
        <v>12</v>
      </c>
      <c r="U11" s="125" t="s">
        <v>12</v>
      </c>
      <c r="V11" s="128"/>
      <c r="W11" t="str">
        <f>VLOOKUP(D11,CAT3标准化!$F$2:$F$165,1,FALSE)</f>
        <v>BD</v>
      </c>
    </row>
    <row r="12" spans="1:23">
      <c r="A12" s="112" t="s">
        <v>138</v>
      </c>
      <c r="B12" s="112">
        <v>11</v>
      </c>
      <c r="C12" s="113"/>
      <c r="D12" s="120" t="s">
        <v>139</v>
      </c>
      <c r="E12" s="120" t="s">
        <v>140</v>
      </c>
      <c r="F12" s="120" t="s">
        <v>141</v>
      </c>
      <c r="G12" s="121">
        <v>1</v>
      </c>
      <c r="H12" s="121">
        <v>1</v>
      </c>
      <c r="I12" s="121">
        <v>1</v>
      </c>
      <c r="J12" s="121">
        <v>1</v>
      </c>
      <c r="K12" s="125" t="s">
        <v>12</v>
      </c>
      <c r="L12" s="125" t="s">
        <v>12</v>
      </c>
      <c r="M12" s="125" t="s">
        <v>12</v>
      </c>
      <c r="N12" s="125" t="s">
        <v>12</v>
      </c>
      <c r="O12" s="125" t="s">
        <v>12</v>
      </c>
      <c r="P12" s="125" t="s">
        <v>12</v>
      </c>
      <c r="Q12" s="125" t="s">
        <v>12</v>
      </c>
      <c r="R12" s="125" t="s">
        <v>12</v>
      </c>
      <c r="S12" s="125" t="s">
        <v>12</v>
      </c>
      <c r="T12" s="125" t="s">
        <v>12</v>
      </c>
      <c r="U12" s="125" t="s">
        <v>12</v>
      </c>
      <c r="V12" s="128"/>
      <c r="W12" t="str">
        <f>VLOOKUP(D12,CAT3标准化!$F$2:$F$165,1,FALSE)</f>
        <v>BI</v>
      </c>
    </row>
    <row r="13" spans="1:23">
      <c r="A13" s="112" t="s">
        <v>115</v>
      </c>
      <c r="B13" s="112">
        <v>12</v>
      </c>
      <c r="C13" s="113"/>
      <c r="D13" s="120" t="s">
        <v>142</v>
      </c>
      <c r="E13" s="120" t="s">
        <v>143</v>
      </c>
      <c r="F13" s="120" t="s">
        <v>144</v>
      </c>
      <c r="G13" s="121">
        <v>1</v>
      </c>
      <c r="H13" s="121">
        <v>1</v>
      </c>
      <c r="I13" s="121">
        <v>1</v>
      </c>
      <c r="J13" s="121">
        <v>1</v>
      </c>
      <c r="K13" s="125" t="s">
        <v>12</v>
      </c>
      <c r="L13" s="125" t="s">
        <v>12</v>
      </c>
      <c r="M13" s="125" t="s">
        <v>12</v>
      </c>
      <c r="N13" s="125" t="s">
        <v>12</v>
      </c>
      <c r="O13" s="125" t="s">
        <v>12</v>
      </c>
      <c r="P13" s="125" t="s">
        <v>12</v>
      </c>
      <c r="Q13" s="125" t="s">
        <v>12</v>
      </c>
      <c r="R13" s="125" t="s">
        <v>12</v>
      </c>
      <c r="S13" s="125" t="s">
        <v>12</v>
      </c>
      <c r="T13" s="125" t="s">
        <v>12</v>
      </c>
      <c r="U13" s="125" t="s">
        <v>12</v>
      </c>
      <c r="V13" s="128"/>
      <c r="W13" t="str">
        <f>VLOOKUP(D13,CAT3标准化!$F$2:$F$165,1,FALSE)</f>
        <v>BP</v>
      </c>
    </row>
    <row r="14" spans="1:23">
      <c r="A14" s="112" t="s">
        <v>99</v>
      </c>
      <c r="B14" s="112">
        <v>13</v>
      </c>
      <c r="C14" s="113"/>
      <c r="D14" s="120" t="s">
        <v>145</v>
      </c>
      <c r="E14" s="120" t="s">
        <v>146</v>
      </c>
      <c r="F14" s="120" t="s">
        <v>147</v>
      </c>
      <c r="G14" s="121">
        <v>1</v>
      </c>
      <c r="H14" s="121">
        <v>0</v>
      </c>
      <c r="I14" s="121">
        <v>0</v>
      </c>
      <c r="J14" s="121">
        <v>0</v>
      </c>
      <c r="K14" s="125" t="s">
        <v>12</v>
      </c>
      <c r="L14" s="125" t="s">
        <v>12</v>
      </c>
      <c r="M14" s="125" t="s">
        <v>12</v>
      </c>
      <c r="N14" s="125" t="s">
        <v>12</v>
      </c>
      <c r="O14" s="125" t="s">
        <v>12</v>
      </c>
      <c r="P14" s="125" t="s">
        <v>12</v>
      </c>
      <c r="Q14" s="125" t="s">
        <v>12</v>
      </c>
      <c r="R14" s="125" t="s">
        <v>12</v>
      </c>
      <c r="S14" s="125" t="s">
        <v>12</v>
      </c>
      <c r="T14" s="125" t="s">
        <v>12</v>
      </c>
      <c r="U14" s="125" t="s">
        <v>12</v>
      </c>
      <c r="V14" s="128"/>
      <c r="W14" t="str">
        <f>VLOOKUP(D14,CAT3标准化!$F$2:$F$165,1,FALSE)</f>
        <v>BS</v>
      </c>
    </row>
    <row r="15" spans="1:23">
      <c r="A15" s="112" t="s">
        <v>99</v>
      </c>
      <c r="B15" s="112">
        <v>14</v>
      </c>
      <c r="C15" s="113"/>
      <c r="D15" s="120" t="s">
        <v>148</v>
      </c>
      <c r="E15" s="120" t="s">
        <v>149</v>
      </c>
      <c r="F15" s="120" t="s">
        <v>150</v>
      </c>
      <c r="G15" s="121">
        <v>1</v>
      </c>
      <c r="H15" s="121">
        <v>0</v>
      </c>
      <c r="I15" s="121">
        <v>0</v>
      </c>
      <c r="J15" s="121">
        <v>0</v>
      </c>
      <c r="K15" s="125" t="s">
        <v>12</v>
      </c>
      <c r="L15" s="125" t="s">
        <v>12</v>
      </c>
      <c r="M15" s="125" t="s">
        <v>12</v>
      </c>
      <c r="N15" s="125" t="s">
        <v>12</v>
      </c>
      <c r="O15" s="125" t="s">
        <v>12</v>
      </c>
      <c r="P15" s="125" t="s">
        <v>12</v>
      </c>
      <c r="Q15" s="125" t="s">
        <v>12</v>
      </c>
      <c r="R15" s="125" t="s">
        <v>12</v>
      </c>
      <c r="S15" s="125" t="s">
        <v>12</v>
      </c>
      <c r="T15" s="125" t="s">
        <v>12</v>
      </c>
      <c r="U15" s="125" t="s">
        <v>12</v>
      </c>
      <c r="V15" s="128"/>
      <c r="W15" t="str">
        <f>VLOOKUP(D15,CAT3标准化!$F$2:$F$165,1,FALSE)</f>
        <v>BU</v>
      </c>
    </row>
    <row r="16" spans="1:23">
      <c r="A16" s="112" t="s">
        <v>151</v>
      </c>
      <c r="B16" s="112">
        <v>15</v>
      </c>
      <c r="C16" s="113"/>
      <c r="D16" s="120" t="s">
        <v>152</v>
      </c>
      <c r="E16" s="120" t="s">
        <v>153</v>
      </c>
      <c r="F16" s="120" t="s">
        <v>154</v>
      </c>
      <c r="G16" s="121">
        <v>0</v>
      </c>
      <c r="H16" s="121">
        <v>1</v>
      </c>
      <c r="I16" s="121">
        <v>1</v>
      </c>
      <c r="J16" s="121">
        <v>1</v>
      </c>
      <c r="K16" s="125" t="s">
        <v>12</v>
      </c>
      <c r="L16" s="125" t="s">
        <v>12</v>
      </c>
      <c r="M16" s="125" t="s">
        <v>12</v>
      </c>
      <c r="N16" s="125" t="s">
        <v>12</v>
      </c>
      <c r="O16" s="125" t="s">
        <v>12</v>
      </c>
      <c r="P16" s="125" t="s">
        <v>12</v>
      </c>
      <c r="Q16" s="125" t="s">
        <v>12</v>
      </c>
      <c r="R16" s="125" t="s">
        <v>12</v>
      </c>
      <c r="S16" s="125" t="s">
        <v>12</v>
      </c>
      <c r="T16" s="125" t="s">
        <v>12</v>
      </c>
      <c r="U16" s="125" t="s">
        <v>12</v>
      </c>
      <c r="V16" s="128"/>
      <c r="W16" t="str">
        <f>VLOOKUP(D16,CAT3标准化!$F$2:$F$165,1,FALSE)</f>
        <v>BY</v>
      </c>
    </row>
    <row r="17" spans="1:23">
      <c r="A17" s="112"/>
      <c r="B17" s="118">
        <v>16</v>
      </c>
      <c r="C17" s="118" t="s">
        <v>112</v>
      </c>
      <c r="D17" s="114" t="s">
        <v>155</v>
      </c>
      <c r="E17" s="114" t="s">
        <v>156</v>
      </c>
      <c r="F17" s="114"/>
      <c r="G17" s="115">
        <v>1</v>
      </c>
      <c r="H17" s="115">
        <v>1</v>
      </c>
      <c r="I17" s="115">
        <v>1</v>
      </c>
      <c r="J17" s="115">
        <v>1</v>
      </c>
      <c r="K17" s="125" t="s">
        <v>11</v>
      </c>
      <c r="L17" s="125" t="s">
        <v>11</v>
      </c>
      <c r="M17" s="125" t="s">
        <v>11</v>
      </c>
      <c r="N17" s="125" t="s">
        <v>11</v>
      </c>
      <c r="O17" s="125" t="s">
        <v>11</v>
      </c>
      <c r="P17" s="125" t="s">
        <v>11</v>
      </c>
      <c r="Q17" s="125" t="s">
        <v>11</v>
      </c>
      <c r="R17" s="125" t="s">
        <v>11</v>
      </c>
      <c r="S17" s="125" t="s">
        <v>11</v>
      </c>
      <c r="T17" s="125" t="s">
        <v>12</v>
      </c>
      <c r="U17" s="125" t="s">
        <v>12</v>
      </c>
      <c r="V17" s="128"/>
      <c r="W17" t="e">
        <f>VLOOKUP(D17,CAT3标准化!$F$2:$F$165,1,FALSE)</f>
        <v>#N/A</v>
      </c>
    </row>
    <row r="18" spans="1:23">
      <c r="A18" s="112" t="s">
        <v>157</v>
      </c>
      <c r="B18" s="112">
        <v>17</v>
      </c>
      <c r="C18" s="118" t="s">
        <v>112</v>
      </c>
      <c r="D18" s="114" t="s">
        <v>158</v>
      </c>
      <c r="E18" s="114" t="s">
        <v>157</v>
      </c>
      <c r="F18" s="114"/>
      <c r="G18" s="115">
        <v>1</v>
      </c>
      <c r="H18" s="115">
        <v>1</v>
      </c>
      <c r="I18" s="115">
        <v>1</v>
      </c>
      <c r="J18" s="115">
        <v>1</v>
      </c>
      <c r="K18" s="125" t="s">
        <v>11</v>
      </c>
      <c r="L18" s="125" t="s">
        <v>11</v>
      </c>
      <c r="M18" s="125" t="s">
        <v>12</v>
      </c>
      <c r="N18" s="125" t="s">
        <v>11</v>
      </c>
      <c r="O18" s="125" t="s">
        <v>11</v>
      </c>
      <c r="P18" s="125" t="s">
        <v>11</v>
      </c>
      <c r="Q18" s="125" t="s">
        <v>11</v>
      </c>
      <c r="R18" s="125" t="s">
        <v>11</v>
      </c>
      <c r="S18" s="125" t="s">
        <v>11</v>
      </c>
      <c r="T18" s="125" t="s">
        <v>11</v>
      </c>
      <c r="U18" s="125" t="s">
        <v>11</v>
      </c>
      <c r="V18" s="128" t="s">
        <v>159</v>
      </c>
      <c r="W18" t="e">
        <f>VLOOKUP(D18,CAT3标准化!$F$2:$F$165,1,FALSE)</f>
        <v>#N/A</v>
      </c>
    </row>
    <row r="19" spans="1:23">
      <c r="A19" s="112" t="s">
        <v>99</v>
      </c>
      <c r="B19" s="112">
        <v>18</v>
      </c>
      <c r="C19" s="113"/>
      <c r="D19" s="120" t="s">
        <v>160</v>
      </c>
      <c r="E19" s="120" t="s">
        <v>161</v>
      </c>
      <c r="F19" s="120" t="s">
        <v>162</v>
      </c>
      <c r="G19" s="121">
        <v>1</v>
      </c>
      <c r="H19" s="121">
        <v>0</v>
      </c>
      <c r="I19" s="121">
        <v>0</v>
      </c>
      <c r="J19" s="121">
        <v>0</v>
      </c>
      <c r="K19" s="125" t="s">
        <v>12</v>
      </c>
      <c r="L19" s="125" t="s">
        <v>12</v>
      </c>
      <c r="M19" s="125" t="s">
        <v>12</v>
      </c>
      <c r="N19" s="125" t="s">
        <v>12</v>
      </c>
      <c r="O19" s="125" t="s">
        <v>12</v>
      </c>
      <c r="P19" s="125" t="s">
        <v>12</v>
      </c>
      <c r="Q19" s="125" t="s">
        <v>12</v>
      </c>
      <c r="R19" s="125" t="s">
        <v>12</v>
      </c>
      <c r="S19" s="125" t="s">
        <v>12</v>
      </c>
      <c r="T19" s="125" t="s">
        <v>12</v>
      </c>
      <c r="U19" s="125" t="s">
        <v>12</v>
      </c>
      <c r="V19" s="128"/>
      <c r="W19" t="str">
        <f>VLOOKUP(D19,CAT3标准化!$F$2:$F$165,1,FALSE)</f>
        <v>CH</v>
      </c>
    </row>
    <row r="20" spans="1:23">
      <c r="A20" s="112"/>
      <c r="B20" s="118">
        <v>19</v>
      </c>
      <c r="C20" s="118" t="s">
        <v>112</v>
      </c>
      <c r="D20" s="114" t="s">
        <v>163</v>
      </c>
      <c r="E20" s="114" t="s">
        <v>164</v>
      </c>
      <c r="F20" s="114"/>
      <c r="G20" s="115">
        <v>1</v>
      </c>
      <c r="H20" s="115">
        <v>1</v>
      </c>
      <c r="I20" s="115">
        <v>1</v>
      </c>
      <c r="J20" s="115">
        <v>1</v>
      </c>
      <c r="K20" s="125" t="s">
        <v>11</v>
      </c>
      <c r="L20" s="125" t="s">
        <v>11</v>
      </c>
      <c r="M20" s="125" t="s">
        <v>11</v>
      </c>
      <c r="N20" s="125" t="s">
        <v>11</v>
      </c>
      <c r="O20" s="125" t="s">
        <v>11</v>
      </c>
      <c r="P20" s="125" t="s">
        <v>11</v>
      </c>
      <c r="Q20" s="125" t="s">
        <v>11</v>
      </c>
      <c r="R20" s="125" t="s">
        <v>11</v>
      </c>
      <c r="S20" s="125" t="s">
        <v>11</v>
      </c>
      <c r="T20" s="125" t="s">
        <v>11</v>
      </c>
      <c r="U20" s="125" t="s">
        <v>12</v>
      </c>
      <c r="V20" s="128"/>
      <c r="W20" t="e">
        <f>VLOOKUP(D20,CAT3标准化!$F$2:$F$165,1,FALSE)</f>
        <v>#N/A</v>
      </c>
    </row>
    <row r="21" spans="1:23">
      <c r="A21" s="112" t="s">
        <v>165</v>
      </c>
      <c r="B21" s="112">
        <v>20</v>
      </c>
      <c r="C21" s="113"/>
      <c r="D21" s="120" t="s">
        <v>166</v>
      </c>
      <c r="E21" s="120" t="s">
        <v>167</v>
      </c>
      <c r="F21" s="120" t="s">
        <v>168</v>
      </c>
      <c r="G21" s="121">
        <v>1</v>
      </c>
      <c r="H21" s="121">
        <v>1</v>
      </c>
      <c r="I21" s="121">
        <v>1</v>
      </c>
      <c r="J21" s="121">
        <v>1</v>
      </c>
      <c r="K21" s="125" t="s">
        <v>12</v>
      </c>
      <c r="L21" s="125" t="s">
        <v>12</v>
      </c>
      <c r="M21" s="125" t="s">
        <v>12</v>
      </c>
      <c r="N21" s="125" t="s">
        <v>12</v>
      </c>
      <c r="O21" s="125" t="s">
        <v>12</v>
      </c>
      <c r="P21" s="125" t="s">
        <v>12</v>
      </c>
      <c r="Q21" s="125" t="s">
        <v>12</v>
      </c>
      <c r="R21" s="125" t="s">
        <v>12</v>
      </c>
      <c r="S21" s="125" t="s">
        <v>12</v>
      </c>
      <c r="T21" s="125" t="s">
        <v>12</v>
      </c>
      <c r="U21" s="125" t="s">
        <v>12</v>
      </c>
      <c r="V21" s="128"/>
      <c r="W21" t="str">
        <f>VLOOKUP(D21,CAT3标准化!$F$2:$F$165,1,FALSE)</f>
        <v>CN</v>
      </c>
    </row>
    <row r="22" spans="1:23">
      <c r="A22" s="112" t="s">
        <v>115</v>
      </c>
      <c r="B22" s="112">
        <v>21</v>
      </c>
      <c r="C22" s="113"/>
      <c r="D22" s="120" t="s">
        <v>169</v>
      </c>
      <c r="E22" s="120" t="s">
        <v>170</v>
      </c>
      <c r="F22" s="120" t="s">
        <v>171</v>
      </c>
      <c r="G22" s="121">
        <v>1</v>
      </c>
      <c r="H22" s="121">
        <v>1</v>
      </c>
      <c r="I22" s="121">
        <v>1</v>
      </c>
      <c r="J22" s="121">
        <v>1</v>
      </c>
      <c r="K22" s="125" t="s">
        <v>12</v>
      </c>
      <c r="L22" s="125" t="s">
        <v>12</v>
      </c>
      <c r="M22" s="125" t="s">
        <v>12</v>
      </c>
      <c r="N22" s="125" t="s">
        <v>12</v>
      </c>
      <c r="O22" s="125" t="s">
        <v>12</v>
      </c>
      <c r="P22" s="125" t="s">
        <v>12</v>
      </c>
      <c r="Q22" s="125" t="s">
        <v>12</v>
      </c>
      <c r="R22" s="125" t="s">
        <v>12</v>
      </c>
      <c r="S22" s="125" t="s">
        <v>12</v>
      </c>
      <c r="T22" s="125" t="s">
        <v>12</v>
      </c>
      <c r="U22" s="125" t="s">
        <v>12</v>
      </c>
      <c r="V22" s="128"/>
      <c r="W22" t="str">
        <f>VLOOKUP(D22,CAT3标准化!$F$2:$F$165,1,FALSE)</f>
        <v>CO</v>
      </c>
    </row>
    <row r="23" spans="1:23">
      <c r="A23" s="112" t="s">
        <v>138</v>
      </c>
      <c r="B23" s="112">
        <v>22</v>
      </c>
      <c r="C23" s="113"/>
      <c r="D23" s="120" t="s">
        <v>172</v>
      </c>
      <c r="E23" s="120" t="s">
        <v>173</v>
      </c>
      <c r="F23" s="120" t="s">
        <v>174</v>
      </c>
      <c r="G23" s="121">
        <v>1</v>
      </c>
      <c r="H23" s="121">
        <v>1</v>
      </c>
      <c r="I23" s="121">
        <v>1</v>
      </c>
      <c r="J23" s="121">
        <v>1</v>
      </c>
      <c r="K23" s="125" t="s">
        <v>12</v>
      </c>
      <c r="L23" s="125" t="s">
        <v>12</v>
      </c>
      <c r="M23" s="125" t="s">
        <v>12</v>
      </c>
      <c r="N23" s="125" t="s">
        <v>12</v>
      </c>
      <c r="O23" s="125" t="s">
        <v>12</v>
      </c>
      <c r="P23" s="125" t="s">
        <v>12</v>
      </c>
      <c r="Q23" s="125" t="s">
        <v>12</v>
      </c>
      <c r="R23" s="125" t="s">
        <v>12</v>
      </c>
      <c r="S23" s="125" t="s">
        <v>12</v>
      </c>
      <c r="T23" s="125" t="s">
        <v>12</v>
      </c>
      <c r="U23" s="125" t="s">
        <v>12</v>
      </c>
      <c r="V23" s="128"/>
      <c r="W23" t="str">
        <f>VLOOKUP(D23,CAT3标准化!$F$2:$F$165,1,FALSE)</f>
        <v>CS</v>
      </c>
    </row>
    <row r="24" spans="1:23">
      <c r="A24" s="112" t="s">
        <v>165</v>
      </c>
      <c r="B24" s="112">
        <v>23</v>
      </c>
      <c r="C24" s="113"/>
      <c r="D24" s="120" t="s">
        <v>175</v>
      </c>
      <c r="E24" s="120" t="s">
        <v>176</v>
      </c>
      <c r="F24" s="120" t="s">
        <v>177</v>
      </c>
      <c r="G24" s="121">
        <v>1</v>
      </c>
      <c r="H24" s="121">
        <v>1</v>
      </c>
      <c r="I24" s="121">
        <v>1</v>
      </c>
      <c r="J24" s="121">
        <v>1</v>
      </c>
      <c r="K24" s="125" t="s">
        <v>12</v>
      </c>
      <c r="L24" s="125" t="s">
        <v>12</v>
      </c>
      <c r="M24" s="125" t="s">
        <v>12</v>
      </c>
      <c r="N24" s="125" t="s">
        <v>12</v>
      </c>
      <c r="O24" s="125" t="s">
        <v>12</v>
      </c>
      <c r="P24" s="125" t="s">
        <v>12</v>
      </c>
      <c r="Q24" s="125" t="s">
        <v>12</v>
      </c>
      <c r="R24" s="125" t="s">
        <v>12</v>
      </c>
      <c r="S24" s="125" t="s">
        <v>12</v>
      </c>
      <c r="T24" s="125" t="s">
        <v>12</v>
      </c>
      <c r="U24" s="125" t="s">
        <v>12</v>
      </c>
      <c r="V24" s="128"/>
      <c r="W24" t="str">
        <f>VLOOKUP(D24,CAT3标准化!$F$2:$F$165,1,FALSE)</f>
        <v>CT</v>
      </c>
    </row>
    <row r="25" spans="1:23">
      <c r="A25" s="112" t="s">
        <v>151</v>
      </c>
      <c r="B25" s="112">
        <v>24</v>
      </c>
      <c r="C25" s="122"/>
      <c r="D25" s="120" t="s">
        <v>178</v>
      </c>
      <c r="E25" s="120" t="s">
        <v>179</v>
      </c>
      <c r="F25" s="120" t="s">
        <v>180</v>
      </c>
      <c r="G25" s="121">
        <v>1</v>
      </c>
      <c r="H25" s="121">
        <v>1</v>
      </c>
      <c r="I25" s="121">
        <v>1</v>
      </c>
      <c r="J25" s="121">
        <v>0</v>
      </c>
      <c r="K25" s="125" t="s">
        <v>12</v>
      </c>
      <c r="L25" s="125" t="s">
        <v>12</v>
      </c>
      <c r="M25" s="125" t="s">
        <v>12</v>
      </c>
      <c r="N25" s="125" t="s">
        <v>12</v>
      </c>
      <c r="O25" s="125" t="s">
        <v>12</v>
      </c>
      <c r="P25" s="125" t="s">
        <v>12</v>
      </c>
      <c r="Q25" s="125" t="s">
        <v>12</v>
      </c>
      <c r="R25" s="125" t="s">
        <v>12</v>
      </c>
      <c r="S25" s="125" t="s">
        <v>12</v>
      </c>
      <c r="T25" s="125" t="s">
        <v>12</v>
      </c>
      <c r="U25" s="125" t="s">
        <v>12</v>
      </c>
      <c r="V25" s="128" t="s">
        <v>181</v>
      </c>
      <c r="W25" t="e">
        <f>VLOOKUP(D25,CAT3标准化!$F$2:$F$165,1,FALSE)</f>
        <v>#N/A</v>
      </c>
    </row>
    <row r="26" spans="1:23">
      <c r="A26" s="112" t="s">
        <v>182</v>
      </c>
      <c r="B26" s="112">
        <v>25</v>
      </c>
      <c r="C26" s="113"/>
      <c r="D26" s="120" t="s">
        <v>183</v>
      </c>
      <c r="E26" s="120" t="s">
        <v>184</v>
      </c>
      <c r="F26" s="120" t="s">
        <v>185</v>
      </c>
      <c r="G26" s="121">
        <v>1</v>
      </c>
      <c r="H26" s="121">
        <v>0</v>
      </c>
      <c r="I26" s="121">
        <v>0</v>
      </c>
      <c r="J26" s="121">
        <v>0</v>
      </c>
      <c r="K26" s="125" t="s">
        <v>12</v>
      </c>
      <c r="L26" s="125" t="s">
        <v>12</v>
      </c>
      <c r="M26" s="125" t="s">
        <v>12</v>
      </c>
      <c r="N26" s="125" t="s">
        <v>12</v>
      </c>
      <c r="O26" s="125" t="s">
        <v>12</v>
      </c>
      <c r="P26" s="125" t="s">
        <v>12</v>
      </c>
      <c r="Q26" s="125" t="s">
        <v>12</v>
      </c>
      <c r="R26" s="125" t="s">
        <v>12</v>
      </c>
      <c r="S26" s="125" t="s">
        <v>12</v>
      </c>
      <c r="T26" s="125" t="s">
        <v>12</v>
      </c>
      <c r="U26" s="125" t="s">
        <v>12</v>
      </c>
      <c r="V26" s="128"/>
      <c r="W26" t="str">
        <f>VLOOKUP(D26,CAT3标准化!$F$2:$F$165,1,FALSE)</f>
        <v>DN</v>
      </c>
    </row>
    <row r="27" spans="1:23">
      <c r="A27" s="112" t="s">
        <v>151</v>
      </c>
      <c r="B27" s="118">
        <v>26</v>
      </c>
      <c r="C27" s="118" t="s">
        <v>112</v>
      </c>
      <c r="D27" s="114" t="s">
        <v>186</v>
      </c>
      <c r="E27" s="114" t="s">
        <v>187</v>
      </c>
      <c r="F27" s="114" t="s">
        <v>188</v>
      </c>
      <c r="G27" s="115">
        <v>1</v>
      </c>
      <c r="H27" s="115">
        <v>1</v>
      </c>
      <c r="I27" s="115">
        <v>1</v>
      </c>
      <c r="J27" s="115">
        <v>1</v>
      </c>
      <c r="K27" s="125" t="s">
        <v>11</v>
      </c>
      <c r="L27" s="125" t="s">
        <v>11</v>
      </c>
      <c r="M27" s="125" t="s">
        <v>11</v>
      </c>
      <c r="N27" s="125" t="s">
        <v>11</v>
      </c>
      <c r="O27" s="125" t="s">
        <v>11</v>
      </c>
      <c r="P27" s="125" t="s">
        <v>12</v>
      </c>
      <c r="Q27" s="125" t="s">
        <v>12</v>
      </c>
      <c r="R27" s="125" t="s">
        <v>11</v>
      </c>
      <c r="S27" s="125" t="s">
        <v>11</v>
      </c>
      <c r="T27" s="125" t="s">
        <v>12</v>
      </c>
      <c r="U27" s="125" t="s">
        <v>12</v>
      </c>
      <c r="V27" s="128" t="s">
        <v>189</v>
      </c>
      <c r="W27" t="e">
        <f>VLOOKUP(D27,CAT3标准化!$F$2:$F$165,1,FALSE)</f>
        <v>#N/A</v>
      </c>
    </row>
    <row r="28" spans="1:23">
      <c r="A28" s="112" t="s">
        <v>151</v>
      </c>
      <c r="B28" s="118">
        <v>27</v>
      </c>
      <c r="C28" s="118" t="s">
        <v>112</v>
      </c>
      <c r="D28" s="114" t="s">
        <v>190</v>
      </c>
      <c r="E28" s="114" t="s">
        <v>191</v>
      </c>
      <c r="F28" s="114" t="s">
        <v>192</v>
      </c>
      <c r="G28" s="115">
        <v>1</v>
      </c>
      <c r="H28" s="115">
        <v>1</v>
      </c>
      <c r="I28" s="115">
        <v>1</v>
      </c>
      <c r="J28" s="115">
        <v>1</v>
      </c>
      <c r="K28" s="125" t="s">
        <v>12</v>
      </c>
      <c r="L28" s="125" t="s">
        <v>12</v>
      </c>
      <c r="M28" s="125" t="s">
        <v>11</v>
      </c>
      <c r="N28" s="125" t="s">
        <v>11</v>
      </c>
      <c r="O28" s="125" t="s">
        <v>11</v>
      </c>
      <c r="P28" s="125" t="s">
        <v>11</v>
      </c>
      <c r="Q28" s="125" t="s">
        <v>12</v>
      </c>
      <c r="R28" s="125" t="s">
        <v>11</v>
      </c>
      <c r="S28" s="125" t="s">
        <v>11</v>
      </c>
      <c r="T28" s="125" t="s">
        <v>12</v>
      </c>
      <c r="U28" s="125" t="s">
        <v>12</v>
      </c>
      <c r="V28" s="128" t="s">
        <v>193</v>
      </c>
      <c r="W28" t="e">
        <f>VLOOKUP(D28,CAT3标准化!$F$2:$F$165,1,FALSE)</f>
        <v>#N/A</v>
      </c>
    </row>
    <row r="29" spans="1:23">
      <c r="A29" s="112" t="s">
        <v>151</v>
      </c>
      <c r="B29" s="118">
        <v>28</v>
      </c>
      <c r="C29" s="118" t="s">
        <v>112</v>
      </c>
      <c r="D29" s="114" t="s">
        <v>194</v>
      </c>
      <c r="E29" s="114" t="s">
        <v>195</v>
      </c>
      <c r="F29" s="114" t="s">
        <v>196</v>
      </c>
      <c r="G29" s="115">
        <v>1</v>
      </c>
      <c r="H29" s="115">
        <v>1</v>
      </c>
      <c r="I29" s="115">
        <v>1</v>
      </c>
      <c r="J29" s="115">
        <v>0</v>
      </c>
      <c r="K29" s="125" t="s">
        <v>11</v>
      </c>
      <c r="L29" s="125" t="s">
        <v>11</v>
      </c>
      <c r="M29" s="125" t="s">
        <v>11</v>
      </c>
      <c r="N29" s="125" t="s">
        <v>12</v>
      </c>
      <c r="O29" s="125" t="s">
        <v>12</v>
      </c>
      <c r="P29" s="125" t="s">
        <v>11</v>
      </c>
      <c r="Q29" s="125" t="s">
        <v>11</v>
      </c>
      <c r="R29" s="125" t="s">
        <v>12</v>
      </c>
      <c r="S29" s="125" t="s">
        <v>11</v>
      </c>
      <c r="T29" s="125" t="s">
        <v>11</v>
      </c>
      <c r="U29" s="125" t="s">
        <v>11</v>
      </c>
      <c r="V29" s="128" t="s">
        <v>118</v>
      </c>
      <c r="W29" t="e">
        <f>VLOOKUP(D29,CAT3标准化!$F$2:$F$165,1,FALSE)</f>
        <v>#N/A</v>
      </c>
    </row>
    <row r="30" spans="1:23">
      <c r="A30" s="112" t="s">
        <v>182</v>
      </c>
      <c r="B30" s="112">
        <v>29</v>
      </c>
      <c r="C30" s="113"/>
      <c r="D30" s="120" t="s">
        <v>197</v>
      </c>
      <c r="E30" s="120" t="s">
        <v>198</v>
      </c>
      <c r="F30" s="120" t="s">
        <v>199</v>
      </c>
      <c r="G30" s="121">
        <v>1</v>
      </c>
      <c r="H30" s="121">
        <v>0</v>
      </c>
      <c r="I30" s="121">
        <v>0</v>
      </c>
      <c r="J30" s="121">
        <v>0</v>
      </c>
      <c r="K30" s="125" t="s">
        <v>12</v>
      </c>
      <c r="L30" s="125" t="s">
        <v>12</v>
      </c>
      <c r="M30" s="125" t="s">
        <v>12</v>
      </c>
      <c r="N30" s="125" t="s">
        <v>12</v>
      </c>
      <c r="O30" s="125" t="s">
        <v>12</v>
      </c>
      <c r="P30" s="125" t="s">
        <v>12</v>
      </c>
      <c r="Q30" s="125" t="s">
        <v>12</v>
      </c>
      <c r="R30" s="125" t="s">
        <v>12</v>
      </c>
      <c r="S30" s="125" t="s">
        <v>12</v>
      </c>
      <c r="T30" s="125" t="s">
        <v>12</v>
      </c>
      <c r="U30" s="125" t="s">
        <v>12</v>
      </c>
      <c r="V30" s="128"/>
      <c r="W30" t="str">
        <f>VLOOKUP(D30,CAT3标准化!$F$2:$F$165,1,FALSE)</f>
        <v>ED</v>
      </c>
    </row>
    <row r="31" spans="1:23">
      <c r="A31" s="112" t="s">
        <v>182</v>
      </c>
      <c r="B31" s="112">
        <v>30</v>
      </c>
      <c r="C31" s="113"/>
      <c r="D31" s="114" t="s">
        <v>200</v>
      </c>
      <c r="E31" s="114" t="s">
        <v>201</v>
      </c>
      <c r="F31" s="114" t="s">
        <v>202</v>
      </c>
      <c r="G31" s="115">
        <v>1</v>
      </c>
      <c r="H31" s="115">
        <v>0</v>
      </c>
      <c r="I31" s="115">
        <v>0</v>
      </c>
      <c r="J31" s="115">
        <v>0</v>
      </c>
      <c r="K31" s="125" t="s">
        <v>11</v>
      </c>
      <c r="L31" s="125" t="s">
        <v>11</v>
      </c>
      <c r="M31" s="125" t="s">
        <v>12</v>
      </c>
      <c r="N31" s="125" t="s">
        <v>12</v>
      </c>
      <c r="O31" s="125" t="s">
        <v>12</v>
      </c>
      <c r="P31" s="125" t="s">
        <v>12</v>
      </c>
      <c r="Q31" s="125" t="s">
        <v>12</v>
      </c>
      <c r="R31" s="125" t="s">
        <v>12</v>
      </c>
      <c r="S31" s="125" t="s">
        <v>12</v>
      </c>
      <c r="T31" s="125" t="s">
        <v>11</v>
      </c>
      <c r="U31" s="125" t="s">
        <v>12</v>
      </c>
      <c r="V31" s="128" t="s">
        <v>203</v>
      </c>
      <c r="W31" t="e">
        <f>VLOOKUP(D31,CAT3标准化!$F$2:$F$165,1,FALSE)</f>
        <v>#N/A</v>
      </c>
    </row>
    <row r="32" spans="1:23">
      <c r="A32" s="112" t="s">
        <v>204</v>
      </c>
      <c r="B32" s="118">
        <v>31</v>
      </c>
      <c r="C32" s="118" t="s">
        <v>112</v>
      </c>
      <c r="D32" s="114" t="s">
        <v>205</v>
      </c>
      <c r="E32" s="114" t="s">
        <v>206</v>
      </c>
      <c r="F32" s="114"/>
      <c r="G32" s="115">
        <v>1</v>
      </c>
      <c r="H32" s="115">
        <v>1</v>
      </c>
      <c r="I32" s="115">
        <v>1</v>
      </c>
      <c r="J32" s="115">
        <v>0</v>
      </c>
      <c r="K32" s="125" t="s">
        <v>11</v>
      </c>
      <c r="L32" s="125" t="s">
        <v>11</v>
      </c>
      <c r="M32" s="125" t="s">
        <v>11</v>
      </c>
      <c r="N32" s="125" t="s">
        <v>11</v>
      </c>
      <c r="O32" s="125" t="s">
        <v>11</v>
      </c>
      <c r="P32" s="125" t="s">
        <v>11</v>
      </c>
      <c r="Q32" s="125" t="s">
        <v>11</v>
      </c>
      <c r="R32" s="125" t="s">
        <v>12</v>
      </c>
      <c r="S32" s="125" t="s">
        <v>12</v>
      </c>
      <c r="T32" s="125" t="s">
        <v>11</v>
      </c>
      <c r="U32" s="125" t="s">
        <v>11</v>
      </c>
      <c r="V32" s="128" t="s">
        <v>207</v>
      </c>
      <c r="W32" t="e">
        <f>VLOOKUP(D32,CAT3标准化!$F$2:$F$165,1,FALSE)</f>
        <v>#N/A</v>
      </c>
    </row>
    <row r="33" spans="1:23">
      <c r="A33" s="112" t="s">
        <v>204</v>
      </c>
      <c r="B33" s="118">
        <v>32</v>
      </c>
      <c r="C33" s="118" t="s">
        <v>112</v>
      </c>
      <c r="D33" s="114" t="s">
        <v>208</v>
      </c>
      <c r="E33" s="114" t="s">
        <v>209</v>
      </c>
      <c r="F33" s="114"/>
      <c r="G33" s="115">
        <v>1</v>
      </c>
      <c r="H33" s="115">
        <v>0</v>
      </c>
      <c r="I33" s="115">
        <v>0</v>
      </c>
      <c r="J33" s="115">
        <v>0</v>
      </c>
      <c r="K33" s="125" t="s">
        <v>11</v>
      </c>
      <c r="L33" s="125" t="s">
        <v>11</v>
      </c>
      <c r="M33" s="125" t="s">
        <v>11</v>
      </c>
      <c r="N33" s="125" t="s">
        <v>11</v>
      </c>
      <c r="O33" s="125" t="s">
        <v>11</v>
      </c>
      <c r="P33" s="125" t="s">
        <v>11</v>
      </c>
      <c r="Q33" s="125" t="s">
        <v>11</v>
      </c>
      <c r="R33" s="125" t="s">
        <v>12</v>
      </c>
      <c r="S33" s="125" t="s">
        <v>12</v>
      </c>
      <c r="T33" s="125" t="s">
        <v>11</v>
      </c>
      <c r="U33" s="125" t="s">
        <v>11</v>
      </c>
      <c r="V33" s="128" t="s">
        <v>210</v>
      </c>
      <c r="W33" t="e">
        <f>VLOOKUP(D33,CAT3标准化!$F$2:$F$165,1,FALSE)</f>
        <v>#N/A</v>
      </c>
    </row>
    <row r="34" spans="1:23">
      <c r="A34" s="112" t="s">
        <v>182</v>
      </c>
      <c r="B34" s="112">
        <v>33</v>
      </c>
      <c r="C34" s="113"/>
      <c r="D34" s="120" t="s">
        <v>211</v>
      </c>
      <c r="E34" s="120" t="s">
        <v>212</v>
      </c>
      <c r="F34" s="120" t="s">
        <v>213</v>
      </c>
      <c r="G34" s="121">
        <v>1</v>
      </c>
      <c r="H34" s="121">
        <v>0</v>
      </c>
      <c r="I34" s="121">
        <v>0</v>
      </c>
      <c r="J34" s="121">
        <v>0</v>
      </c>
      <c r="K34" s="125" t="s">
        <v>12</v>
      </c>
      <c r="L34" s="125" t="s">
        <v>12</v>
      </c>
      <c r="M34" s="125" t="s">
        <v>12</v>
      </c>
      <c r="N34" s="125" t="s">
        <v>12</v>
      </c>
      <c r="O34" s="125" t="s">
        <v>12</v>
      </c>
      <c r="P34" s="125" t="s">
        <v>12</v>
      </c>
      <c r="Q34" s="125" t="s">
        <v>12</v>
      </c>
      <c r="R34" s="125" t="s">
        <v>12</v>
      </c>
      <c r="S34" s="125" t="s">
        <v>12</v>
      </c>
      <c r="T34" s="125" t="s">
        <v>12</v>
      </c>
      <c r="U34" s="125" t="s">
        <v>12</v>
      </c>
      <c r="V34" s="128"/>
      <c r="W34" t="e">
        <f>VLOOKUP(D34,CAT3标准化!$F$2:$F$165,1,FALSE)</f>
        <v>#N/A</v>
      </c>
    </row>
    <row r="35" spans="1:23">
      <c r="A35" s="112" t="s">
        <v>151</v>
      </c>
      <c r="B35" s="112">
        <v>34</v>
      </c>
      <c r="C35" s="122"/>
      <c r="D35" s="120" t="s">
        <v>214</v>
      </c>
      <c r="E35" s="120" t="s">
        <v>215</v>
      </c>
      <c r="F35" s="120" t="s">
        <v>216</v>
      </c>
      <c r="G35" s="121">
        <v>1</v>
      </c>
      <c r="H35" s="121">
        <v>1</v>
      </c>
      <c r="I35" s="121">
        <v>1</v>
      </c>
      <c r="J35" s="121">
        <v>1</v>
      </c>
      <c r="K35" s="125" t="s">
        <v>12</v>
      </c>
      <c r="L35" s="125" t="s">
        <v>12</v>
      </c>
      <c r="M35" s="125" t="s">
        <v>12</v>
      </c>
      <c r="N35" s="125" t="s">
        <v>12</v>
      </c>
      <c r="O35" s="125" t="s">
        <v>12</v>
      </c>
      <c r="P35" s="125" t="s">
        <v>12</v>
      </c>
      <c r="Q35" s="125" t="s">
        <v>12</v>
      </c>
      <c r="R35" s="125" t="s">
        <v>12</v>
      </c>
      <c r="S35" s="125" t="s">
        <v>12</v>
      </c>
      <c r="T35" s="125" t="s">
        <v>12</v>
      </c>
      <c r="U35" s="125" t="s">
        <v>12</v>
      </c>
      <c r="V35" s="128" t="s">
        <v>217</v>
      </c>
      <c r="W35" t="e">
        <f>VLOOKUP(D35,CAT3标准化!$F$2:$F$165,1,FALSE)</f>
        <v>#N/A</v>
      </c>
    </row>
    <row r="36" spans="1:23">
      <c r="A36" s="112" t="s">
        <v>99</v>
      </c>
      <c r="B36" s="112">
        <v>35</v>
      </c>
      <c r="C36" s="113"/>
      <c r="D36" s="120" t="s">
        <v>218</v>
      </c>
      <c r="E36" s="120" t="s">
        <v>219</v>
      </c>
      <c r="F36" s="120" t="s">
        <v>220</v>
      </c>
      <c r="G36" s="121">
        <v>1</v>
      </c>
      <c r="H36" s="121">
        <v>1</v>
      </c>
      <c r="I36" s="121">
        <v>1</v>
      </c>
      <c r="J36" s="121">
        <v>1</v>
      </c>
      <c r="K36" s="125" t="s">
        <v>12</v>
      </c>
      <c r="L36" s="125" t="s">
        <v>12</v>
      </c>
      <c r="M36" s="125" t="s">
        <v>12</v>
      </c>
      <c r="N36" s="125" t="s">
        <v>12</v>
      </c>
      <c r="O36" s="125" t="s">
        <v>12</v>
      </c>
      <c r="P36" s="125" t="s">
        <v>12</v>
      </c>
      <c r="Q36" s="125" t="s">
        <v>12</v>
      </c>
      <c r="R36" s="125" t="s">
        <v>12</v>
      </c>
      <c r="S36" s="125" t="s">
        <v>12</v>
      </c>
      <c r="T36" s="125" t="s">
        <v>12</v>
      </c>
      <c r="U36" s="125" t="s">
        <v>12</v>
      </c>
      <c r="V36" s="128"/>
      <c r="W36" t="str">
        <f>VLOOKUP(D36,CAT3标准化!$F$2:$F$165,1,FALSE)</f>
        <v>FA</v>
      </c>
    </row>
    <row r="37" spans="1:23">
      <c r="A37" s="112" t="s">
        <v>99</v>
      </c>
      <c r="B37" s="112">
        <v>36</v>
      </c>
      <c r="C37" s="113"/>
      <c r="D37" s="120" t="s">
        <v>221</v>
      </c>
      <c r="E37" s="120" t="s">
        <v>222</v>
      </c>
      <c r="F37" s="120" t="s">
        <v>223</v>
      </c>
      <c r="G37" s="121">
        <v>1</v>
      </c>
      <c r="H37" s="121">
        <v>1</v>
      </c>
      <c r="I37" s="121">
        <v>1</v>
      </c>
      <c r="J37" s="121">
        <v>1</v>
      </c>
      <c r="K37" s="125" t="s">
        <v>12</v>
      </c>
      <c r="L37" s="125" t="s">
        <v>12</v>
      </c>
      <c r="M37" s="125" t="s">
        <v>12</v>
      </c>
      <c r="N37" s="125" t="s">
        <v>12</v>
      </c>
      <c r="O37" s="125" t="s">
        <v>12</v>
      </c>
      <c r="P37" s="125" t="s">
        <v>12</v>
      </c>
      <c r="Q37" s="125" t="s">
        <v>12</v>
      </c>
      <c r="R37" s="125" t="s">
        <v>12</v>
      </c>
      <c r="S37" s="125" t="s">
        <v>12</v>
      </c>
      <c r="T37" s="125" t="s">
        <v>12</v>
      </c>
      <c r="U37" s="125" t="s">
        <v>12</v>
      </c>
      <c r="V37" s="128"/>
      <c r="W37" t="str">
        <f>VLOOKUP(D37,CAT3标准化!$F$2:$F$165,1,FALSE)</f>
        <v>FB</v>
      </c>
    </row>
    <row r="38" spans="1:23">
      <c r="A38" s="112" t="s">
        <v>182</v>
      </c>
      <c r="B38" s="118">
        <v>37</v>
      </c>
      <c r="C38" s="118" t="s">
        <v>112</v>
      </c>
      <c r="D38" s="114" t="s">
        <v>224</v>
      </c>
      <c r="E38" s="114" t="s">
        <v>225</v>
      </c>
      <c r="F38" s="114" t="s">
        <v>226</v>
      </c>
      <c r="G38" s="115">
        <v>1</v>
      </c>
      <c r="H38" s="115">
        <v>0</v>
      </c>
      <c r="I38" s="115">
        <v>0</v>
      </c>
      <c r="J38" s="115">
        <v>0</v>
      </c>
      <c r="K38" s="125" t="s">
        <v>11</v>
      </c>
      <c r="L38" s="125" t="s">
        <v>11</v>
      </c>
      <c r="M38" s="125" t="s">
        <v>11</v>
      </c>
      <c r="N38" s="125" t="s">
        <v>11</v>
      </c>
      <c r="O38" s="125" t="s">
        <v>11</v>
      </c>
      <c r="P38" s="125" t="s">
        <v>12</v>
      </c>
      <c r="Q38" s="125" t="s">
        <v>12</v>
      </c>
      <c r="R38" s="125" t="s">
        <v>11</v>
      </c>
      <c r="S38" s="125" t="s">
        <v>11</v>
      </c>
      <c r="T38" s="125" t="s">
        <v>11</v>
      </c>
      <c r="U38" s="125" t="s">
        <v>12</v>
      </c>
      <c r="V38" s="128" t="s">
        <v>227</v>
      </c>
      <c r="W38" t="e">
        <f>VLOOKUP(D38,CAT3标准化!$F$2:$F$165,1,FALSE)</f>
        <v>#N/A</v>
      </c>
    </row>
    <row r="39" spans="1:23">
      <c r="A39" s="112" t="s">
        <v>99</v>
      </c>
      <c r="B39" s="118">
        <v>38</v>
      </c>
      <c r="C39" s="118" t="s">
        <v>112</v>
      </c>
      <c r="D39" s="114" t="s">
        <v>228</v>
      </c>
      <c r="E39" s="114" t="s">
        <v>229</v>
      </c>
      <c r="F39" s="114" t="s">
        <v>230</v>
      </c>
      <c r="G39" s="115">
        <v>1</v>
      </c>
      <c r="H39" s="115">
        <v>1</v>
      </c>
      <c r="I39" s="115">
        <v>1</v>
      </c>
      <c r="J39" s="115">
        <v>1</v>
      </c>
      <c r="K39" s="125" t="s">
        <v>11</v>
      </c>
      <c r="L39" s="125" t="s">
        <v>11</v>
      </c>
      <c r="M39" s="125" t="s">
        <v>11</v>
      </c>
      <c r="N39" s="125" t="s">
        <v>11</v>
      </c>
      <c r="O39" s="125" t="s">
        <v>11</v>
      </c>
      <c r="P39" s="125" t="s">
        <v>12</v>
      </c>
      <c r="Q39" s="125" t="s">
        <v>12</v>
      </c>
      <c r="R39" s="125" t="s">
        <v>12</v>
      </c>
      <c r="S39" s="125" t="s">
        <v>12</v>
      </c>
      <c r="T39" s="125" t="s">
        <v>12</v>
      </c>
      <c r="U39" s="125" t="s">
        <v>12</v>
      </c>
      <c r="V39" s="128" t="s">
        <v>230</v>
      </c>
      <c r="W39" t="e">
        <f>VLOOKUP(D39,CAT3标准化!$F$2:$F$165,1,FALSE)</f>
        <v>#N/A</v>
      </c>
    </row>
    <row r="40" spans="1:23">
      <c r="A40" s="112" t="s">
        <v>182</v>
      </c>
      <c r="B40" s="112">
        <v>39</v>
      </c>
      <c r="C40" s="113"/>
      <c r="D40" s="120" t="s">
        <v>231</v>
      </c>
      <c r="E40" s="120" t="s">
        <v>232</v>
      </c>
      <c r="F40" s="120" t="s">
        <v>233</v>
      </c>
      <c r="G40" s="121">
        <v>1</v>
      </c>
      <c r="H40" s="121">
        <v>1</v>
      </c>
      <c r="I40" s="121">
        <v>1</v>
      </c>
      <c r="J40" s="121">
        <v>1</v>
      </c>
      <c r="K40" s="125" t="s">
        <v>12</v>
      </c>
      <c r="L40" s="125" t="s">
        <v>12</v>
      </c>
      <c r="M40" s="125" t="s">
        <v>12</v>
      </c>
      <c r="N40" s="125" t="s">
        <v>12</v>
      </c>
      <c r="O40" s="125" t="s">
        <v>12</v>
      </c>
      <c r="P40" s="125" t="s">
        <v>12</v>
      </c>
      <c r="Q40" s="125" t="s">
        <v>12</v>
      </c>
      <c r="R40" s="125" t="s">
        <v>12</v>
      </c>
      <c r="S40" s="125" t="s">
        <v>12</v>
      </c>
      <c r="T40" s="125" t="s">
        <v>12</v>
      </c>
      <c r="U40" s="125" t="s">
        <v>12</v>
      </c>
      <c r="V40" s="128"/>
      <c r="W40" t="str">
        <f>VLOOKUP(D40,CAT3标准化!$F$2:$F$165,1,FALSE)</f>
        <v>FS</v>
      </c>
    </row>
    <row r="41" spans="1:23">
      <c r="A41" s="112" t="s">
        <v>99</v>
      </c>
      <c r="B41" s="112">
        <v>40</v>
      </c>
      <c r="C41" s="118" t="s">
        <v>112</v>
      </c>
      <c r="D41" s="114" t="s">
        <v>234</v>
      </c>
      <c r="E41" s="114" t="s">
        <v>235</v>
      </c>
      <c r="F41" s="114" t="s">
        <v>236</v>
      </c>
      <c r="G41" s="115">
        <v>1</v>
      </c>
      <c r="H41" s="115">
        <v>1</v>
      </c>
      <c r="I41" s="115">
        <v>1</v>
      </c>
      <c r="J41" s="115">
        <v>1</v>
      </c>
      <c r="K41" s="125" t="s">
        <v>12</v>
      </c>
      <c r="L41" s="125" t="s">
        <v>12</v>
      </c>
      <c r="M41" s="125" t="s">
        <v>11</v>
      </c>
      <c r="N41" s="125" t="s">
        <v>12</v>
      </c>
      <c r="O41" s="125" t="s">
        <v>12</v>
      </c>
      <c r="P41" s="125" t="s">
        <v>12</v>
      </c>
      <c r="Q41" s="125" t="s">
        <v>12</v>
      </c>
      <c r="R41" s="125" t="s">
        <v>12</v>
      </c>
      <c r="S41" s="125" t="s">
        <v>12</v>
      </c>
      <c r="T41" s="125" t="s">
        <v>12</v>
      </c>
      <c r="U41" s="125" t="s">
        <v>12</v>
      </c>
      <c r="V41" s="128"/>
      <c r="W41" t="e">
        <f>VLOOKUP(D41,CAT3标准化!$F$2:$F$165,1,FALSE)</f>
        <v>#N/A</v>
      </c>
    </row>
    <row r="42" spans="1:23">
      <c r="A42" s="112" t="s">
        <v>104</v>
      </c>
      <c r="B42" s="112">
        <v>41</v>
      </c>
      <c r="C42" s="113"/>
      <c r="D42" s="120" t="s">
        <v>237</v>
      </c>
      <c r="E42" s="120" t="s">
        <v>238</v>
      </c>
      <c r="F42" s="120" t="s">
        <v>239</v>
      </c>
      <c r="G42" s="121">
        <v>1</v>
      </c>
      <c r="H42" s="121">
        <v>1</v>
      </c>
      <c r="I42" s="121">
        <v>1</v>
      </c>
      <c r="J42" s="121">
        <v>1</v>
      </c>
      <c r="K42" s="125" t="s">
        <v>12</v>
      </c>
      <c r="L42" s="125" t="s">
        <v>12</v>
      </c>
      <c r="M42" s="125" t="s">
        <v>12</v>
      </c>
      <c r="N42" s="125" t="s">
        <v>12</v>
      </c>
      <c r="O42" s="125" t="s">
        <v>12</v>
      </c>
      <c r="P42" s="125" t="s">
        <v>12</v>
      </c>
      <c r="Q42" s="125" t="s">
        <v>12</v>
      </c>
      <c r="R42" s="125" t="s">
        <v>12</v>
      </c>
      <c r="S42" s="125" t="s">
        <v>12</v>
      </c>
      <c r="T42" s="125" t="s">
        <v>12</v>
      </c>
      <c r="U42" s="125" t="s">
        <v>12</v>
      </c>
      <c r="V42" s="128"/>
      <c r="W42" t="str">
        <f>VLOOKUP(D42,CAT3标准化!$F$2:$F$165,1,FALSE)</f>
        <v>GT</v>
      </c>
    </row>
    <row r="43" spans="1:23">
      <c r="A43" s="112" t="s">
        <v>151</v>
      </c>
      <c r="B43" s="112">
        <v>42</v>
      </c>
      <c r="C43" s="113"/>
      <c r="D43" s="114" t="s">
        <v>240</v>
      </c>
      <c r="E43" s="114" t="s">
        <v>241</v>
      </c>
      <c r="F43" s="114" t="s">
        <v>242</v>
      </c>
      <c r="G43" s="115">
        <v>0</v>
      </c>
      <c r="H43" s="115">
        <v>1</v>
      </c>
      <c r="I43" s="115">
        <v>1</v>
      </c>
      <c r="J43" s="115">
        <v>0</v>
      </c>
      <c r="K43" s="126" t="s">
        <v>12</v>
      </c>
      <c r="L43" s="126" t="s">
        <v>12</v>
      </c>
      <c r="M43" s="126" t="s">
        <v>12</v>
      </c>
      <c r="N43" s="125" t="s">
        <v>12</v>
      </c>
      <c r="O43" s="125" t="s">
        <v>12</v>
      </c>
      <c r="P43" s="125" t="s">
        <v>12</v>
      </c>
      <c r="Q43" s="125" t="s">
        <v>12</v>
      </c>
      <c r="R43" s="125" t="s">
        <v>12</v>
      </c>
      <c r="S43" s="125" t="s">
        <v>11</v>
      </c>
      <c r="T43" s="125" t="s">
        <v>12</v>
      </c>
      <c r="U43" s="126" t="s">
        <v>12</v>
      </c>
      <c r="V43" s="128" t="s">
        <v>243</v>
      </c>
      <c r="W43" t="str">
        <f>VLOOKUP(D43,CAT3标准化!$F$2:$F$165,1,FALSE)</f>
        <v>ID</v>
      </c>
    </row>
    <row r="44" spans="1:23">
      <c r="A44" s="112" t="s">
        <v>99</v>
      </c>
      <c r="B44" s="112">
        <v>43</v>
      </c>
      <c r="C44" s="113"/>
      <c r="D44" s="120" t="s">
        <v>244</v>
      </c>
      <c r="E44" s="120" t="s">
        <v>245</v>
      </c>
      <c r="F44" s="120" t="s">
        <v>246</v>
      </c>
      <c r="G44" s="121">
        <v>0</v>
      </c>
      <c r="H44" s="121">
        <v>1</v>
      </c>
      <c r="I44" s="121">
        <v>1</v>
      </c>
      <c r="J44" s="121">
        <v>1</v>
      </c>
      <c r="K44" s="126" t="s">
        <v>12</v>
      </c>
      <c r="L44" s="126" t="s">
        <v>12</v>
      </c>
      <c r="M44" s="126" t="s">
        <v>12</v>
      </c>
      <c r="N44" s="125" t="s">
        <v>12</v>
      </c>
      <c r="O44" s="125" t="s">
        <v>12</v>
      </c>
      <c r="P44" s="125" t="s">
        <v>12</v>
      </c>
      <c r="Q44" s="125" t="s">
        <v>12</v>
      </c>
      <c r="R44" s="125" t="s">
        <v>12</v>
      </c>
      <c r="S44" s="125" t="s">
        <v>12</v>
      </c>
      <c r="T44" s="125" t="s">
        <v>12</v>
      </c>
      <c r="U44" s="125" t="s">
        <v>12</v>
      </c>
      <c r="V44" s="128" t="s">
        <v>247</v>
      </c>
      <c r="W44" t="str">
        <f>VLOOKUP(D44,CAT3标准化!$F$2:$F$165,1,FALSE)</f>
        <v>IF</v>
      </c>
    </row>
    <row r="45" spans="1:23">
      <c r="A45" s="112" t="s">
        <v>104</v>
      </c>
      <c r="B45" s="112">
        <v>44</v>
      </c>
      <c r="C45" s="113"/>
      <c r="D45" s="120" t="s">
        <v>248</v>
      </c>
      <c r="E45" s="120" t="s">
        <v>249</v>
      </c>
      <c r="F45" s="120" t="s">
        <v>250</v>
      </c>
      <c r="G45" s="121">
        <v>1</v>
      </c>
      <c r="H45" s="121">
        <v>1</v>
      </c>
      <c r="I45" s="121">
        <v>1</v>
      </c>
      <c r="J45" s="121">
        <v>1</v>
      </c>
      <c r="K45" s="126" t="s">
        <v>12</v>
      </c>
      <c r="L45" s="126" t="s">
        <v>12</v>
      </c>
      <c r="M45" s="126" t="s">
        <v>12</v>
      </c>
      <c r="N45" s="125" t="s">
        <v>12</v>
      </c>
      <c r="O45" s="125" t="s">
        <v>12</v>
      </c>
      <c r="P45" s="125" t="s">
        <v>12</v>
      </c>
      <c r="Q45" s="125" t="s">
        <v>12</v>
      </c>
      <c r="R45" s="125" t="s">
        <v>12</v>
      </c>
      <c r="S45" s="125" t="s">
        <v>12</v>
      </c>
      <c r="T45" s="125" t="s">
        <v>12</v>
      </c>
      <c r="U45" s="125" t="s">
        <v>12</v>
      </c>
      <c r="V45" s="128"/>
      <c r="W45" t="str">
        <f>VLOOKUP(D45,CAT3标准化!$F$2:$F$165,1,FALSE)</f>
        <v>IS</v>
      </c>
    </row>
    <row r="46" spans="1:23">
      <c r="A46" s="112"/>
      <c r="B46" s="118">
        <v>45</v>
      </c>
      <c r="C46" s="118" t="s">
        <v>112</v>
      </c>
      <c r="D46" s="114" t="s">
        <v>251</v>
      </c>
      <c r="E46" s="114" t="s">
        <v>252</v>
      </c>
      <c r="F46" s="114"/>
      <c r="G46" s="115">
        <v>1</v>
      </c>
      <c r="H46" s="115">
        <v>1</v>
      </c>
      <c r="I46" s="115">
        <v>1</v>
      </c>
      <c r="J46" s="115">
        <v>1</v>
      </c>
      <c r="K46" s="126" t="s">
        <v>11</v>
      </c>
      <c r="L46" s="126" t="s">
        <v>11</v>
      </c>
      <c r="M46" s="126" t="s">
        <v>11</v>
      </c>
      <c r="N46" s="126" t="s">
        <v>11</v>
      </c>
      <c r="O46" s="126" t="s">
        <v>11</v>
      </c>
      <c r="P46" s="126" t="s">
        <v>11</v>
      </c>
      <c r="Q46" s="126" t="s">
        <v>11</v>
      </c>
      <c r="R46" s="126" t="s">
        <v>11</v>
      </c>
      <c r="S46" s="126" t="s">
        <v>11</v>
      </c>
      <c r="T46" s="126" t="s">
        <v>11</v>
      </c>
      <c r="U46" s="125" t="s">
        <v>12</v>
      </c>
      <c r="V46" s="128"/>
      <c r="W46" t="e">
        <f>VLOOKUP(D46,CAT3标准化!$F$2:$F$165,1,FALSE)</f>
        <v>#N/A</v>
      </c>
    </row>
    <row r="47" spans="1:23">
      <c r="A47" s="112" t="s">
        <v>138</v>
      </c>
      <c r="B47" s="112">
        <v>46</v>
      </c>
      <c r="C47" s="113"/>
      <c r="D47" s="120" t="s">
        <v>253</v>
      </c>
      <c r="E47" s="120" t="s">
        <v>254</v>
      </c>
      <c r="F47" s="120" t="s">
        <v>255</v>
      </c>
      <c r="G47" s="121">
        <v>1</v>
      </c>
      <c r="H47" s="121">
        <v>1</v>
      </c>
      <c r="I47" s="121">
        <v>1</v>
      </c>
      <c r="J47" s="121">
        <v>0</v>
      </c>
      <c r="K47" s="126" t="s">
        <v>12</v>
      </c>
      <c r="L47" s="126" t="s">
        <v>12</v>
      </c>
      <c r="M47" s="126" t="s">
        <v>12</v>
      </c>
      <c r="N47" s="125" t="s">
        <v>12</v>
      </c>
      <c r="O47" s="125" t="s">
        <v>12</v>
      </c>
      <c r="P47" s="125" t="s">
        <v>12</v>
      </c>
      <c r="Q47" s="125" t="s">
        <v>12</v>
      </c>
      <c r="R47" s="125" t="s">
        <v>12</v>
      </c>
      <c r="S47" s="125" t="s">
        <v>12</v>
      </c>
      <c r="T47" s="125" t="s">
        <v>12</v>
      </c>
      <c r="U47" s="125" t="s">
        <v>12</v>
      </c>
      <c r="V47" s="128"/>
      <c r="W47" t="e">
        <f>VLOOKUP(D47,CAT3标准化!$F$2:$F$165,1,FALSE)</f>
        <v>#N/A</v>
      </c>
    </row>
    <row r="48" spans="1:23">
      <c r="A48" s="112" t="s">
        <v>138</v>
      </c>
      <c r="B48" s="112">
        <v>47</v>
      </c>
      <c r="C48" s="113"/>
      <c r="D48" s="120" t="s">
        <v>256</v>
      </c>
      <c r="E48" s="120" t="s">
        <v>257</v>
      </c>
      <c r="F48" s="120" t="s">
        <v>258</v>
      </c>
      <c r="G48" s="121">
        <v>1</v>
      </c>
      <c r="H48" s="121">
        <v>1</v>
      </c>
      <c r="I48" s="121">
        <v>1</v>
      </c>
      <c r="J48" s="121">
        <v>1</v>
      </c>
      <c r="K48" s="126" t="s">
        <v>12</v>
      </c>
      <c r="L48" s="126" t="s">
        <v>12</v>
      </c>
      <c r="M48" s="126" t="s">
        <v>12</v>
      </c>
      <c r="N48" s="125" t="s">
        <v>12</v>
      </c>
      <c r="O48" s="125" t="s">
        <v>12</v>
      </c>
      <c r="P48" s="125" t="s">
        <v>12</v>
      </c>
      <c r="Q48" s="125" t="s">
        <v>12</v>
      </c>
      <c r="R48" s="125" t="s">
        <v>12</v>
      </c>
      <c r="S48" s="125" t="s">
        <v>12</v>
      </c>
      <c r="T48" s="125" t="s">
        <v>12</v>
      </c>
      <c r="U48" s="125" t="s">
        <v>12</v>
      </c>
      <c r="V48" s="128"/>
      <c r="W48" t="str">
        <f>VLOOKUP(D48,CAT3标准化!$F$2:$F$165,1,FALSE)</f>
        <v>KP</v>
      </c>
    </row>
    <row r="49" spans="1:23">
      <c r="A49" s="112" t="s">
        <v>138</v>
      </c>
      <c r="B49" s="112">
        <v>48</v>
      </c>
      <c r="C49" s="113"/>
      <c r="D49" s="120" t="s">
        <v>259</v>
      </c>
      <c r="E49" s="120" t="s">
        <v>260</v>
      </c>
      <c r="F49" s="120" t="s">
        <v>261</v>
      </c>
      <c r="G49" s="121">
        <v>1</v>
      </c>
      <c r="H49" s="121">
        <v>1</v>
      </c>
      <c r="I49" s="121">
        <v>1</v>
      </c>
      <c r="J49" s="121">
        <v>1</v>
      </c>
      <c r="K49" s="126" t="s">
        <v>12</v>
      </c>
      <c r="L49" s="126" t="s">
        <v>12</v>
      </c>
      <c r="M49" s="126" t="s">
        <v>12</v>
      </c>
      <c r="N49" s="125" t="s">
        <v>12</v>
      </c>
      <c r="O49" s="125" t="s">
        <v>12</v>
      </c>
      <c r="P49" s="125" t="s">
        <v>12</v>
      </c>
      <c r="Q49" s="125" t="s">
        <v>12</v>
      </c>
      <c r="R49" s="125" t="s">
        <v>12</v>
      </c>
      <c r="S49" s="125" t="s">
        <v>12</v>
      </c>
      <c r="T49" s="125" t="s">
        <v>12</v>
      </c>
      <c r="U49" s="125" t="s">
        <v>12</v>
      </c>
      <c r="V49" s="128"/>
      <c r="W49" t="str">
        <f>VLOOKUP(D49,CAT3标准化!$F$2:$F$165,1,FALSE)</f>
        <v>KR</v>
      </c>
    </row>
    <row r="50" spans="1:23">
      <c r="A50" s="112" t="s">
        <v>138</v>
      </c>
      <c r="B50" s="112">
        <v>49</v>
      </c>
      <c r="C50" s="113"/>
      <c r="D50" s="120" t="s">
        <v>262</v>
      </c>
      <c r="E50" s="120" t="s">
        <v>263</v>
      </c>
      <c r="F50" s="120" t="s">
        <v>264</v>
      </c>
      <c r="G50" s="121">
        <v>1</v>
      </c>
      <c r="H50" s="121">
        <v>1</v>
      </c>
      <c r="I50" s="121">
        <v>1</v>
      </c>
      <c r="J50" s="121">
        <v>1</v>
      </c>
      <c r="K50" s="126" t="s">
        <v>12</v>
      </c>
      <c r="L50" s="126" t="s">
        <v>12</v>
      </c>
      <c r="M50" s="126" t="s">
        <v>12</v>
      </c>
      <c r="N50" s="125" t="s">
        <v>12</v>
      </c>
      <c r="O50" s="125" t="s">
        <v>12</v>
      </c>
      <c r="P50" s="125" t="s">
        <v>12</v>
      </c>
      <c r="Q50" s="125" t="s">
        <v>12</v>
      </c>
      <c r="R50" s="125" t="s">
        <v>12</v>
      </c>
      <c r="S50" s="125" t="s">
        <v>12</v>
      </c>
      <c r="T50" s="125" t="s">
        <v>12</v>
      </c>
      <c r="U50" s="125" t="s">
        <v>12</v>
      </c>
      <c r="V50" s="128"/>
      <c r="W50" t="str">
        <f>VLOOKUP(D50,CAT3标准化!$F$2:$F$165,1,FALSE)</f>
        <v>KS</v>
      </c>
    </row>
    <row r="51" spans="1:23">
      <c r="A51" s="112" t="s">
        <v>204</v>
      </c>
      <c r="B51" s="112">
        <v>50</v>
      </c>
      <c r="C51" s="113"/>
      <c r="D51" s="120" t="s">
        <v>265</v>
      </c>
      <c r="E51" s="120" t="s">
        <v>266</v>
      </c>
      <c r="F51" s="120" t="s">
        <v>267</v>
      </c>
      <c r="G51" s="121">
        <v>1</v>
      </c>
      <c r="H51" s="121">
        <v>0</v>
      </c>
      <c r="I51" s="121">
        <v>0</v>
      </c>
      <c r="J51" s="121">
        <v>0</v>
      </c>
      <c r="K51" s="126" t="s">
        <v>12</v>
      </c>
      <c r="L51" s="126" t="s">
        <v>12</v>
      </c>
      <c r="M51" s="126" t="s">
        <v>12</v>
      </c>
      <c r="N51" s="125" t="s">
        <v>12</v>
      </c>
      <c r="O51" s="125" t="s">
        <v>12</v>
      </c>
      <c r="P51" s="125" t="s">
        <v>12</v>
      </c>
      <c r="Q51" s="125" t="s">
        <v>12</v>
      </c>
      <c r="R51" s="125" t="s">
        <v>12</v>
      </c>
      <c r="S51" s="125" t="s">
        <v>12</v>
      </c>
      <c r="T51" s="125" t="s">
        <v>12</v>
      </c>
      <c r="U51" s="125" t="s">
        <v>12</v>
      </c>
      <c r="V51" s="128"/>
      <c r="W51" t="e">
        <f>VLOOKUP(D51,CAT3标准化!$F$2:$F$165,1,FALSE)</f>
        <v>#N/A</v>
      </c>
    </row>
    <row r="52" spans="1:23">
      <c r="A52" s="112" t="s">
        <v>182</v>
      </c>
      <c r="B52" s="112">
        <v>51</v>
      </c>
      <c r="C52" s="113"/>
      <c r="D52" s="120" t="s">
        <v>268</v>
      </c>
      <c r="E52" s="120" t="s">
        <v>269</v>
      </c>
      <c r="F52" s="120" t="s">
        <v>270</v>
      </c>
      <c r="G52" s="121">
        <v>1</v>
      </c>
      <c r="H52" s="121">
        <v>1</v>
      </c>
      <c r="I52" s="121">
        <v>1</v>
      </c>
      <c r="J52" s="121">
        <v>1</v>
      </c>
      <c r="K52" s="126" t="s">
        <v>12</v>
      </c>
      <c r="L52" s="126" t="s">
        <v>12</v>
      </c>
      <c r="M52" s="126" t="s">
        <v>12</v>
      </c>
      <c r="N52" s="125" t="s">
        <v>12</v>
      </c>
      <c r="O52" s="125" t="s">
        <v>12</v>
      </c>
      <c r="P52" s="125" t="s">
        <v>12</v>
      </c>
      <c r="Q52" s="125" t="s">
        <v>12</v>
      </c>
      <c r="R52" s="125" t="s">
        <v>12</v>
      </c>
      <c r="S52" s="125" t="s">
        <v>12</v>
      </c>
      <c r="T52" s="125" t="s">
        <v>12</v>
      </c>
      <c r="U52" s="125" t="s">
        <v>12</v>
      </c>
      <c r="V52" s="128"/>
      <c r="W52" t="str">
        <f>VLOOKUP(D52,CAT3标准化!$F$2:$F$165,1,FALSE)</f>
        <v>LK</v>
      </c>
    </row>
    <row r="53" spans="1:23">
      <c r="A53" s="112" t="s">
        <v>204</v>
      </c>
      <c r="B53" s="112">
        <v>52</v>
      </c>
      <c r="C53" s="112"/>
      <c r="D53" s="120" t="s">
        <v>271</v>
      </c>
      <c r="E53" s="120" t="s">
        <v>272</v>
      </c>
      <c r="F53" s="120" t="s">
        <v>273</v>
      </c>
      <c r="G53" s="121">
        <v>1</v>
      </c>
      <c r="H53" s="121">
        <v>1</v>
      </c>
      <c r="I53" s="121">
        <v>1</v>
      </c>
      <c r="J53" s="121">
        <v>0</v>
      </c>
      <c r="K53" s="126" t="s">
        <v>12</v>
      </c>
      <c r="L53" s="126" t="s">
        <v>12</v>
      </c>
      <c r="M53" s="126" t="s">
        <v>12</v>
      </c>
      <c r="N53" s="125" t="s">
        <v>12</v>
      </c>
      <c r="O53" s="125" t="s">
        <v>12</v>
      </c>
      <c r="P53" s="125" t="s">
        <v>12</v>
      </c>
      <c r="Q53" s="125" t="s">
        <v>12</v>
      </c>
      <c r="R53" s="125" t="s">
        <v>12</v>
      </c>
      <c r="S53" s="125" t="s">
        <v>12</v>
      </c>
      <c r="T53" s="125" t="s">
        <v>12</v>
      </c>
      <c r="U53" s="125" t="s">
        <v>12</v>
      </c>
      <c r="V53" s="128"/>
      <c r="W53" t="e">
        <f>VLOOKUP(D53,CAT3标准化!$F$2:$F$165,1,FALSE)</f>
        <v>#N/A</v>
      </c>
    </row>
    <row r="54" spans="1:23">
      <c r="A54" s="112" t="s">
        <v>99</v>
      </c>
      <c r="B54" s="112">
        <v>53</v>
      </c>
      <c r="C54" s="113"/>
      <c r="D54" s="114" t="s">
        <v>274</v>
      </c>
      <c r="E54" s="114" t="s">
        <v>275</v>
      </c>
      <c r="F54" s="114" t="s">
        <v>276</v>
      </c>
      <c r="G54" s="115">
        <v>1</v>
      </c>
      <c r="H54" s="115">
        <v>0</v>
      </c>
      <c r="I54" s="115">
        <v>0</v>
      </c>
      <c r="J54" s="115">
        <v>0</v>
      </c>
      <c r="K54" s="125" t="s">
        <v>11</v>
      </c>
      <c r="L54" s="125" t="s">
        <v>11</v>
      </c>
      <c r="M54" s="126" t="s">
        <v>12</v>
      </c>
      <c r="N54" s="125" t="s">
        <v>12</v>
      </c>
      <c r="O54" s="125" t="s">
        <v>12</v>
      </c>
      <c r="P54" s="125" t="s">
        <v>12</v>
      </c>
      <c r="Q54" s="125" t="s">
        <v>12</v>
      </c>
      <c r="R54" s="125" t="s">
        <v>12</v>
      </c>
      <c r="S54" s="125" t="s">
        <v>12</v>
      </c>
      <c r="T54" s="125" t="s">
        <v>12</v>
      </c>
      <c r="U54" s="125" t="s">
        <v>12</v>
      </c>
      <c r="V54" s="128" t="s">
        <v>277</v>
      </c>
      <c r="W54" t="str">
        <f>VLOOKUP(D54,CAT3标准化!$F$2:$F$165,1,FALSE)</f>
        <v>MA</v>
      </c>
    </row>
    <row r="55" spans="1:23">
      <c r="A55" s="112" t="s">
        <v>99</v>
      </c>
      <c r="B55" s="112">
        <v>54</v>
      </c>
      <c r="C55" s="113"/>
      <c r="D55" s="120" t="s">
        <v>278</v>
      </c>
      <c r="E55" s="120" t="s">
        <v>279</v>
      </c>
      <c r="F55" s="120" t="s">
        <v>280</v>
      </c>
      <c r="G55" s="121">
        <v>1</v>
      </c>
      <c r="H55" s="121">
        <v>1</v>
      </c>
      <c r="I55" s="121">
        <v>1</v>
      </c>
      <c r="J55" s="121">
        <v>0</v>
      </c>
      <c r="K55" s="126" t="s">
        <v>12</v>
      </c>
      <c r="L55" s="126" t="s">
        <v>12</v>
      </c>
      <c r="M55" s="126" t="s">
        <v>12</v>
      </c>
      <c r="N55" s="125" t="s">
        <v>12</v>
      </c>
      <c r="O55" s="125" t="s">
        <v>12</v>
      </c>
      <c r="P55" s="125" t="s">
        <v>12</v>
      </c>
      <c r="Q55" s="125" t="s">
        <v>12</v>
      </c>
      <c r="R55" s="125" t="s">
        <v>12</v>
      </c>
      <c r="S55" s="125" t="s">
        <v>12</v>
      </c>
      <c r="T55" s="125" t="s">
        <v>12</v>
      </c>
      <c r="U55" s="125" t="s">
        <v>12</v>
      </c>
      <c r="V55" s="128"/>
      <c r="W55" t="str">
        <f>VLOOKUP(D55,CAT3标准化!$F$2:$F$165,1,FALSE)</f>
        <v>MC</v>
      </c>
    </row>
    <row r="56" spans="1:23">
      <c r="A56" s="112" t="s">
        <v>99</v>
      </c>
      <c r="B56" s="112">
        <v>55</v>
      </c>
      <c r="C56" s="113"/>
      <c r="D56" s="120" t="s">
        <v>281</v>
      </c>
      <c r="E56" s="120" t="s">
        <v>282</v>
      </c>
      <c r="F56" s="120" t="s">
        <v>283</v>
      </c>
      <c r="G56" s="121">
        <v>1</v>
      </c>
      <c r="H56" s="121">
        <v>1</v>
      </c>
      <c r="I56" s="121">
        <v>1</v>
      </c>
      <c r="J56" s="121">
        <v>1</v>
      </c>
      <c r="K56" s="126" t="s">
        <v>12</v>
      </c>
      <c r="L56" s="126" t="s">
        <v>12</v>
      </c>
      <c r="M56" s="126" t="s">
        <v>12</v>
      </c>
      <c r="N56" s="125" t="s">
        <v>12</v>
      </c>
      <c r="O56" s="125" t="s">
        <v>12</v>
      </c>
      <c r="P56" s="125" t="s">
        <v>12</v>
      </c>
      <c r="Q56" s="125" t="s">
        <v>12</v>
      </c>
      <c r="R56" s="125" t="s">
        <v>12</v>
      </c>
      <c r="S56" s="125" t="s">
        <v>12</v>
      </c>
      <c r="T56" s="125" t="s">
        <v>12</v>
      </c>
      <c r="U56" s="125" t="s">
        <v>12</v>
      </c>
      <c r="V56" s="128"/>
      <c r="W56" t="str">
        <f>VLOOKUP(D56,CAT3标准化!$F$2:$F$165,1,FALSE)</f>
        <v>MD</v>
      </c>
    </row>
    <row r="57" spans="1:23">
      <c r="A57" s="112" t="s">
        <v>108</v>
      </c>
      <c r="B57" s="112">
        <v>56</v>
      </c>
      <c r="C57" s="113"/>
      <c r="D57" s="120" t="s">
        <v>284</v>
      </c>
      <c r="E57" s="120" t="s">
        <v>285</v>
      </c>
      <c r="F57" s="120" t="s">
        <v>286</v>
      </c>
      <c r="G57" s="121">
        <v>1</v>
      </c>
      <c r="H57" s="121">
        <v>1</v>
      </c>
      <c r="I57" s="121">
        <v>1</v>
      </c>
      <c r="J57" s="121">
        <v>1</v>
      </c>
      <c r="K57" s="126" t="s">
        <v>12</v>
      </c>
      <c r="L57" s="126" t="s">
        <v>12</v>
      </c>
      <c r="M57" s="126" t="s">
        <v>12</v>
      </c>
      <c r="N57" s="125" t="s">
        <v>12</v>
      </c>
      <c r="O57" s="125" t="s">
        <v>12</v>
      </c>
      <c r="P57" s="125" t="s">
        <v>12</v>
      </c>
      <c r="Q57" s="125" t="s">
        <v>12</v>
      </c>
      <c r="R57" s="125" t="s">
        <v>12</v>
      </c>
      <c r="S57" s="125" t="s">
        <v>12</v>
      </c>
      <c r="T57" s="125" t="s">
        <v>12</v>
      </c>
      <c r="U57" s="125" t="s">
        <v>12</v>
      </c>
      <c r="V57" s="128"/>
      <c r="W57" t="str">
        <f>VLOOKUP(D57,CAT3标准化!$F$2:$F$165,1,FALSE)</f>
        <v>MG</v>
      </c>
    </row>
    <row r="58" spans="1:23">
      <c r="A58" s="112" t="s">
        <v>182</v>
      </c>
      <c r="B58" s="118">
        <v>57</v>
      </c>
      <c r="C58" s="118" t="s">
        <v>112</v>
      </c>
      <c r="D58" s="114" t="s">
        <v>287</v>
      </c>
      <c r="E58" s="114" t="s">
        <v>288</v>
      </c>
      <c r="F58" s="114" t="s">
        <v>289</v>
      </c>
      <c r="G58" s="115">
        <v>1</v>
      </c>
      <c r="H58" s="115">
        <v>0</v>
      </c>
      <c r="I58" s="115">
        <v>0</v>
      </c>
      <c r="J58" s="115">
        <v>0</v>
      </c>
      <c r="K58" s="126" t="s">
        <v>12</v>
      </c>
      <c r="L58" s="126" t="s">
        <v>12</v>
      </c>
      <c r="M58" s="125" t="s">
        <v>11</v>
      </c>
      <c r="N58" s="125" t="s">
        <v>11</v>
      </c>
      <c r="O58" s="125" t="s">
        <v>11</v>
      </c>
      <c r="P58" s="125" t="s">
        <v>12</v>
      </c>
      <c r="Q58" s="125" t="s">
        <v>12</v>
      </c>
      <c r="R58" s="125" t="s">
        <v>11</v>
      </c>
      <c r="S58" s="125" t="s">
        <v>11</v>
      </c>
      <c r="T58" s="125" t="s">
        <v>12</v>
      </c>
      <c r="U58" s="125" t="s">
        <v>12</v>
      </c>
      <c r="V58" s="128" t="s">
        <v>290</v>
      </c>
      <c r="W58" t="e">
        <f>VLOOKUP(D58,CAT3标准化!$F$2:$F$165,1,FALSE)</f>
        <v>#N/A</v>
      </c>
    </row>
    <row r="59" spans="1:23">
      <c r="A59" s="112" t="s">
        <v>291</v>
      </c>
      <c r="B59" s="112">
        <v>58</v>
      </c>
      <c r="C59" s="113"/>
      <c r="D59" s="120" t="s">
        <v>292</v>
      </c>
      <c r="E59" s="120" t="s">
        <v>293</v>
      </c>
      <c r="F59" s="120" t="s">
        <v>294</v>
      </c>
      <c r="G59" s="121">
        <v>1</v>
      </c>
      <c r="H59" s="121">
        <v>1</v>
      </c>
      <c r="I59" s="121">
        <v>1</v>
      </c>
      <c r="J59" s="121">
        <v>1</v>
      </c>
      <c r="K59" s="126" t="s">
        <v>12</v>
      </c>
      <c r="L59" s="126" t="s">
        <v>12</v>
      </c>
      <c r="M59" s="126" t="s">
        <v>12</v>
      </c>
      <c r="N59" s="125" t="s">
        <v>12</v>
      </c>
      <c r="O59" s="125" t="s">
        <v>12</v>
      </c>
      <c r="P59" s="125" t="s">
        <v>12</v>
      </c>
      <c r="Q59" s="125" t="s">
        <v>12</v>
      </c>
      <c r="R59" s="125" t="s">
        <v>12</v>
      </c>
      <c r="S59" s="125" t="s">
        <v>12</v>
      </c>
      <c r="T59" s="125" t="s">
        <v>12</v>
      </c>
      <c r="U59" s="125" t="s">
        <v>12</v>
      </c>
      <c r="V59" s="128"/>
      <c r="W59" t="str">
        <f>VLOOKUP(D59,CAT3标准化!$F$2:$F$165,1,FALSE)</f>
        <v>ML</v>
      </c>
    </row>
    <row r="60" spans="1:23">
      <c r="A60" s="112" t="s">
        <v>99</v>
      </c>
      <c r="B60" s="112">
        <v>59</v>
      </c>
      <c r="C60" s="123"/>
      <c r="D60" s="120" t="s">
        <v>295</v>
      </c>
      <c r="E60" s="120" t="s">
        <v>296</v>
      </c>
      <c r="F60" s="120" t="s">
        <v>297</v>
      </c>
      <c r="G60" s="121">
        <v>0</v>
      </c>
      <c r="H60" s="121">
        <v>1</v>
      </c>
      <c r="I60" s="121">
        <v>1</v>
      </c>
      <c r="J60" s="121">
        <v>0</v>
      </c>
      <c r="K60" s="126" t="s">
        <v>12</v>
      </c>
      <c r="L60" s="126" t="s">
        <v>12</v>
      </c>
      <c r="M60" s="126" t="s">
        <v>12</v>
      </c>
      <c r="N60" s="125" t="s">
        <v>12</v>
      </c>
      <c r="O60" s="125" t="s">
        <v>12</v>
      </c>
      <c r="P60" s="125" t="s">
        <v>12</v>
      </c>
      <c r="Q60" s="125" t="s">
        <v>12</v>
      </c>
      <c r="R60" s="125" t="s">
        <v>12</v>
      </c>
      <c r="S60" s="125" t="s">
        <v>12</v>
      </c>
      <c r="T60" s="125" t="s">
        <v>12</v>
      </c>
      <c r="U60" s="125" t="s">
        <v>12</v>
      </c>
      <c r="V60" s="128"/>
      <c r="W60" t="str">
        <f>VLOOKUP(D60,CAT3标准化!$F$2:$F$165,1,FALSE)</f>
        <v>MR</v>
      </c>
    </row>
    <row r="61" spans="1:23">
      <c r="A61" s="112" t="s">
        <v>298</v>
      </c>
      <c r="B61" s="112">
        <v>60</v>
      </c>
      <c r="C61" s="113"/>
      <c r="D61" s="120" t="s">
        <v>299</v>
      </c>
      <c r="E61" s="120" t="s">
        <v>300</v>
      </c>
      <c r="F61" s="120" t="s">
        <v>301</v>
      </c>
      <c r="G61" s="121">
        <v>1</v>
      </c>
      <c r="H61" s="121">
        <v>1</v>
      </c>
      <c r="I61" s="121">
        <v>1</v>
      </c>
      <c r="J61" s="121">
        <v>1</v>
      </c>
      <c r="K61" s="126" t="s">
        <v>12</v>
      </c>
      <c r="L61" s="126" t="s">
        <v>12</v>
      </c>
      <c r="M61" s="126" t="s">
        <v>12</v>
      </c>
      <c r="N61" s="125" t="s">
        <v>12</v>
      </c>
      <c r="O61" s="125" t="s">
        <v>12</v>
      </c>
      <c r="P61" s="125" t="s">
        <v>12</v>
      </c>
      <c r="Q61" s="125" t="s">
        <v>12</v>
      </c>
      <c r="R61" s="125" t="s">
        <v>12</v>
      </c>
      <c r="S61" s="125" t="s">
        <v>12</v>
      </c>
      <c r="T61" s="125" t="s">
        <v>12</v>
      </c>
      <c r="U61" s="125" t="s">
        <v>12</v>
      </c>
      <c r="V61" s="128"/>
      <c r="W61" t="str">
        <f>VLOOKUP(D61,CAT3标准化!$F$2:$F$165,1,FALSE)</f>
        <v>MS</v>
      </c>
    </row>
    <row r="62" spans="1:23">
      <c r="A62" s="112" t="s">
        <v>99</v>
      </c>
      <c r="B62" s="118">
        <v>61</v>
      </c>
      <c r="C62" s="118" t="s">
        <v>112</v>
      </c>
      <c r="D62" s="114" t="s">
        <v>302</v>
      </c>
      <c r="E62" s="114" t="s">
        <v>303</v>
      </c>
      <c r="F62" s="114" t="s">
        <v>304</v>
      </c>
      <c r="G62" s="115">
        <v>1</v>
      </c>
      <c r="H62" s="115">
        <v>0</v>
      </c>
      <c r="I62" s="115">
        <v>0</v>
      </c>
      <c r="J62" s="115">
        <v>0</v>
      </c>
      <c r="K62" s="125" t="s">
        <v>11</v>
      </c>
      <c r="L62" s="125" t="s">
        <v>11</v>
      </c>
      <c r="M62" s="126" t="s">
        <v>12</v>
      </c>
      <c r="N62" s="125" t="s">
        <v>12</v>
      </c>
      <c r="O62" s="125" t="s">
        <v>12</v>
      </c>
      <c r="P62" s="125" t="s">
        <v>11</v>
      </c>
      <c r="Q62" s="125" t="s">
        <v>11</v>
      </c>
      <c r="R62" s="125" t="s">
        <v>11</v>
      </c>
      <c r="S62" s="125" t="s">
        <v>11</v>
      </c>
      <c r="T62" s="125" t="s">
        <v>11</v>
      </c>
      <c r="U62" s="125" t="s">
        <v>11</v>
      </c>
      <c r="V62" s="128" t="s">
        <v>305</v>
      </c>
      <c r="W62" t="e">
        <f>VLOOKUP(D62,CAT3标准化!$F$2:$F$165,1,FALSE)</f>
        <v>#N/A</v>
      </c>
    </row>
    <row r="63" spans="1:23">
      <c r="A63" s="112" t="s">
        <v>99</v>
      </c>
      <c r="B63" s="112">
        <v>62</v>
      </c>
      <c r="C63" s="123"/>
      <c r="D63" s="120" t="s">
        <v>306</v>
      </c>
      <c r="E63" s="120" t="s">
        <v>307</v>
      </c>
      <c r="F63" s="120" t="s">
        <v>308</v>
      </c>
      <c r="G63" s="121">
        <v>1</v>
      </c>
      <c r="H63" s="121">
        <v>0</v>
      </c>
      <c r="I63" s="121">
        <v>0</v>
      </c>
      <c r="J63" s="121">
        <v>0</v>
      </c>
      <c r="K63" s="126" t="s">
        <v>12</v>
      </c>
      <c r="L63" s="126" t="s">
        <v>12</v>
      </c>
      <c r="M63" s="126" t="s">
        <v>12</v>
      </c>
      <c r="N63" s="125" t="s">
        <v>12</v>
      </c>
      <c r="O63" s="125" t="s">
        <v>12</v>
      </c>
      <c r="P63" s="125" t="s">
        <v>12</v>
      </c>
      <c r="Q63" s="125" t="s">
        <v>12</v>
      </c>
      <c r="R63" s="125" t="s">
        <v>12</v>
      </c>
      <c r="S63" s="125" t="s">
        <v>12</v>
      </c>
      <c r="T63" s="125" t="s">
        <v>12</v>
      </c>
      <c r="U63" s="125" t="s">
        <v>12</v>
      </c>
      <c r="V63" s="128"/>
      <c r="W63" t="str">
        <f>VLOOKUP(D63,CAT3标准化!$F$2:$F$165,1,FALSE)</f>
        <v>MW</v>
      </c>
    </row>
    <row r="64" spans="1:23">
      <c r="A64" s="112" t="s">
        <v>291</v>
      </c>
      <c r="B64" s="112">
        <v>63</v>
      </c>
      <c r="C64" s="113"/>
      <c r="D64" s="114" t="s">
        <v>309</v>
      </c>
      <c r="E64" s="114" t="s">
        <v>310</v>
      </c>
      <c r="F64" s="114" t="s">
        <v>311</v>
      </c>
      <c r="G64" s="115">
        <v>1</v>
      </c>
      <c r="H64" s="115">
        <v>1</v>
      </c>
      <c r="I64" s="115">
        <v>1</v>
      </c>
      <c r="J64" s="115">
        <v>1</v>
      </c>
      <c r="K64" s="125" t="s">
        <v>11</v>
      </c>
      <c r="L64" s="125" t="s">
        <v>11</v>
      </c>
      <c r="M64" s="126" t="s">
        <v>12</v>
      </c>
      <c r="N64" s="125" t="s">
        <v>12</v>
      </c>
      <c r="O64" s="125" t="s">
        <v>12</v>
      </c>
      <c r="P64" s="125" t="s">
        <v>12</v>
      </c>
      <c r="Q64" s="125" t="s">
        <v>12</v>
      </c>
      <c r="R64" s="125" t="s">
        <v>12</v>
      </c>
      <c r="S64" s="125" t="s">
        <v>12</v>
      </c>
      <c r="T64" s="125" t="s">
        <v>12</v>
      </c>
      <c r="U64" s="125" t="s">
        <v>12</v>
      </c>
      <c r="V64" s="128" t="s">
        <v>134</v>
      </c>
      <c r="W64" t="str">
        <f>VLOOKUP(D64,CAT3标准化!$F$2:$F$165,1,FALSE)</f>
        <v>MX</v>
      </c>
    </row>
    <row r="65" spans="1:23">
      <c r="A65" s="112" t="s">
        <v>104</v>
      </c>
      <c r="B65" s="112">
        <v>64</v>
      </c>
      <c r="C65" s="113"/>
      <c r="D65" s="120" t="s">
        <v>312</v>
      </c>
      <c r="E65" s="120" t="s">
        <v>313</v>
      </c>
      <c r="F65" s="120" t="s">
        <v>314</v>
      </c>
      <c r="G65" s="121">
        <v>1</v>
      </c>
      <c r="H65" s="121">
        <v>1</v>
      </c>
      <c r="I65" s="121">
        <v>1</v>
      </c>
      <c r="J65" s="121">
        <v>1</v>
      </c>
      <c r="K65" s="126" t="s">
        <v>12</v>
      </c>
      <c r="L65" s="126" t="s">
        <v>12</v>
      </c>
      <c r="M65" s="126" t="s">
        <v>12</v>
      </c>
      <c r="N65" s="125" t="s">
        <v>12</v>
      </c>
      <c r="O65" s="125" t="s">
        <v>12</v>
      </c>
      <c r="P65" s="125" t="s">
        <v>12</v>
      </c>
      <c r="Q65" s="125" t="s">
        <v>12</v>
      </c>
      <c r="R65" s="125" t="s">
        <v>12</v>
      </c>
      <c r="S65" s="125" t="s">
        <v>12</v>
      </c>
      <c r="T65" s="125" t="s">
        <v>12</v>
      </c>
      <c r="U65" s="125" t="s">
        <v>12</v>
      </c>
      <c r="V65" s="128"/>
      <c r="W65" t="str">
        <f>VLOOKUP(D65,CAT3标准化!$F$2:$F$165,1,FALSE)</f>
        <v>NA</v>
      </c>
    </row>
    <row r="66" spans="1:23">
      <c r="A66" s="112" t="s">
        <v>115</v>
      </c>
      <c r="B66" s="112">
        <v>65</v>
      </c>
      <c r="C66" s="113"/>
      <c r="D66" s="120" t="s">
        <v>315</v>
      </c>
      <c r="E66" s="120" t="s">
        <v>316</v>
      </c>
      <c r="F66" s="120" t="s">
        <v>317</v>
      </c>
      <c r="G66" s="121">
        <v>1</v>
      </c>
      <c r="H66" s="121">
        <v>1</v>
      </c>
      <c r="I66" s="121">
        <v>1</v>
      </c>
      <c r="J66" s="121">
        <v>1</v>
      </c>
      <c r="K66" s="126" t="s">
        <v>12</v>
      </c>
      <c r="L66" s="126" t="s">
        <v>12</v>
      </c>
      <c r="M66" s="126" t="s">
        <v>12</v>
      </c>
      <c r="N66" s="125" t="s">
        <v>12</v>
      </c>
      <c r="O66" s="125" t="s">
        <v>12</v>
      </c>
      <c r="P66" s="125" t="s">
        <v>12</v>
      </c>
      <c r="Q66" s="125" t="s">
        <v>12</v>
      </c>
      <c r="R66" s="125" t="s">
        <v>12</v>
      </c>
      <c r="S66" s="125" t="s">
        <v>12</v>
      </c>
      <c r="T66" s="125" t="s">
        <v>12</v>
      </c>
      <c r="U66" s="125" t="s">
        <v>12</v>
      </c>
      <c r="V66" s="128"/>
      <c r="W66" t="str">
        <f>VLOOKUP(D66,CAT3标准化!$F$2:$F$165,1,FALSE)</f>
        <v>NB</v>
      </c>
    </row>
    <row r="67" spans="1:23">
      <c r="A67" s="112" t="s">
        <v>115</v>
      </c>
      <c r="B67" s="112">
        <v>66</v>
      </c>
      <c r="C67" s="113"/>
      <c r="D67" s="114" t="s">
        <v>318</v>
      </c>
      <c r="E67" s="114" t="s">
        <v>319</v>
      </c>
      <c r="F67" s="114" t="s">
        <v>320</v>
      </c>
      <c r="G67" s="115">
        <v>1</v>
      </c>
      <c r="H67" s="115">
        <v>1</v>
      </c>
      <c r="I67" s="115">
        <v>1</v>
      </c>
      <c r="J67" s="115">
        <v>1</v>
      </c>
      <c r="K67" s="125" t="s">
        <v>11</v>
      </c>
      <c r="L67" s="125" t="s">
        <v>11</v>
      </c>
      <c r="M67" s="126" t="s">
        <v>12</v>
      </c>
      <c r="N67" s="125" t="s">
        <v>12</v>
      </c>
      <c r="O67" s="125" t="s">
        <v>12</v>
      </c>
      <c r="P67" s="125" t="s">
        <v>12</v>
      </c>
      <c r="Q67" s="125" t="s">
        <v>12</v>
      </c>
      <c r="R67" s="125" t="s">
        <v>12</v>
      </c>
      <c r="S67" s="125" t="s">
        <v>12</v>
      </c>
      <c r="T67" s="125" t="s">
        <v>12</v>
      </c>
      <c r="U67" s="125" t="s">
        <v>12</v>
      </c>
      <c r="V67" s="128" t="s">
        <v>134</v>
      </c>
      <c r="W67" t="str">
        <f>VLOOKUP(D67,CAT3标准化!$F$2:$F$165,1,FALSE)</f>
        <v>NL</v>
      </c>
    </row>
    <row r="68" spans="1:23">
      <c r="A68" s="112" t="s">
        <v>115</v>
      </c>
      <c r="B68" s="112">
        <v>67</v>
      </c>
      <c r="C68" s="113"/>
      <c r="D68" s="120" t="s">
        <v>321</v>
      </c>
      <c r="E68" s="120" t="s">
        <v>322</v>
      </c>
      <c r="F68" s="120" t="s">
        <v>323</v>
      </c>
      <c r="G68" s="121">
        <v>1</v>
      </c>
      <c r="H68" s="121">
        <v>1</v>
      </c>
      <c r="I68" s="121">
        <v>1</v>
      </c>
      <c r="J68" s="121">
        <v>1</v>
      </c>
      <c r="K68" s="126" t="s">
        <v>12</v>
      </c>
      <c r="L68" s="126" t="s">
        <v>12</v>
      </c>
      <c r="M68" s="126" t="s">
        <v>12</v>
      </c>
      <c r="N68" s="125" t="s">
        <v>12</v>
      </c>
      <c r="O68" s="125" t="s">
        <v>12</v>
      </c>
      <c r="P68" s="125" t="s">
        <v>12</v>
      </c>
      <c r="Q68" s="125" t="s">
        <v>12</v>
      </c>
      <c r="R68" s="125" t="s">
        <v>12</v>
      </c>
      <c r="S68" s="125" t="s">
        <v>12</v>
      </c>
      <c r="T68" s="125" t="s">
        <v>12</v>
      </c>
      <c r="U68" s="125" t="s">
        <v>12</v>
      </c>
      <c r="V68" s="128"/>
      <c r="W68" t="str">
        <f>VLOOKUP(D68,CAT3标准化!$F$2:$F$165,1,FALSE)</f>
        <v>NR</v>
      </c>
    </row>
    <row r="69" spans="1:23">
      <c r="A69" s="112" t="s">
        <v>99</v>
      </c>
      <c r="B69" s="112">
        <v>68</v>
      </c>
      <c r="C69" s="113"/>
      <c r="D69" s="120" t="s">
        <v>324</v>
      </c>
      <c r="E69" s="120" t="s">
        <v>325</v>
      </c>
      <c r="F69" s="120" t="s">
        <v>326</v>
      </c>
      <c r="G69" s="121">
        <v>0</v>
      </c>
      <c r="H69" s="121">
        <v>1</v>
      </c>
      <c r="I69" s="121">
        <v>1</v>
      </c>
      <c r="J69" s="121">
        <v>0</v>
      </c>
      <c r="K69" s="126" t="s">
        <v>12</v>
      </c>
      <c r="L69" s="126" t="s">
        <v>12</v>
      </c>
      <c r="M69" s="126" t="s">
        <v>12</v>
      </c>
      <c r="N69" s="125" t="s">
        <v>12</v>
      </c>
      <c r="O69" s="125" t="s">
        <v>12</v>
      </c>
      <c r="P69" s="125" t="s">
        <v>12</v>
      </c>
      <c r="Q69" s="125" t="s">
        <v>12</v>
      </c>
      <c r="R69" s="125" t="s">
        <v>12</v>
      </c>
      <c r="S69" s="125" t="s">
        <v>12</v>
      </c>
      <c r="T69" s="125" t="s">
        <v>12</v>
      </c>
      <c r="U69" s="125" t="s">
        <v>12</v>
      </c>
      <c r="V69" s="128"/>
      <c r="W69" t="e">
        <f>VLOOKUP(D69,CAT3标准化!$F$2:$F$165,1,FALSE)</f>
        <v>#N/A</v>
      </c>
    </row>
    <row r="70" spans="1:23">
      <c r="A70" s="112" t="s">
        <v>165</v>
      </c>
      <c r="B70" s="112">
        <v>69</v>
      </c>
      <c r="C70" s="113"/>
      <c r="D70" s="120" t="s">
        <v>327</v>
      </c>
      <c r="E70" s="120" t="s">
        <v>328</v>
      </c>
      <c r="F70" s="120" t="s">
        <v>329</v>
      </c>
      <c r="G70" s="121">
        <v>1</v>
      </c>
      <c r="H70" s="121">
        <v>1</v>
      </c>
      <c r="I70" s="121">
        <v>1</v>
      </c>
      <c r="J70" s="121">
        <v>1</v>
      </c>
      <c r="K70" s="126" t="s">
        <v>12</v>
      </c>
      <c r="L70" s="126" t="s">
        <v>12</v>
      </c>
      <c r="M70" s="126" t="s">
        <v>12</v>
      </c>
      <c r="N70" s="125" t="s">
        <v>12</v>
      </c>
      <c r="O70" s="125" t="s">
        <v>12</v>
      </c>
      <c r="P70" s="125" t="s">
        <v>12</v>
      </c>
      <c r="Q70" s="125" t="s">
        <v>12</v>
      </c>
      <c r="R70" s="125" t="s">
        <v>12</v>
      </c>
      <c r="S70" s="125" t="s">
        <v>12</v>
      </c>
      <c r="T70" s="125" t="s">
        <v>12</v>
      </c>
      <c r="U70" s="125" t="s">
        <v>12</v>
      </c>
      <c r="V70" s="128"/>
      <c r="W70" t="str">
        <f>VLOOKUP(D70,CAT3标准化!$F$2:$F$165,1,FALSE)</f>
        <v>OS</v>
      </c>
    </row>
    <row r="71" spans="1:23">
      <c r="A71" s="112" t="s">
        <v>104</v>
      </c>
      <c r="B71" s="112">
        <v>70</v>
      </c>
      <c r="C71" s="113"/>
      <c r="D71" s="120" t="s">
        <v>330</v>
      </c>
      <c r="E71" s="120" t="s">
        <v>331</v>
      </c>
      <c r="F71" s="120" t="s">
        <v>332</v>
      </c>
      <c r="G71" s="121">
        <v>1</v>
      </c>
      <c r="H71" s="121">
        <v>1</v>
      </c>
      <c r="I71" s="121">
        <v>1</v>
      </c>
      <c r="J71" s="121">
        <v>1</v>
      </c>
      <c r="K71" s="126" t="s">
        <v>12</v>
      </c>
      <c r="L71" s="126" t="s">
        <v>12</v>
      </c>
      <c r="M71" s="126" t="s">
        <v>12</v>
      </c>
      <c r="N71" s="125" t="s">
        <v>12</v>
      </c>
      <c r="O71" s="125" t="s">
        <v>12</v>
      </c>
      <c r="P71" s="125" t="s">
        <v>12</v>
      </c>
      <c r="Q71" s="125" t="s">
        <v>12</v>
      </c>
      <c r="R71" s="125" t="s">
        <v>12</v>
      </c>
      <c r="S71" s="125" t="s">
        <v>12</v>
      </c>
      <c r="T71" s="125" t="s">
        <v>12</v>
      </c>
      <c r="U71" s="125" t="s">
        <v>12</v>
      </c>
      <c r="V71" s="128"/>
      <c r="W71" t="str">
        <f>VLOOKUP(D71,CAT3标准化!$F$2:$F$165,1,FALSE)</f>
        <v>PA</v>
      </c>
    </row>
    <row r="72" spans="1:23">
      <c r="A72" s="112" t="s">
        <v>204</v>
      </c>
      <c r="B72" s="112">
        <v>71</v>
      </c>
      <c r="C72" s="119" t="s">
        <v>123</v>
      </c>
      <c r="D72" s="120" t="s">
        <v>333</v>
      </c>
      <c r="E72" s="120" t="s">
        <v>334</v>
      </c>
      <c r="F72" s="120" t="s">
        <v>273</v>
      </c>
      <c r="G72" s="121">
        <v>1</v>
      </c>
      <c r="H72" s="121">
        <v>1</v>
      </c>
      <c r="I72" s="121">
        <v>1</v>
      </c>
      <c r="J72" s="121">
        <v>0</v>
      </c>
      <c r="K72" s="126" t="s">
        <v>12</v>
      </c>
      <c r="L72" s="126" t="s">
        <v>12</v>
      </c>
      <c r="M72" s="126" t="s">
        <v>12</v>
      </c>
      <c r="N72" s="125" t="s">
        <v>12</v>
      </c>
      <c r="O72" s="125" t="s">
        <v>12</v>
      </c>
      <c r="P72" s="125" t="s">
        <v>12</v>
      </c>
      <c r="Q72" s="125" t="s">
        <v>12</v>
      </c>
      <c r="R72" s="125" t="s">
        <v>12</v>
      </c>
      <c r="S72" s="125" t="s">
        <v>12</v>
      </c>
      <c r="T72" s="125" t="s">
        <v>12</v>
      </c>
      <c r="U72" s="125" t="s">
        <v>12</v>
      </c>
      <c r="V72" s="128"/>
      <c r="W72" t="e">
        <f>VLOOKUP(D72,CAT3标准化!$F$2:$F$165,1,FALSE)</f>
        <v>#N/A</v>
      </c>
    </row>
    <row r="73" spans="1:23">
      <c r="A73" s="112" t="s">
        <v>291</v>
      </c>
      <c r="B73" s="112">
        <v>72</v>
      </c>
      <c r="C73" s="113"/>
      <c r="D73" s="120" t="s">
        <v>335</v>
      </c>
      <c r="E73" s="120" t="s">
        <v>336</v>
      </c>
      <c r="F73" s="120" t="s">
        <v>337</v>
      </c>
      <c r="G73" s="121">
        <v>1</v>
      </c>
      <c r="H73" s="121">
        <v>1</v>
      </c>
      <c r="I73" s="121">
        <v>1</v>
      </c>
      <c r="J73" s="121">
        <v>1</v>
      </c>
      <c r="K73" s="126" t="s">
        <v>12</v>
      </c>
      <c r="L73" s="126" t="s">
        <v>12</v>
      </c>
      <c r="M73" s="126" t="s">
        <v>12</v>
      </c>
      <c r="N73" s="125" t="s">
        <v>12</v>
      </c>
      <c r="O73" s="125" t="s">
        <v>12</v>
      </c>
      <c r="P73" s="125" t="s">
        <v>12</v>
      </c>
      <c r="Q73" s="125" t="s">
        <v>12</v>
      </c>
      <c r="R73" s="125" t="s">
        <v>12</v>
      </c>
      <c r="S73" s="125" t="s">
        <v>12</v>
      </c>
      <c r="T73" s="125" t="s">
        <v>12</v>
      </c>
      <c r="U73" s="125" t="s">
        <v>12</v>
      </c>
      <c r="V73" s="128"/>
      <c r="W73" t="str">
        <f>VLOOKUP(D73,CAT3标准化!$F$2:$F$165,1,FALSE)</f>
        <v>PC</v>
      </c>
    </row>
    <row r="74" spans="1:23">
      <c r="A74" s="112" t="s">
        <v>115</v>
      </c>
      <c r="B74" s="112">
        <v>73</v>
      </c>
      <c r="C74" s="113"/>
      <c r="D74" s="114" t="s">
        <v>338</v>
      </c>
      <c r="E74" s="114" t="s">
        <v>339</v>
      </c>
      <c r="F74" s="114" t="s">
        <v>340</v>
      </c>
      <c r="G74" s="115">
        <v>1</v>
      </c>
      <c r="H74" s="115">
        <v>1</v>
      </c>
      <c r="I74" s="115">
        <v>1</v>
      </c>
      <c r="J74" s="115">
        <v>1</v>
      </c>
      <c r="K74" s="125" t="s">
        <v>11</v>
      </c>
      <c r="L74" s="125" t="s">
        <v>11</v>
      </c>
      <c r="M74" s="126" t="s">
        <v>12</v>
      </c>
      <c r="N74" s="125" t="s">
        <v>12</v>
      </c>
      <c r="O74" s="125" t="s">
        <v>12</v>
      </c>
      <c r="P74" s="125" t="s">
        <v>12</v>
      </c>
      <c r="Q74" s="125" t="s">
        <v>12</v>
      </c>
      <c r="R74" s="125" t="s">
        <v>12</v>
      </c>
      <c r="S74" s="125" t="s">
        <v>12</v>
      </c>
      <c r="T74" s="125" t="s">
        <v>12</v>
      </c>
      <c r="U74" s="125" t="s">
        <v>12</v>
      </c>
      <c r="V74" s="128" t="s">
        <v>134</v>
      </c>
      <c r="W74" t="e">
        <f>VLOOKUP(D74,CAT3标准化!$F$2:$F$165,1,FALSE)</f>
        <v>#N/A</v>
      </c>
    </row>
    <row r="75" spans="1:23">
      <c r="A75" s="112" t="s">
        <v>115</v>
      </c>
      <c r="B75" s="112">
        <v>74</v>
      </c>
      <c r="C75" s="113"/>
      <c r="D75" s="114" t="s">
        <v>341</v>
      </c>
      <c r="E75" s="114" t="s">
        <v>342</v>
      </c>
      <c r="F75" s="114" t="s">
        <v>343</v>
      </c>
      <c r="G75" s="115">
        <v>1</v>
      </c>
      <c r="H75" s="115">
        <v>1</v>
      </c>
      <c r="I75" s="115">
        <v>1</v>
      </c>
      <c r="J75" s="115">
        <v>1</v>
      </c>
      <c r="K75" s="125" t="s">
        <v>11</v>
      </c>
      <c r="L75" s="125" t="s">
        <v>11</v>
      </c>
      <c r="M75" s="126" t="s">
        <v>12</v>
      </c>
      <c r="N75" s="125" t="s">
        <v>12</v>
      </c>
      <c r="O75" s="125" t="s">
        <v>12</v>
      </c>
      <c r="P75" s="125" t="s">
        <v>12</v>
      </c>
      <c r="Q75" s="125" t="s">
        <v>12</v>
      </c>
      <c r="R75" s="125" t="s">
        <v>12</v>
      </c>
      <c r="S75" s="125" t="s">
        <v>12</v>
      </c>
      <c r="T75" s="125" t="s">
        <v>12</v>
      </c>
      <c r="U75" s="125" t="s">
        <v>12</v>
      </c>
      <c r="V75" s="128" t="s">
        <v>134</v>
      </c>
      <c r="W75" t="e">
        <f>VLOOKUP(D75,CAT3标准化!$F$2:$F$165,1,FALSE)</f>
        <v>#N/A</v>
      </c>
    </row>
    <row r="76" spans="1:23">
      <c r="A76" s="112" t="s">
        <v>151</v>
      </c>
      <c r="B76" s="112">
        <v>75</v>
      </c>
      <c r="C76" s="113"/>
      <c r="D76" s="120" t="s">
        <v>344</v>
      </c>
      <c r="E76" s="120" t="s">
        <v>345</v>
      </c>
      <c r="F76" s="120" t="s">
        <v>346</v>
      </c>
      <c r="G76" s="121">
        <v>1</v>
      </c>
      <c r="H76" s="121">
        <v>1</v>
      </c>
      <c r="I76" s="121">
        <v>1</v>
      </c>
      <c r="J76" s="121">
        <v>0</v>
      </c>
      <c r="K76" s="126" t="s">
        <v>12</v>
      </c>
      <c r="L76" s="126" t="s">
        <v>12</v>
      </c>
      <c r="M76" s="126" t="s">
        <v>12</v>
      </c>
      <c r="N76" s="125" t="s">
        <v>12</v>
      </c>
      <c r="O76" s="125" t="s">
        <v>12</v>
      </c>
      <c r="P76" s="125" t="s">
        <v>12</v>
      </c>
      <c r="Q76" s="125" t="s">
        <v>12</v>
      </c>
      <c r="R76" s="125" t="s">
        <v>12</v>
      </c>
      <c r="S76" s="125" t="s">
        <v>12</v>
      </c>
      <c r="T76" s="125" t="s">
        <v>12</v>
      </c>
      <c r="U76" s="125" t="s">
        <v>12</v>
      </c>
      <c r="V76" s="128"/>
      <c r="W76" t="str">
        <f>VLOOKUP(D76,CAT3标准化!$F$2:$F$165,1,FALSE)</f>
        <v>PS</v>
      </c>
    </row>
    <row r="77" spans="1:23">
      <c r="A77" s="112" t="s">
        <v>99</v>
      </c>
      <c r="B77" s="112">
        <v>76</v>
      </c>
      <c r="C77" s="113"/>
      <c r="D77" s="120" t="s">
        <v>347</v>
      </c>
      <c r="E77" s="120" t="s">
        <v>348</v>
      </c>
      <c r="F77" s="120" t="s">
        <v>349</v>
      </c>
      <c r="G77" s="121">
        <v>1</v>
      </c>
      <c r="H77" s="121">
        <v>0</v>
      </c>
      <c r="I77" s="121">
        <v>0</v>
      </c>
      <c r="J77" s="121">
        <v>0</v>
      </c>
      <c r="K77" s="126" t="s">
        <v>12</v>
      </c>
      <c r="L77" s="126" t="s">
        <v>12</v>
      </c>
      <c r="M77" s="126" t="s">
        <v>12</v>
      </c>
      <c r="N77" s="125" t="s">
        <v>12</v>
      </c>
      <c r="O77" s="125" t="s">
        <v>12</v>
      </c>
      <c r="P77" s="125" t="s">
        <v>12</v>
      </c>
      <c r="Q77" s="125" t="s">
        <v>12</v>
      </c>
      <c r="R77" s="125" t="s">
        <v>12</v>
      </c>
      <c r="S77" s="125" t="s">
        <v>12</v>
      </c>
      <c r="T77" s="125" t="s">
        <v>12</v>
      </c>
      <c r="U77" s="125" t="s">
        <v>12</v>
      </c>
      <c r="V77" s="128"/>
      <c r="W77" t="str">
        <f>VLOOKUP(D77,CAT3标准化!$F$2:$F$165,1,FALSE)</f>
        <v>QI</v>
      </c>
    </row>
    <row r="78" spans="1:23">
      <c r="A78" s="112" t="s">
        <v>99</v>
      </c>
      <c r="B78" s="112">
        <v>77</v>
      </c>
      <c r="C78" s="113"/>
      <c r="D78" s="120" t="s">
        <v>350</v>
      </c>
      <c r="E78" s="120" t="s">
        <v>351</v>
      </c>
      <c r="F78" s="120" t="s">
        <v>352</v>
      </c>
      <c r="G78" s="121">
        <v>1</v>
      </c>
      <c r="H78" s="121">
        <v>0</v>
      </c>
      <c r="I78" s="121">
        <v>0</v>
      </c>
      <c r="J78" s="121">
        <v>0</v>
      </c>
      <c r="K78" s="126" t="s">
        <v>12</v>
      </c>
      <c r="L78" s="126" t="s">
        <v>12</v>
      </c>
      <c r="M78" s="126" t="s">
        <v>12</v>
      </c>
      <c r="N78" s="125" t="s">
        <v>12</v>
      </c>
      <c r="O78" s="125" t="s">
        <v>12</v>
      </c>
      <c r="P78" s="125" t="s">
        <v>12</v>
      </c>
      <c r="Q78" s="125" t="s">
        <v>12</v>
      </c>
      <c r="R78" s="125" t="s">
        <v>12</v>
      </c>
      <c r="S78" s="125" t="s">
        <v>12</v>
      </c>
      <c r="T78" s="125" t="s">
        <v>12</v>
      </c>
      <c r="U78" s="125" t="s">
        <v>12</v>
      </c>
      <c r="V78" s="128"/>
      <c r="W78" t="str">
        <f>VLOOKUP(D78,CAT3标准化!$F$2:$F$165,1,FALSE)</f>
        <v>QR</v>
      </c>
    </row>
    <row r="79" spans="1:23">
      <c r="A79" s="112" t="s">
        <v>291</v>
      </c>
      <c r="B79" s="112">
        <v>78</v>
      </c>
      <c r="C79" s="113"/>
      <c r="D79" s="120" t="s">
        <v>353</v>
      </c>
      <c r="E79" s="120" t="s">
        <v>354</v>
      </c>
      <c r="F79" s="120"/>
      <c r="G79" s="121">
        <v>1</v>
      </c>
      <c r="H79" s="121">
        <v>0</v>
      </c>
      <c r="I79" s="121">
        <v>0</v>
      </c>
      <c r="J79" s="121">
        <v>0</v>
      </c>
      <c r="K79" s="126" t="s">
        <v>12</v>
      </c>
      <c r="L79" s="126" t="s">
        <v>12</v>
      </c>
      <c r="M79" s="126" t="s">
        <v>12</v>
      </c>
      <c r="N79" s="125" t="s">
        <v>12</v>
      </c>
      <c r="O79" s="125" t="s">
        <v>12</v>
      </c>
      <c r="P79" s="125" t="s">
        <v>12</v>
      </c>
      <c r="Q79" s="125" t="s">
        <v>12</v>
      </c>
      <c r="R79" s="125" t="s">
        <v>12</v>
      </c>
      <c r="S79" s="125" t="s">
        <v>12</v>
      </c>
      <c r="T79" s="125" t="s">
        <v>12</v>
      </c>
      <c r="U79" s="125" t="s">
        <v>12</v>
      </c>
      <c r="V79" s="128"/>
      <c r="W79" t="str">
        <f>VLOOKUP(D79,CAT3标准化!$F$2:$F$165,1,FALSE)</f>
        <v>QS</v>
      </c>
    </row>
    <row r="80" spans="1:23">
      <c r="A80" s="112" t="s">
        <v>104</v>
      </c>
      <c r="B80" s="112">
        <v>79</v>
      </c>
      <c r="C80" s="113"/>
      <c r="D80" s="120" t="s">
        <v>355</v>
      </c>
      <c r="E80" s="120" t="s">
        <v>356</v>
      </c>
      <c r="F80" s="120" t="s">
        <v>357</v>
      </c>
      <c r="G80" s="121">
        <v>1</v>
      </c>
      <c r="H80" s="121">
        <v>1</v>
      </c>
      <c r="I80" s="121">
        <v>1</v>
      </c>
      <c r="J80" s="121">
        <v>1</v>
      </c>
      <c r="K80" s="126" t="s">
        <v>12</v>
      </c>
      <c r="L80" s="126" t="s">
        <v>12</v>
      </c>
      <c r="M80" s="126" t="s">
        <v>12</v>
      </c>
      <c r="N80" s="125" t="s">
        <v>12</v>
      </c>
      <c r="O80" s="125" t="s">
        <v>12</v>
      </c>
      <c r="P80" s="125" t="s">
        <v>12</v>
      </c>
      <c r="Q80" s="125" t="s">
        <v>12</v>
      </c>
      <c r="R80" s="125" t="s">
        <v>12</v>
      </c>
      <c r="S80" s="125" t="s">
        <v>12</v>
      </c>
      <c r="T80" s="125" t="s">
        <v>12</v>
      </c>
      <c r="U80" s="125" t="s">
        <v>12</v>
      </c>
      <c r="V80" s="128"/>
      <c r="W80" t="str">
        <f>VLOOKUP(D80,CAT3标准化!$F$2:$F$165,1,FALSE)</f>
        <v>RA</v>
      </c>
    </row>
    <row r="81" spans="1:23">
      <c r="A81" s="112" t="s">
        <v>157</v>
      </c>
      <c r="B81" s="112">
        <v>80</v>
      </c>
      <c r="C81" s="113"/>
      <c r="D81" s="120" t="s">
        <v>358</v>
      </c>
      <c r="E81" s="120" t="s">
        <v>359</v>
      </c>
      <c r="F81" s="120" t="s">
        <v>360</v>
      </c>
      <c r="G81" s="121">
        <v>1</v>
      </c>
      <c r="H81" s="121">
        <v>0</v>
      </c>
      <c r="I81" s="121">
        <v>0</v>
      </c>
      <c r="J81" s="121">
        <v>0</v>
      </c>
      <c r="K81" s="126" t="s">
        <v>12</v>
      </c>
      <c r="L81" s="126" t="s">
        <v>12</v>
      </c>
      <c r="M81" s="126" t="s">
        <v>12</v>
      </c>
      <c r="N81" s="125" t="s">
        <v>12</v>
      </c>
      <c r="O81" s="125" t="s">
        <v>12</v>
      </c>
      <c r="P81" s="125" t="s">
        <v>12</v>
      </c>
      <c r="Q81" s="125" t="s">
        <v>12</v>
      </c>
      <c r="R81" s="125" t="s">
        <v>12</v>
      </c>
      <c r="S81" s="125" t="s">
        <v>12</v>
      </c>
      <c r="T81" s="125" t="s">
        <v>12</v>
      </c>
      <c r="U81" s="125" t="s">
        <v>12</v>
      </c>
      <c r="V81" s="128"/>
      <c r="W81" t="str">
        <f>VLOOKUP(D81,CAT3标准化!$F$2:$F$165,1,FALSE)</f>
        <v>RC</v>
      </c>
    </row>
    <row r="82" spans="1:23">
      <c r="A82" s="112" t="s">
        <v>157</v>
      </c>
      <c r="B82" s="112">
        <v>81</v>
      </c>
      <c r="C82" s="113"/>
      <c r="D82" s="120" t="s">
        <v>361</v>
      </c>
      <c r="E82" s="120" t="s">
        <v>362</v>
      </c>
      <c r="F82" s="120" t="s">
        <v>363</v>
      </c>
      <c r="G82" s="121">
        <v>1</v>
      </c>
      <c r="H82" s="121">
        <v>0</v>
      </c>
      <c r="I82" s="121">
        <v>0</v>
      </c>
      <c r="J82" s="121">
        <v>0</v>
      </c>
      <c r="K82" s="126" t="s">
        <v>12</v>
      </c>
      <c r="L82" s="126" t="s">
        <v>12</v>
      </c>
      <c r="M82" s="126" t="s">
        <v>12</v>
      </c>
      <c r="N82" s="125" t="s">
        <v>12</v>
      </c>
      <c r="O82" s="125" t="s">
        <v>12</v>
      </c>
      <c r="P82" s="125" t="s">
        <v>12</v>
      </c>
      <c r="Q82" s="125" t="s">
        <v>12</v>
      </c>
      <c r="R82" s="125" t="s">
        <v>12</v>
      </c>
      <c r="S82" s="125" t="s">
        <v>12</v>
      </c>
      <c r="T82" s="125" t="s">
        <v>12</v>
      </c>
      <c r="U82" s="125" t="s">
        <v>12</v>
      </c>
      <c r="V82" s="128"/>
      <c r="W82" t="str">
        <f>VLOOKUP(D82,CAT3标准化!$F$2:$F$165,1,FALSE)</f>
        <v>RD</v>
      </c>
    </row>
    <row r="83" spans="1:23">
      <c r="A83" s="112" t="s">
        <v>115</v>
      </c>
      <c r="B83" s="112">
        <v>82</v>
      </c>
      <c r="C83" s="119" t="s">
        <v>123</v>
      </c>
      <c r="D83" s="114" t="s">
        <v>364</v>
      </c>
      <c r="E83" s="114" t="s">
        <v>365</v>
      </c>
      <c r="F83" s="114" t="s">
        <v>366</v>
      </c>
      <c r="G83" s="115">
        <v>1</v>
      </c>
      <c r="H83" s="115">
        <v>1</v>
      </c>
      <c r="I83" s="115">
        <v>1</v>
      </c>
      <c r="J83" s="115">
        <v>1</v>
      </c>
      <c r="K83" s="126" t="s">
        <v>11</v>
      </c>
      <c r="L83" s="126" t="s">
        <v>11</v>
      </c>
      <c r="M83" s="126" t="s">
        <v>11</v>
      </c>
      <c r="N83" s="125" t="s">
        <v>11</v>
      </c>
      <c r="O83" s="125" t="s">
        <v>11</v>
      </c>
      <c r="P83" s="125" t="s">
        <v>12</v>
      </c>
      <c r="Q83" s="125" t="s">
        <v>12</v>
      </c>
      <c r="R83" s="125" t="s">
        <v>12</v>
      </c>
      <c r="S83" s="125" t="s">
        <v>12</v>
      </c>
      <c r="T83" s="125" t="s">
        <v>12</v>
      </c>
      <c r="U83" s="125" t="s">
        <v>12</v>
      </c>
      <c r="V83" s="128"/>
      <c r="W83" t="e">
        <f>VLOOKUP(D83,CAT3标准化!$F$2:$F$165,1,FALSE)</f>
        <v>#N/A</v>
      </c>
    </row>
    <row r="84" spans="1:23">
      <c r="A84" s="112" t="s">
        <v>108</v>
      </c>
      <c r="B84" s="112">
        <v>83</v>
      </c>
      <c r="C84" s="113"/>
      <c r="D84" s="120" t="s">
        <v>367</v>
      </c>
      <c r="E84" s="120" t="s">
        <v>368</v>
      </c>
      <c r="F84" s="120" t="s">
        <v>369</v>
      </c>
      <c r="G84" s="121">
        <v>1</v>
      </c>
      <c r="H84" s="121">
        <v>1</v>
      </c>
      <c r="I84" s="121">
        <v>1</v>
      </c>
      <c r="J84" s="121">
        <v>1</v>
      </c>
      <c r="K84" s="126" t="s">
        <v>12</v>
      </c>
      <c r="L84" s="126" t="s">
        <v>12</v>
      </c>
      <c r="M84" s="126" t="s">
        <v>12</v>
      </c>
      <c r="N84" s="125" t="s">
        <v>12</v>
      </c>
      <c r="O84" s="125" t="s">
        <v>12</v>
      </c>
      <c r="P84" s="125" t="s">
        <v>12</v>
      </c>
      <c r="Q84" s="125" t="s">
        <v>12</v>
      </c>
      <c r="R84" s="125" t="s">
        <v>12</v>
      </c>
      <c r="S84" s="125" t="s">
        <v>12</v>
      </c>
      <c r="T84" s="125" t="s">
        <v>12</v>
      </c>
      <c r="U84" s="125" t="s">
        <v>12</v>
      </c>
      <c r="V84" s="128"/>
      <c r="W84" t="str">
        <f>VLOOKUP(D84,CAT3标准化!$F$2:$F$165,1,FALSE)</f>
        <v>RG</v>
      </c>
    </row>
    <row r="85" spans="1:23">
      <c r="A85" s="112" t="s">
        <v>151</v>
      </c>
      <c r="B85" s="112">
        <v>84</v>
      </c>
      <c r="C85" s="113"/>
      <c r="D85" s="120" t="s">
        <v>370</v>
      </c>
      <c r="E85" s="120" t="s">
        <v>371</v>
      </c>
      <c r="F85" s="120" t="s">
        <v>372</v>
      </c>
      <c r="G85" s="121">
        <v>0</v>
      </c>
      <c r="H85" s="121">
        <v>1</v>
      </c>
      <c r="I85" s="121">
        <v>1</v>
      </c>
      <c r="J85" s="121">
        <v>1</v>
      </c>
      <c r="K85" s="126" t="s">
        <v>12</v>
      </c>
      <c r="L85" s="126" t="s">
        <v>12</v>
      </c>
      <c r="M85" s="126" t="s">
        <v>12</v>
      </c>
      <c r="N85" s="125" t="s">
        <v>12</v>
      </c>
      <c r="O85" s="125" t="s">
        <v>12</v>
      </c>
      <c r="P85" s="125" t="s">
        <v>12</v>
      </c>
      <c r="Q85" s="125" t="s">
        <v>12</v>
      </c>
      <c r="R85" s="125" t="s">
        <v>12</v>
      </c>
      <c r="S85" s="125" t="s">
        <v>12</v>
      </c>
      <c r="T85" s="125" t="s">
        <v>12</v>
      </c>
      <c r="U85" s="125" t="s">
        <v>12</v>
      </c>
      <c r="V85" s="128"/>
      <c r="W85" t="str">
        <f>VLOOKUP(D85,CAT3标准化!$F$2:$F$165,1,FALSE)</f>
        <v>RI</v>
      </c>
    </row>
    <row r="86" spans="1:23">
      <c r="A86" s="112" t="s">
        <v>115</v>
      </c>
      <c r="B86" s="112">
        <v>85</v>
      </c>
      <c r="C86" s="113"/>
      <c r="D86" s="120" t="s">
        <v>373</v>
      </c>
      <c r="E86" s="120" t="s">
        <v>374</v>
      </c>
      <c r="F86" s="120" t="s">
        <v>375</v>
      </c>
      <c r="G86" s="121">
        <v>1</v>
      </c>
      <c r="H86" s="121">
        <v>1</v>
      </c>
      <c r="I86" s="121">
        <v>1</v>
      </c>
      <c r="J86" s="121">
        <v>1</v>
      </c>
      <c r="K86" s="126" t="s">
        <v>12</v>
      </c>
      <c r="L86" s="126" t="s">
        <v>12</v>
      </c>
      <c r="M86" s="126" t="s">
        <v>12</v>
      </c>
      <c r="N86" s="125" t="s">
        <v>12</v>
      </c>
      <c r="O86" s="125" t="s">
        <v>12</v>
      </c>
      <c r="P86" s="125" t="s">
        <v>12</v>
      </c>
      <c r="Q86" s="125" t="s">
        <v>12</v>
      </c>
      <c r="R86" s="125" t="s">
        <v>12</v>
      </c>
      <c r="S86" s="125" t="s">
        <v>12</v>
      </c>
      <c r="T86" s="125" t="s">
        <v>12</v>
      </c>
      <c r="U86" s="125" t="s">
        <v>12</v>
      </c>
      <c r="V86" s="128"/>
      <c r="W86" t="str">
        <f>VLOOKUP(D86,CAT3标准化!$F$2:$F$165,1,FALSE)</f>
        <v>RL</v>
      </c>
    </row>
    <row r="87" spans="1:23">
      <c r="A87" s="112" t="s">
        <v>298</v>
      </c>
      <c r="B87" s="112">
        <v>86</v>
      </c>
      <c r="C87" s="113"/>
      <c r="D87" s="120" t="s">
        <v>376</v>
      </c>
      <c r="E87" s="120" t="s">
        <v>377</v>
      </c>
      <c r="F87" s="120" t="s">
        <v>378</v>
      </c>
      <c r="G87" s="121">
        <v>0</v>
      </c>
      <c r="H87" s="121">
        <v>1</v>
      </c>
      <c r="I87" s="121">
        <v>1</v>
      </c>
      <c r="J87" s="121">
        <v>1</v>
      </c>
      <c r="K87" s="126" t="s">
        <v>12</v>
      </c>
      <c r="L87" s="126" t="s">
        <v>12</v>
      </c>
      <c r="M87" s="125" t="str">
        <f>$M$76</f>
        <v>Yes</v>
      </c>
      <c r="N87" s="125" t="s">
        <v>12</v>
      </c>
      <c r="O87" s="125" t="s">
        <v>12</v>
      </c>
      <c r="P87" s="125" t="s">
        <v>12</v>
      </c>
      <c r="Q87" s="125" t="s">
        <v>12</v>
      </c>
      <c r="R87" s="125" t="s">
        <v>12</v>
      </c>
      <c r="S87" s="125" t="s">
        <v>12</v>
      </c>
      <c r="T87" s="125" t="s">
        <v>12</v>
      </c>
      <c r="U87" s="125" t="s">
        <v>12</v>
      </c>
      <c r="V87" s="128"/>
      <c r="W87" t="str">
        <f>VLOOKUP(D87,CAT3标准化!$F$2:$F$165,1,FALSE)</f>
        <v>RM</v>
      </c>
    </row>
    <row r="88" spans="1:23">
      <c r="A88" s="112" t="s">
        <v>104</v>
      </c>
      <c r="B88" s="112">
        <v>87</v>
      </c>
      <c r="C88" s="119" t="s">
        <v>123</v>
      </c>
      <c r="D88" s="114" t="s">
        <v>379</v>
      </c>
      <c r="E88" s="114" t="s">
        <v>380</v>
      </c>
      <c r="F88" s="114" t="s">
        <v>381</v>
      </c>
      <c r="G88" s="115">
        <v>1</v>
      </c>
      <c r="H88" s="115">
        <v>1</v>
      </c>
      <c r="I88" s="115">
        <v>1</v>
      </c>
      <c r="J88" s="115">
        <v>0</v>
      </c>
      <c r="K88" s="126" t="s">
        <v>11</v>
      </c>
      <c r="L88" s="126" t="s">
        <v>11</v>
      </c>
      <c r="M88" s="126" t="s">
        <v>11</v>
      </c>
      <c r="N88" s="125" t="s">
        <v>11</v>
      </c>
      <c r="O88" s="125" t="s">
        <v>11</v>
      </c>
      <c r="P88" s="125" t="s">
        <v>12</v>
      </c>
      <c r="Q88" s="125" t="s">
        <v>12</v>
      </c>
      <c r="R88" s="125" t="s">
        <v>12</v>
      </c>
      <c r="S88" s="125" t="s">
        <v>12</v>
      </c>
      <c r="T88" s="125" t="s">
        <v>12</v>
      </c>
      <c r="U88" s="125" t="s">
        <v>12</v>
      </c>
      <c r="V88" s="128"/>
      <c r="W88" t="e">
        <f>VLOOKUP(D88,CAT3标准化!$F$2:$F$165,1,FALSE)</f>
        <v>#N/A</v>
      </c>
    </row>
    <row r="89" spans="1:23">
      <c r="A89" s="112" t="s">
        <v>151</v>
      </c>
      <c r="B89" s="118">
        <v>88</v>
      </c>
      <c r="C89" s="118" t="s">
        <v>112</v>
      </c>
      <c r="D89" s="114" t="s">
        <v>382</v>
      </c>
      <c r="E89" s="114" t="s">
        <v>383</v>
      </c>
      <c r="F89" s="114" t="s">
        <v>384</v>
      </c>
      <c r="G89" s="115">
        <v>1</v>
      </c>
      <c r="H89" s="115">
        <v>0</v>
      </c>
      <c r="I89" s="115">
        <v>0</v>
      </c>
      <c r="J89" s="115">
        <v>0</v>
      </c>
      <c r="K89" s="126" t="s">
        <v>12</v>
      </c>
      <c r="L89" s="126" t="s">
        <v>12</v>
      </c>
      <c r="M89" s="125" t="s">
        <v>11</v>
      </c>
      <c r="N89" s="125" t="s">
        <v>11</v>
      </c>
      <c r="O89" s="125" t="s">
        <v>11</v>
      </c>
      <c r="P89" s="125" t="s">
        <v>11</v>
      </c>
      <c r="Q89" s="125" t="s">
        <v>11</v>
      </c>
      <c r="R89" s="125" t="s">
        <v>11</v>
      </c>
      <c r="S89" s="125" t="s">
        <v>11</v>
      </c>
      <c r="T89" s="125" t="s">
        <v>11</v>
      </c>
      <c r="U89" s="125" t="s">
        <v>11</v>
      </c>
      <c r="V89" s="128" t="s">
        <v>118</v>
      </c>
      <c r="W89" t="e">
        <f>VLOOKUP(D89,CAT3标准化!$F$2:$F$165,1,FALSE)</f>
        <v>#N/A</v>
      </c>
    </row>
    <row r="90" spans="1:23">
      <c r="A90" s="112" t="s">
        <v>151</v>
      </c>
      <c r="B90" s="112">
        <v>89</v>
      </c>
      <c r="C90" s="113"/>
      <c r="D90" s="120" t="s">
        <v>385</v>
      </c>
      <c r="E90" s="120" t="s">
        <v>386</v>
      </c>
      <c r="F90" s="120" t="s">
        <v>387</v>
      </c>
      <c r="G90" s="121">
        <v>0</v>
      </c>
      <c r="H90" s="121">
        <v>1</v>
      </c>
      <c r="I90" s="121">
        <v>1</v>
      </c>
      <c r="J90" s="121">
        <v>1</v>
      </c>
      <c r="K90" s="126" t="s">
        <v>12</v>
      </c>
      <c r="L90" s="126" t="s">
        <v>12</v>
      </c>
      <c r="M90" s="125" t="str">
        <f>$M$76</f>
        <v>Yes</v>
      </c>
      <c r="N90" s="125" t="s">
        <v>12</v>
      </c>
      <c r="O90" s="125" t="s">
        <v>12</v>
      </c>
      <c r="P90" s="125" t="s">
        <v>12</v>
      </c>
      <c r="Q90" s="125" t="s">
        <v>12</v>
      </c>
      <c r="R90" s="125" t="s">
        <v>12</v>
      </c>
      <c r="S90" s="125" t="s">
        <v>12</v>
      </c>
      <c r="T90" s="125" t="s">
        <v>12</v>
      </c>
      <c r="U90" s="125" t="s">
        <v>12</v>
      </c>
      <c r="V90" s="128"/>
      <c r="W90" t="e">
        <f>VLOOKUP(D90,CAT3标准化!$F$2:$F$165,1,FALSE)</f>
        <v>#N/A</v>
      </c>
    </row>
    <row r="91" spans="1:23">
      <c r="A91" s="112" t="s">
        <v>157</v>
      </c>
      <c r="B91" s="112">
        <v>90</v>
      </c>
      <c r="C91" s="113"/>
      <c r="D91" s="114" t="s">
        <v>388</v>
      </c>
      <c r="E91" s="114" t="s">
        <v>389</v>
      </c>
      <c r="F91" s="114" t="s">
        <v>390</v>
      </c>
      <c r="G91" s="115">
        <v>1</v>
      </c>
      <c r="H91" s="115">
        <v>1</v>
      </c>
      <c r="I91" s="115">
        <v>1</v>
      </c>
      <c r="J91" s="115">
        <v>1</v>
      </c>
      <c r="K91" s="126" t="s">
        <v>12</v>
      </c>
      <c r="L91" s="126" t="s">
        <v>12</v>
      </c>
      <c r="M91" s="125" t="s">
        <v>11</v>
      </c>
      <c r="N91" s="125" t="s">
        <v>12</v>
      </c>
      <c r="O91" s="125" t="s">
        <v>12</v>
      </c>
      <c r="P91" s="125" t="s">
        <v>12</v>
      </c>
      <c r="Q91" s="125" t="s">
        <v>12</v>
      </c>
      <c r="R91" s="125" t="s">
        <v>12</v>
      </c>
      <c r="S91" s="125" t="s">
        <v>12</v>
      </c>
      <c r="T91" s="125" t="s">
        <v>12</v>
      </c>
      <c r="U91" s="125" t="s">
        <v>12</v>
      </c>
      <c r="V91" s="128" t="s">
        <v>391</v>
      </c>
      <c r="W91" t="str">
        <f>VLOOKUP(D91,CAT3标准化!$F$2:$F$165,1,FALSE)</f>
        <v>RT</v>
      </c>
    </row>
    <row r="92" spans="1:23">
      <c r="A92" s="112" t="s">
        <v>157</v>
      </c>
      <c r="B92" s="112">
        <v>91</v>
      </c>
      <c r="C92" s="113"/>
      <c r="D92" s="120" t="s">
        <v>392</v>
      </c>
      <c r="E92" s="120" t="s">
        <v>393</v>
      </c>
      <c r="F92" s="120" t="s">
        <v>394</v>
      </c>
      <c r="G92" s="121">
        <v>1</v>
      </c>
      <c r="H92" s="121">
        <v>0</v>
      </c>
      <c r="I92" s="121">
        <v>0</v>
      </c>
      <c r="J92" s="121">
        <v>0</v>
      </c>
      <c r="K92" s="126" t="s">
        <v>12</v>
      </c>
      <c r="L92" s="126" t="s">
        <v>12</v>
      </c>
      <c r="M92" s="125" t="str">
        <f>$M$76</f>
        <v>Yes</v>
      </c>
      <c r="N92" s="125" t="s">
        <v>12</v>
      </c>
      <c r="O92" s="125" t="s">
        <v>12</v>
      </c>
      <c r="P92" s="125" t="s">
        <v>12</v>
      </c>
      <c r="Q92" s="125" t="s">
        <v>12</v>
      </c>
      <c r="R92" s="125" t="s">
        <v>12</v>
      </c>
      <c r="S92" s="125" t="s">
        <v>12</v>
      </c>
      <c r="T92" s="125" t="s">
        <v>12</v>
      </c>
      <c r="U92" s="125" t="s">
        <v>12</v>
      </c>
      <c r="V92" s="128"/>
      <c r="W92" t="str">
        <f>VLOOKUP(D92,CAT3标准化!$F$2:$F$165,1,FALSE)</f>
        <v>RU</v>
      </c>
    </row>
    <row r="93" spans="1:23">
      <c r="A93" s="112" t="s">
        <v>104</v>
      </c>
      <c r="B93" s="112">
        <v>92</v>
      </c>
      <c r="C93" s="113"/>
      <c r="D93" s="120" t="s">
        <v>395</v>
      </c>
      <c r="E93" s="120" t="s">
        <v>396</v>
      </c>
      <c r="F93" s="120" t="s">
        <v>397</v>
      </c>
      <c r="G93" s="121">
        <v>1</v>
      </c>
      <c r="H93" s="121">
        <v>1</v>
      </c>
      <c r="I93" s="121">
        <v>1</v>
      </c>
      <c r="J93" s="121">
        <v>1</v>
      </c>
      <c r="K93" s="126" t="s">
        <v>12</v>
      </c>
      <c r="L93" s="126" t="s">
        <v>12</v>
      </c>
      <c r="M93" s="125" t="str">
        <f>$M$76</f>
        <v>Yes</v>
      </c>
      <c r="N93" s="125" t="s">
        <v>12</v>
      </c>
      <c r="O93" s="125" t="s">
        <v>12</v>
      </c>
      <c r="P93" s="125" t="s">
        <v>12</v>
      </c>
      <c r="Q93" s="125" t="s">
        <v>12</v>
      </c>
      <c r="R93" s="125" t="s">
        <v>12</v>
      </c>
      <c r="S93" s="125" t="s">
        <v>12</v>
      </c>
      <c r="T93" s="125" t="s">
        <v>12</v>
      </c>
      <c r="U93" s="125" t="s">
        <v>12</v>
      </c>
      <c r="V93" s="128"/>
      <c r="W93" t="str">
        <f>VLOOKUP(D93,CAT3标准化!$F$2:$F$165,1,FALSE)</f>
        <v>SC</v>
      </c>
    </row>
    <row r="94" spans="1:23">
      <c r="A94" s="112" t="s">
        <v>138</v>
      </c>
      <c r="B94" s="112">
        <v>93</v>
      </c>
      <c r="C94" s="113"/>
      <c r="D94" s="120" t="s">
        <v>398</v>
      </c>
      <c r="E94" s="120" t="s">
        <v>399</v>
      </c>
      <c r="F94" s="120" t="s">
        <v>400</v>
      </c>
      <c r="G94" s="121">
        <v>1</v>
      </c>
      <c r="H94" s="121">
        <v>1</v>
      </c>
      <c r="I94" s="121">
        <v>1</v>
      </c>
      <c r="J94" s="121">
        <v>1</v>
      </c>
      <c r="K94" s="126" t="s">
        <v>12</v>
      </c>
      <c r="L94" s="126" t="s">
        <v>12</v>
      </c>
      <c r="M94" s="125" t="str">
        <f>$M$76</f>
        <v>Yes</v>
      </c>
      <c r="N94" s="125" t="s">
        <v>12</v>
      </c>
      <c r="O94" s="125" t="s">
        <v>12</v>
      </c>
      <c r="P94" s="125" t="s">
        <v>12</v>
      </c>
      <c r="Q94" s="125" t="s">
        <v>12</v>
      </c>
      <c r="R94" s="125" t="s">
        <v>12</v>
      </c>
      <c r="S94" s="125" t="s">
        <v>12</v>
      </c>
      <c r="T94" s="125" t="s">
        <v>12</v>
      </c>
      <c r="U94" s="125" t="s">
        <v>12</v>
      </c>
      <c r="V94" s="128"/>
      <c r="W94" t="str">
        <f>VLOOKUP(D94,CAT3标准化!$F$2:$F$165,1,FALSE)</f>
        <v>SD</v>
      </c>
    </row>
    <row r="95" spans="1:23">
      <c r="A95" s="112" t="s">
        <v>182</v>
      </c>
      <c r="B95" s="118">
        <v>94</v>
      </c>
      <c r="C95" s="118" t="s">
        <v>112</v>
      </c>
      <c r="D95" s="114" t="s">
        <v>401</v>
      </c>
      <c r="E95" s="114" t="s">
        <v>402</v>
      </c>
      <c r="F95" s="114" t="s">
        <v>403</v>
      </c>
      <c r="G95" s="115">
        <v>1</v>
      </c>
      <c r="H95" s="115">
        <v>1</v>
      </c>
      <c r="I95" s="115">
        <v>1</v>
      </c>
      <c r="J95" s="115">
        <v>1</v>
      </c>
      <c r="K95" s="126" t="s">
        <v>11</v>
      </c>
      <c r="L95" s="126" t="s">
        <v>11</v>
      </c>
      <c r="M95" s="126" t="s">
        <v>11</v>
      </c>
      <c r="N95" s="125" t="s">
        <v>11</v>
      </c>
      <c r="O95" s="125" t="s">
        <v>11</v>
      </c>
      <c r="P95" s="125" t="s">
        <v>12</v>
      </c>
      <c r="Q95" s="125" t="s">
        <v>12</v>
      </c>
      <c r="R95" s="125" t="s">
        <v>12</v>
      </c>
      <c r="S95" s="125" t="s">
        <v>12</v>
      </c>
      <c r="T95" s="125" t="s">
        <v>12</v>
      </c>
      <c r="U95" s="125" t="s">
        <v>12</v>
      </c>
      <c r="V95" s="128" t="s">
        <v>404</v>
      </c>
      <c r="W95" t="e">
        <f>VLOOKUP(D95,CAT3标准化!$F$2:$F$165,1,FALSE)</f>
        <v>#N/A</v>
      </c>
    </row>
    <row r="96" spans="1:23">
      <c r="A96" s="112" t="s">
        <v>104</v>
      </c>
      <c r="B96" s="112">
        <v>95</v>
      </c>
      <c r="C96" s="113"/>
      <c r="D96" s="120" t="s">
        <v>405</v>
      </c>
      <c r="E96" s="120" t="s">
        <v>406</v>
      </c>
      <c r="F96" s="120" t="s">
        <v>407</v>
      </c>
      <c r="G96" s="121">
        <v>1</v>
      </c>
      <c r="H96" s="121">
        <v>1</v>
      </c>
      <c r="I96" s="121">
        <v>1</v>
      </c>
      <c r="J96" s="121">
        <v>1</v>
      </c>
      <c r="K96" s="126" t="s">
        <v>12</v>
      </c>
      <c r="L96" s="126" t="s">
        <v>12</v>
      </c>
      <c r="M96" s="125" t="str">
        <f t="shared" ref="M96:M105" si="0">$M$76</f>
        <v>Yes</v>
      </c>
      <c r="N96" s="125" t="s">
        <v>12</v>
      </c>
      <c r="O96" s="125" t="s">
        <v>12</v>
      </c>
      <c r="P96" s="125" t="s">
        <v>12</v>
      </c>
      <c r="Q96" s="125" t="s">
        <v>12</v>
      </c>
      <c r="R96" s="125" t="s">
        <v>12</v>
      </c>
      <c r="S96" s="125" t="s">
        <v>12</v>
      </c>
      <c r="T96" s="125" t="s">
        <v>12</v>
      </c>
      <c r="U96" s="125" t="s">
        <v>12</v>
      </c>
      <c r="V96" s="128"/>
      <c r="W96" t="str">
        <f>VLOOKUP(D96,CAT3标准化!$F$2:$F$165,1,FALSE)</f>
        <v>SH</v>
      </c>
    </row>
    <row r="97" spans="1:23">
      <c r="A97" s="112" t="s">
        <v>298</v>
      </c>
      <c r="B97" s="112">
        <v>96</v>
      </c>
      <c r="C97" s="113"/>
      <c r="D97" s="120" t="s">
        <v>408</v>
      </c>
      <c r="E97" s="120" t="s">
        <v>409</v>
      </c>
      <c r="F97" s="120" t="s">
        <v>410</v>
      </c>
      <c r="G97" s="121">
        <v>0</v>
      </c>
      <c r="H97" s="121">
        <v>1</v>
      </c>
      <c r="I97" s="121">
        <v>1</v>
      </c>
      <c r="J97" s="121">
        <v>1</v>
      </c>
      <c r="K97" s="126" t="s">
        <v>12</v>
      </c>
      <c r="L97" s="126" t="s">
        <v>12</v>
      </c>
      <c r="M97" s="125" t="str">
        <f t="shared" si="0"/>
        <v>Yes</v>
      </c>
      <c r="N97" s="125" t="s">
        <v>12</v>
      </c>
      <c r="O97" s="125" t="s">
        <v>12</v>
      </c>
      <c r="P97" s="125" t="s">
        <v>12</v>
      </c>
      <c r="Q97" s="125" t="s">
        <v>12</v>
      </c>
      <c r="R97" s="125" t="s">
        <v>12</v>
      </c>
      <c r="S97" s="125" t="s">
        <v>12</v>
      </c>
      <c r="T97" s="125" t="s">
        <v>12</v>
      </c>
      <c r="U97" s="125" t="s">
        <v>12</v>
      </c>
      <c r="V97" s="128"/>
      <c r="W97" t="str">
        <f>VLOOKUP(D97,CAT3标准化!$F$2:$F$165,1,FALSE)</f>
        <v>SM</v>
      </c>
    </row>
    <row r="98" spans="1:23">
      <c r="A98" s="112" t="s">
        <v>165</v>
      </c>
      <c r="B98" s="112">
        <v>97</v>
      </c>
      <c r="C98" s="113"/>
      <c r="D98" s="120" t="s">
        <v>411</v>
      </c>
      <c r="E98" s="120" t="s">
        <v>412</v>
      </c>
      <c r="F98" s="120" t="s">
        <v>413</v>
      </c>
      <c r="G98" s="121">
        <v>1</v>
      </c>
      <c r="H98" s="121">
        <v>1</v>
      </c>
      <c r="I98" s="121">
        <v>1</v>
      </c>
      <c r="J98" s="121">
        <v>1</v>
      </c>
      <c r="K98" s="126" t="s">
        <v>12</v>
      </c>
      <c r="L98" s="126" t="s">
        <v>12</v>
      </c>
      <c r="M98" s="125" t="str">
        <f t="shared" si="0"/>
        <v>Yes</v>
      </c>
      <c r="N98" s="125" t="s">
        <v>12</v>
      </c>
      <c r="O98" s="125" t="s">
        <v>12</v>
      </c>
      <c r="P98" s="125" t="s">
        <v>12</v>
      </c>
      <c r="Q98" s="125" t="s">
        <v>12</v>
      </c>
      <c r="R98" s="125" t="s">
        <v>12</v>
      </c>
      <c r="S98" s="125" t="s">
        <v>12</v>
      </c>
      <c r="T98" s="125" t="s">
        <v>12</v>
      </c>
      <c r="U98" s="125" t="s">
        <v>12</v>
      </c>
      <c r="V98" s="128"/>
      <c r="W98" t="str">
        <f>VLOOKUP(D98,CAT3标准化!$F$2:$F$165,1,FALSE)</f>
        <v>SQ</v>
      </c>
    </row>
    <row r="99" spans="1:23">
      <c r="A99" s="112"/>
      <c r="B99" s="118">
        <v>98</v>
      </c>
      <c r="C99" s="118" t="s">
        <v>112</v>
      </c>
      <c r="D99" s="114" t="s">
        <v>414</v>
      </c>
      <c r="E99" s="114" t="s">
        <v>415</v>
      </c>
      <c r="F99" s="114" t="s">
        <v>416</v>
      </c>
      <c r="G99" s="115">
        <v>1</v>
      </c>
      <c r="H99" s="115">
        <v>1</v>
      </c>
      <c r="I99" s="115">
        <v>1</v>
      </c>
      <c r="J99" s="115">
        <v>1</v>
      </c>
      <c r="K99" s="126" t="s">
        <v>12</v>
      </c>
      <c r="L99" s="126" t="s">
        <v>12</v>
      </c>
      <c r="M99" s="125" t="str">
        <f t="shared" si="0"/>
        <v>Yes</v>
      </c>
      <c r="N99" s="125" t="s">
        <v>11</v>
      </c>
      <c r="O99" s="125" t="s">
        <v>11</v>
      </c>
      <c r="P99" s="125" t="s">
        <v>11</v>
      </c>
      <c r="Q99" s="125" t="s">
        <v>11</v>
      </c>
      <c r="R99" s="125" t="s">
        <v>11</v>
      </c>
      <c r="S99" s="125" t="s">
        <v>11</v>
      </c>
      <c r="T99" s="125" t="s">
        <v>11</v>
      </c>
      <c r="U99" s="125" t="s">
        <v>11</v>
      </c>
      <c r="V99" s="128" t="s">
        <v>118</v>
      </c>
      <c r="W99" t="e">
        <f>VLOOKUP(D99,CAT3标准化!$F$2:$F$165,1,FALSE)</f>
        <v>#N/A</v>
      </c>
    </row>
    <row r="100" spans="1:23">
      <c r="A100" s="112" t="s">
        <v>99</v>
      </c>
      <c r="B100" s="112">
        <v>99</v>
      </c>
      <c r="C100" s="113"/>
      <c r="D100" s="120" t="s">
        <v>417</v>
      </c>
      <c r="E100" s="120" t="s">
        <v>418</v>
      </c>
      <c r="F100" s="120" t="s">
        <v>419</v>
      </c>
      <c r="G100" s="121">
        <v>1</v>
      </c>
      <c r="H100" s="121">
        <v>0</v>
      </c>
      <c r="I100" s="121">
        <v>0</v>
      </c>
      <c r="J100" s="121">
        <v>0</v>
      </c>
      <c r="K100" s="126" t="s">
        <v>12</v>
      </c>
      <c r="L100" s="126" t="s">
        <v>12</v>
      </c>
      <c r="M100" s="125" t="str">
        <f t="shared" si="0"/>
        <v>Yes</v>
      </c>
      <c r="N100" s="125" t="s">
        <v>12</v>
      </c>
      <c r="O100" s="125" t="s">
        <v>12</v>
      </c>
      <c r="P100" s="125" t="s">
        <v>12</v>
      </c>
      <c r="Q100" s="125" t="s">
        <v>12</v>
      </c>
      <c r="R100" s="125" t="s">
        <v>12</v>
      </c>
      <c r="S100" s="125" t="s">
        <v>12</v>
      </c>
      <c r="T100" s="125" t="s">
        <v>12</v>
      </c>
      <c r="U100" s="125" t="s">
        <v>12</v>
      </c>
      <c r="V100" s="128"/>
      <c r="W100" t="str">
        <f>VLOOKUP(D100,CAT3标准化!$F$2:$F$165,1,FALSE)</f>
        <v>SV</v>
      </c>
    </row>
    <row r="101" spans="1:23">
      <c r="A101" s="112"/>
      <c r="B101" s="112">
        <v>100</v>
      </c>
      <c r="C101" s="122"/>
      <c r="D101" s="120" t="s">
        <v>420</v>
      </c>
      <c r="E101" s="120" t="s">
        <v>421</v>
      </c>
      <c r="F101" s="120"/>
      <c r="G101" s="121">
        <v>1</v>
      </c>
      <c r="H101" s="121">
        <v>1</v>
      </c>
      <c r="I101" s="121">
        <v>1</v>
      </c>
      <c r="J101" s="121">
        <v>1</v>
      </c>
      <c r="K101" s="126" t="s">
        <v>12</v>
      </c>
      <c r="L101" s="126" t="s">
        <v>12</v>
      </c>
      <c r="M101" s="125" t="str">
        <f t="shared" si="0"/>
        <v>Yes</v>
      </c>
      <c r="N101" s="125" t="s">
        <v>12</v>
      </c>
      <c r="O101" s="125" t="s">
        <v>12</v>
      </c>
      <c r="P101" s="125" t="s">
        <v>12</v>
      </c>
      <c r="Q101" s="125" t="s">
        <v>12</v>
      </c>
      <c r="R101" s="125" t="s">
        <v>12</v>
      </c>
      <c r="S101" s="125" t="s">
        <v>12</v>
      </c>
      <c r="T101" s="125" t="s">
        <v>12</v>
      </c>
      <c r="U101" s="125" t="s">
        <v>12</v>
      </c>
      <c r="V101" s="128"/>
      <c r="W101" t="str">
        <f>VLOOKUP(D101,CAT3标准化!$F$2:$F$165,1,FALSE)</f>
        <v>TS</v>
      </c>
    </row>
    <row r="102" spans="1:23">
      <c r="A102" s="112" t="s">
        <v>291</v>
      </c>
      <c r="B102" s="112">
        <v>101</v>
      </c>
      <c r="C102" s="113"/>
      <c r="D102" s="120" t="s">
        <v>291</v>
      </c>
      <c r="E102" s="120" t="s">
        <v>422</v>
      </c>
      <c r="F102" s="120" t="s">
        <v>423</v>
      </c>
      <c r="G102" s="121">
        <v>1</v>
      </c>
      <c r="H102" s="121">
        <v>1</v>
      </c>
      <c r="I102" s="121">
        <v>1</v>
      </c>
      <c r="J102" s="121">
        <v>1</v>
      </c>
      <c r="K102" s="126" t="s">
        <v>12</v>
      </c>
      <c r="L102" s="126" t="s">
        <v>12</v>
      </c>
      <c r="M102" s="125" t="str">
        <f t="shared" si="0"/>
        <v>Yes</v>
      </c>
      <c r="N102" s="125" t="s">
        <v>12</v>
      </c>
      <c r="O102" s="125" t="s">
        <v>12</v>
      </c>
      <c r="P102" s="125" t="s">
        <v>12</v>
      </c>
      <c r="Q102" s="125" t="s">
        <v>12</v>
      </c>
      <c r="R102" s="125" t="s">
        <v>12</v>
      </c>
      <c r="S102" s="125" t="s">
        <v>12</v>
      </c>
      <c r="T102" s="125" t="s">
        <v>12</v>
      </c>
      <c r="U102" s="125" t="s">
        <v>12</v>
      </c>
      <c r="V102" s="128"/>
      <c r="W102" t="str">
        <f>VLOOKUP(D102,CAT3标准化!$F$2:$F$165,1,FALSE)</f>
        <v>TX</v>
      </c>
    </row>
    <row r="103" spans="1:23">
      <c r="A103" s="112"/>
      <c r="B103" s="118">
        <v>102</v>
      </c>
      <c r="C103" s="118" t="s">
        <v>112</v>
      </c>
      <c r="D103" s="120" t="s">
        <v>424</v>
      </c>
      <c r="E103" s="120" t="s">
        <v>425</v>
      </c>
      <c r="F103" s="120"/>
      <c r="G103" s="121">
        <v>0</v>
      </c>
      <c r="H103" s="121">
        <v>1</v>
      </c>
      <c r="I103" s="121">
        <v>1</v>
      </c>
      <c r="J103" s="121">
        <v>1</v>
      </c>
      <c r="K103" s="126" t="s">
        <v>12</v>
      </c>
      <c r="L103" s="126" t="s">
        <v>12</v>
      </c>
      <c r="M103" s="125" t="str">
        <f t="shared" si="0"/>
        <v>Yes</v>
      </c>
      <c r="N103" s="125" t="s">
        <v>12</v>
      </c>
      <c r="O103" s="125" t="s">
        <v>12</v>
      </c>
      <c r="P103" s="125" t="s">
        <v>12</v>
      </c>
      <c r="Q103" s="125" t="s">
        <v>12</v>
      </c>
      <c r="R103" s="125" t="s">
        <v>12</v>
      </c>
      <c r="S103" s="125" t="s">
        <v>12</v>
      </c>
      <c r="T103" s="125" t="s">
        <v>12</v>
      </c>
      <c r="U103" s="125" t="s">
        <v>12</v>
      </c>
      <c r="V103" s="128"/>
      <c r="W103" t="e">
        <f>VLOOKUP(D103,CAT3标准化!$F$2:$F$165,1,FALSE)</f>
        <v>#N/A</v>
      </c>
    </row>
    <row r="104" spans="1:23">
      <c r="A104" s="112" t="s">
        <v>182</v>
      </c>
      <c r="B104" s="112">
        <v>103</v>
      </c>
      <c r="C104" s="113"/>
      <c r="D104" s="120" t="s">
        <v>426</v>
      </c>
      <c r="E104" s="120" t="s">
        <v>426</v>
      </c>
      <c r="F104" s="120" t="s">
        <v>185</v>
      </c>
      <c r="G104" s="121">
        <v>1</v>
      </c>
      <c r="H104" s="121">
        <v>0</v>
      </c>
      <c r="I104" s="121">
        <v>0</v>
      </c>
      <c r="J104" s="121">
        <v>0</v>
      </c>
      <c r="K104" s="126" t="s">
        <v>12</v>
      </c>
      <c r="L104" s="126" t="s">
        <v>12</v>
      </c>
      <c r="M104" s="125" t="str">
        <f t="shared" si="0"/>
        <v>Yes</v>
      </c>
      <c r="N104" s="125" t="s">
        <v>12</v>
      </c>
      <c r="O104" s="125" t="s">
        <v>12</v>
      </c>
      <c r="P104" s="125" t="s">
        <v>12</v>
      </c>
      <c r="Q104" s="125" t="s">
        <v>12</v>
      </c>
      <c r="R104" s="125" t="s">
        <v>12</v>
      </c>
      <c r="S104" s="125" t="s">
        <v>12</v>
      </c>
      <c r="T104" s="125" t="s">
        <v>12</v>
      </c>
      <c r="U104" s="125" t="s">
        <v>12</v>
      </c>
      <c r="V104" s="128"/>
      <c r="W104" t="str">
        <f>VLOOKUP(D104,CAT3标准化!$F$2:$F$165,1,FALSE)</f>
        <v>UP</v>
      </c>
    </row>
    <row r="105" spans="1:23">
      <c r="A105" s="112" t="s">
        <v>291</v>
      </c>
      <c r="B105" s="112">
        <v>104</v>
      </c>
      <c r="C105" s="113"/>
      <c r="D105" s="120" t="s">
        <v>427</v>
      </c>
      <c r="E105" s="120" t="s">
        <v>428</v>
      </c>
      <c r="F105" s="120" t="s">
        <v>429</v>
      </c>
      <c r="G105" s="121">
        <v>1</v>
      </c>
      <c r="H105" s="121">
        <v>1</v>
      </c>
      <c r="I105" s="121">
        <v>1</v>
      </c>
      <c r="J105" s="121">
        <v>1</v>
      </c>
      <c r="K105" s="126" t="s">
        <v>12</v>
      </c>
      <c r="L105" s="126" t="s">
        <v>12</v>
      </c>
      <c r="M105" s="125" t="str">
        <f t="shared" si="0"/>
        <v>Yes</v>
      </c>
      <c r="N105" s="125" t="s">
        <v>12</v>
      </c>
      <c r="O105" s="125" t="s">
        <v>12</v>
      </c>
      <c r="P105" s="125" t="s">
        <v>12</v>
      </c>
      <c r="Q105" s="125" t="s">
        <v>12</v>
      </c>
      <c r="R105" s="125" t="s">
        <v>12</v>
      </c>
      <c r="S105" s="125" t="s">
        <v>12</v>
      </c>
      <c r="T105" s="125" t="s">
        <v>12</v>
      </c>
      <c r="U105" s="125" t="s">
        <v>12</v>
      </c>
      <c r="V105" s="128"/>
      <c r="W105" t="str">
        <f>VLOOKUP(D105,CAT3标准化!$F$2:$F$165,1,FALSE)</f>
        <v>VD</v>
      </c>
    </row>
    <row r="106" spans="1:23">
      <c r="A106" s="112" t="s">
        <v>115</v>
      </c>
      <c r="B106" s="112">
        <v>105</v>
      </c>
      <c r="C106" s="122"/>
      <c r="D106" s="114" t="s">
        <v>430</v>
      </c>
      <c r="E106" s="114" t="s">
        <v>431</v>
      </c>
      <c r="F106" s="114"/>
      <c r="G106" s="115">
        <v>1</v>
      </c>
      <c r="H106" s="115">
        <v>1</v>
      </c>
      <c r="I106" s="115">
        <v>1</v>
      </c>
      <c r="J106" s="115">
        <v>1</v>
      </c>
      <c r="K106" s="126" t="s">
        <v>11</v>
      </c>
      <c r="L106" s="126" t="s">
        <v>11</v>
      </c>
      <c r="M106" s="126" t="s">
        <v>11</v>
      </c>
      <c r="N106" s="125" t="s">
        <v>11</v>
      </c>
      <c r="O106" s="125" t="s">
        <v>11</v>
      </c>
      <c r="P106" s="125" t="s">
        <v>12</v>
      </c>
      <c r="Q106" s="125" t="s">
        <v>12</v>
      </c>
      <c r="R106" s="125" t="s">
        <v>12</v>
      </c>
      <c r="S106" s="125" t="s">
        <v>12</v>
      </c>
      <c r="T106" s="125" t="s">
        <v>12</v>
      </c>
      <c r="U106" s="125" t="s">
        <v>12</v>
      </c>
      <c r="V106" s="128"/>
      <c r="W106" t="e">
        <f>VLOOKUP(D106,CAT3标准化!$F$2:$F$165,1,FALSE)</f>
        <v>#N/A</v>
      </c>
    </row>
    <row r="107" spans="1:23">
      <c r="A107" s="112" t="s">
        <v>108</v>
      </c>
      <c r="B107" s="112">
        <v>106</v>
      </c>
      <c r="C107" s="113"/>
      <c r="D107" s="120" t="s">
        <v>432</v>
      </c>
      <c r="E107" s="120" t="s">
        <v>433</v>
      </c>
      <c r="F107" s="120" t="s">
        <v>434</v>
      </c>
      <c r="G107" s="121">
        <v>1</v>
      </c>
      <c r="H107" s="121">
        <v>1</v>
      </c>
      <c r="I107" s="121">
        <v>1</v>
      </c>
      <c r="J107" s="121">
        <v>1</v>
      </c>
      <c r="K107" s="126" t="s">
        <v>12</v>
      </c>
      <c r="L107" s="126" t="s">
        <v>12</v>
      </c>
      <c r="M107" s="125" t="str">
        <f>$M$76</f>
        <v>Yes</v>
      </c>
      <c r="N107" s="125" t="s">
        <v>12</v>
      </c>
      <c r="O107" s="125" t="s">
        <v>12</v>
      </c>
      <c r="P107" s="125" t="s">
        <v>12</v>
      </c>
      <c r="Q107" s="125" t="s">
        <v>12</v>
      </c>
      <c r="R107" s="125" t="s">
        <v>12</v>
      </c>
      <c r="S107" s="125" t="s">
        <v>12</v>
      </c>
      <c r="T107" s="125" t="s">
        <v>12</v>
      </c>
      <c r="U107" s="125" t="s">
        <v>12</v>
      </c>
      <c r="V107" s="128"/>
      <c r="W107" t="str">
        <f>VLOOKUP(D107,CAT3标准化!$F$2:$F$165,1,FALSE)</f>
        <v>VG</v>
      </c>
    </row>
    <row r="108" spans="1:23">
      <c r="A108" s="112" t="s">
        <v>182</v>
      </c>
      <c r="B108" s="112">
        <v>107</v>
      </c>
      <c r="C108" s="113"/>
      <c r="D108" s="120" t="s">
        <v>99</v>
      </c>
      <c r="E108" s="120" t="s">
        <v>435</v>
      </c>
      <c r="F108" s="120" t="s">
        <v>436</v>
      </c>
      <c r="G108" s="121">
        <v>1</v>
      </c>
      <c r="H108" s="121">
        <v>0</v>
      </c>
      <c r="I108" s="121">
        <v>0</v>
      </c>
      <c r="J108" s="121">
        <v>0</v>
      </c>
      <c r="K108" s="126" t="s">
        <v>12</v>
      </c>
      <c r="L108" s="126" t="s">
        <v>12</v>
      </c>
      <c r="M108" s="125" t="str">
        <f>$M$76</f>
        <v>Yes</v>
      </c>
      <c r="N108" s="125" t="s">
        <v>12</v>
      </c>
      <c r="O108" s="125" t="s">
        <v>12</v>
      </c>
      <c r="P108" s="125" t="s">
        <v>12</v>
      </c>
      <c r="Q108" s="125" t="s">
        <v>12</v>
      </c>
      <c r="R108" s="125" t="s">
        <v>12</v>
      </c>
      <c r="S108" s="125" t="s">
        <v>12</v>
      </c>
      <c r="T108" s="125" t="s">
        <v>12</v>
      </c>
      <c r="U108" s="125" t="s">
        <v>12</v>
      </c>
      <c r="V108" s="128"/>
      <c r="W108" t="str">
        <f>VLOOKUP(D108,CAT3标准化!$F$2:$F$165,1,FALSE)</f>
        <v>VM</v>
      </c>
    </row>
    <row r="109" spans="1:23">
      <c r="A109" s="112"/>
      <c r="B109" s="118">
        <v>108</v>
      </c>
      <c r="C109" s="118" t="s">
        <v>112</v>
      </c>
      <c r="D109" s="114" t="s">
        <v>437</v>
      </c>
      <c r="E109" s="114" t="s">
        <v>438</v>
      </c>
      <c r="F109" s="114"/>
      <c r="G109" s="115">
        <v>1</v>
      </c>
      <c r="H109" s="115">
        <v>1</v>
      </c>
      <c r="I109" s="115">
        <v>1</v>
      </c>
      <c r="J109" s="115">
        <v>0</v>
      </c>
      <c r="K109" s="126" t="s">
        <v>12</v>
      </c>
      <c r="L109" s="126" t="s">
        <v>12</v>
      </c>
      <c r="M109" s="125" t="s">
        <v>11</v>
      </c>
      <c r="N109" s="125" t="s">
        <v>11</v>
      </c>
      <c r="O109" s="125" t="s">
        <v>11</v>
      </c>
      <c r="P109" s="125" t="s">
        <v>11</v>
      </c>
      <c r="Q109" s="125" t="s">
        <v>11</v>
      </c>
      <c r="R109" s="125" t="s">
        <v>11</v>
      </c>
      <c r="S109" s="125" t="s">
        <v>11</v>
      </c>
      <c r="T109" s="125" t="s">
        <v>11</v>
      </c>
      <c r="U109" s="125" t="s">
        <v>11</v>
      </c>
      <c r="V109" s="128"/>
      <c r="W109" t="e">
        <f>VLOOKUP(D109,CAT3标准化!$F$2:$F$165,1,FALSE)</f>
        <v>#N/A</v>
      </c>
    </row>
    <row r="110" spans="1:23">
      <c r="A110" s="112" t="s">
        <v>99</v>
      </c>
      <c r="B110" s="118">
        <v>109</v>
      </c>
      <c r="C110" s="118" t="s">
        <v>112</v>
      </c>
      <c r="D110" s="114" t="s">
        <v>439</v>
      </c>
      <c r="E110" s="114" t="s">
        <v>440</v>
      </c>
      <c r="F110" s="114" t="s">
        <v>441</v>
      </c>
      <c r="G110" s="115">
        <v>1</v>
      </c>
      <c r="H110" s="115">
        <v>1</v>
      </c>
      <c r="I110" s="115">
        <v>1</v>
      </c>
      <c r="J110" s="115">
        <v>1</v>
      </c>
      <c r="K110" s="126" t="s">
        <v>12</v>
      </c>
      <c r="L110" s="126" t="s">
        <v>12</v>
      </c>
      <c r="M110" s="125" t="s">
        <v>11</v>
      </c>
      <c r="N110" s="125" t="s">
        <v>11</v>
      </c>
      <c r="O110" s="125" t="s">
        <v>11</v>
      </c>
      <c r="P110" s="125" t="s">
        <v>12</v>
      </c>
      <c r="Q110" s="125" t="s">
        <v>12</v>
      </c>
      <c r="R110" s="125" t="s">
        <v>12</v>
      </c>
      <c r="S110" s="125" t="s">
        <v>12</v>
      </c>
      <c r="T110" s="125" t="s">
        <v>12</v>
      </c>
      <c r="U110" s="125" t="s">
        <v>12</v>
      </c>
      <c r="V110" s="128" t="s">
        <v>442</v>
      </c>
      <c r="W110" t="e">
        <f>VLOOKUP(D110,CAT3标准化!$F$2:$F$165,1,FALSE)</f>
        <v>#N/A</v>
      </c>
    </row>
    <row r="111" spans="1:23">
      <c r="A111" s="112" t="s">
        <v>99</v>
      </c>
      <c r="B111" s="118">
        <v>110</v>
      </c>
      <c r="C111" s="118" t="s">
        <v>112</v>
      </c>
      <c r="D111" s="114" t="s">
        <v>443</v>
      </c>
      <c r="E111" s="114" t="s">
        <v>444</v>
      </c>
      <c r="F111" s="114" t="s">
        <v>445</v>
      </c>
      <c r="G111" s="115">
        <v>1</v>
      </c>
      <c r="H111" s="115">
        <v>1</v>
      </c>
      <c r="I111" s="115">
        <v>1</v>
      </c>
      <c r="J111" s="115">
        <v>1</v>
      </c>
      <c r="K111" s="126" t="s">
        <v>12</v>
      </c>
      <c r="L111" s="126" t="s">
        <v>12</v>
      </c>
      <c r="M111" s="125" t="s">
        <v>11</v>
      </c>
      <c r="N111" s="125" t="s">
        <v>11</v>
      </c>
      <c r="O111" s="125" t="s">
        <v>11</v>
      </c>
      <c r="P111" s="125" t="s">
        <v>11</v>
      </c>
      <c r="Q111" s="125" t="s">
        <v>11</v>
      </c>
      <c r="R111" s="125" t="s">
        <v>11</v>
      </c>
      <c r="S111" s="125" t="s">
        <v>11</v>
      </c>
      <c r="T111" s="125" t="s">
        <v>11</v>
      </c>
      <c r="U111" s="125" t="s">
        <v>11</v>
      </c>
      <c r="V111" s="128" t="s">
        <v>446</v>
      </c>
      <c r="W111" t="e">
        <f>VLOOKUP(D111,CAT3标准化!$F$2:$F$165,1,FALSE)</f>
        <v>#N/A</v>
      </c>
    </row>
    <row r="112" spans="1:23">
      <c r="A112" s="112" t="s">
        <v>291</v>
      </c>
      <c r="B112" s="112">
        <v>111</v>
      </c>
      <c r="C112" s="113"/>
      <c r="D112" s="120" t="s">
        <v>447</v>
      </c>
      <c r="E112" s="120" t="s">
        <v>448</v>
      </c>
      <c r="F112" s="120" t="s">
        <v>449</v>
      </c>
      <c r="G112" s="121">
        <v>1</v>
      </c>
      <c r="H112" s="121">
        <v>1</v>
      </c>
      <c r="I112" s="121">
        <v>1</v>
      </c>
      <c r="J112" s="121">
        <v>1</v>
      </c>
      <c r="K112" s="126" t="s">
        <v>12</v>
      </c>
      <c r="L112" s="126" t="s">
        <v>12</v>
      </c>
      <c r="M112" s="125" t="str">
        <f>$M$76</f>
        <v>Yes</v>
      </c>
      <c r="N112" s="125" t="s">
        <v>12</v>
      </c>
      <c r="O112" s="125" t="s">
        <v>12</v>
      </c>
      <c r="P112" s="125" t="s">
        <v>12</v>
      </c>
      <c r="Q112" s="125" t="s">
        <v>12</v>
      </c>
      <c r="R112" s="125" t="s">
        <v>12</v>
      </c>
      <c r="S112" s="125" t="s">
        <v>12</v>
      </c>
      <c r="T112" s="125" t="s">
        <v>12</v>
      </c>
      <c r="U112" s="125" t="s">
        <v>12</v>
      </c>
      <c r="V112" s="128"/>
      <c r="W112" t="str">
        <f>VLOOKUP(D112,CAT3标准化!$F$2:$F$165,1,FALSE)</f>
        <v>VX</v>
      </c>
    </row>
    <row r="113" spans="1:23">
      <c r="A113" s="112" t="s">
        <v>157</v>
      </c>
      <c r="B113" s="112">
        <v>112</v>
      </c>
      <c r="C113" s="113"/>
      <c r="D113" s="114" t="s">
        <v>450</v>
      </c>
      <c r="E113" s="114" t="s">
        <v>451</v>
      </c>
      <c r="F113" s="114" t="s">
        <v>452</v>
      </c>
      <c r="G113" s="115">
        <v>1</v>
      </c>
      <c r="H113" s="115">
        <v>1</v>
      </c>
      <c r="I113" s="115">
        <v>1</v>
      </c>
      <c r="J113" s="115">
        <v>1</v>
      </c>
      <c r="K113" s="125" t="s">
        <v>11</v>
      </c>
      <c r="L113" s="125" t="s">
        <v>11</v>
      </c>
      <c r="M113" s="125" t="s">
        <v>11</v>
      </c>
      <c r="N113" s="125" t="s">
        <v>12</v>
      </c>
      <c r="O113" s="125" t="s">
        <v>12</v>
      </c>
      <c r="P113" s="125" t="s">
        <v>12</v>
      </c>
      <c r="Q113" s="125" t="s">
        <v>12</v>
      </c>
      <c r="R113" s="125" t="s">
        <v>12</v>
      </c>
      <c r="S113" s="125" t="s">
        <v>12</v>
      </c>
      <c r="T113" s="125" t="s">
        <v>12</v>
      </c>
      <c r="U113" s="125" t="s">
        <v>12</v>
      </c>
      <c r="V113" s="128" t="s">
        <v>391</v>
      </c>
      <c r="W113" t="str">
        <f>VLOOKUP(D113,CAT3标准化!$F$2:$F$165,1,FALSE)</f>
        <v>XT</v>
      </c>
    </row>
    <row r="114" spans="1:23">
      <c r="A114" s="112" t="s">
        <v>138</v>
      </c>
      <c r="B114" s="118">
        <v>113</v>
      </c>
      <c r="C114" s="118" t="s">
        <v>112</v>
      </c>
      <c r="D114" s="114" t="s">
        <v>453</v>
      </c>
      <c r="E114" s="114" t="s">
        <v>454</v>
      </c>
      <c r="F114" s="114"/>
      <c r="G114" s="115">
        <v>1</v>
      </c>
      <c r="H114" s="115">
        <v>0</v>
      </c>
      <c r="I114" s="115">
        <v>0</v>
      </c>
      <c r="J114" s="115">
        <v>0</v>
      </c>
      <c r="K114" s="125" t="s">
        <v>11</v>
      </c>
      <c r="L114" s="125" t="s">
        <v>11</v>
      </c>
      <c r="M114" s="125" t="str">
        <f>$M$76</f>
        <v>Yes</v>
      </c>
      <c r="N114" s="125" t="s">
        <v>12</v>
      </c>
      <c r="O114" s="125" t="s">
        <v>12</v>
      </c>
      <c r="P114" s="125" t="s">
        <v>11</v>
      </c>
      <c r="Q114" s="125" t="s">
        <v>11</v>
      </c>
      <c r="R114" s="125" t="s">
        <v>12</v>
      </c>
      <c r="S114" s="125" t="s">
        <v>11</v>
      </c>
      <c r="T114" s="125" t="s">
        <v>11</v>
      </c>
      <c r="U114" s="125" t="s">
        <v>11</v>
      </c>
      <c r="V114" s="128" t="s">
        <v>455</v>
      </c>
      <c r="W114" t="e">
        <f>VLOOKUP(D114,CAT3标准化!$F$2:$F$165,1,FALSE)</f>
        <v>#N/A</v>
      </c>
    </row>
    <row r="116" spans="7:29">
      <c r="G116" s="5" t="s">
        <v>456</v>
      </c>
      <c r="H116" s="5"/>
      <c r="I116" s="5"/>
      <c r="J116" s="5"/>
      <c r="K116" s="129">
        <f>COUNTIF(K2:K114,"Yes")</f>
        <v>84</v>
      </c>
      <c r="L116" s="129">
        <f t="shared" ref="L116:U116" si="1">COUNTIF(L2:L114,"Yes")</f>
        <v>84</v>
      </c>
      <c r="M116" s="129">
        <f t="shared" si="1"/>
        <v>89</v>
      </c>
      <c r="N116" s="129">
        <f t="shared" si="1"/>
        <v>91</v>
      </c>
      <c r="O116" s="129">
        <f t="shared" si="1"/>
        <v>91</v>
      </c>
      <c r="P116" s="129">
        <f t="shared" si="1"/>
        <v>97</v>
      </c>
      <c r="Q116" s="129">
        <f t="shared" si="1"/>
        <v>98</v>
      </c>
      <c r="R116" s="129">
        <f t="shared" si="1"/>
        <v>99</v>
      </c>
      <c r="S116" s="129">
        <f t="shared" si="1"/>
        <v>96</v>
      </c>
      <c r="T116" s="129">
        <f t="shared" si="1"/>
        <v>98</v>
      </c>
      <c r="U116" s="129">
        <f t="shared" si="1"/>
        <v>103</v>
      </c>
      <c r="AC116" s="130"/>
    </row>
  </sheetData>
  <sortState ref="A2:V114">
    <sortCondition ref="B3"/>
  </sortState>
  <mergeCells count="1">
    <mergeCell ref="G116:J116"/>
  </mergeCells>
  <conditionalFormatting sqref="K115:M115">
    <cfRule type="cellIs" dxfId="1" priority="4" operator="equal">
      <formula>"No"</formula>
    </cfRule>
  </conditionalFormatting>
  <conditionalFormatting sqref="U115">
    <cfRule type="cellIs" dxfId="1" priority="2" operator="equal">
      <formula>"No"</formula>
    </cfRule>
  </conditionalFormatting>
  <conditionalFormatting sqref="K2:U114">
    <cfRule type="cellIs" dxfId="2" priority="1" operator="equal">
      <formula>"No"</formula>
    </cfRule>
  </conditionalFormatting>
  <conditionalFormatting sqref="AC116 N115:T115 K116:U1048576">
    <cfRule type="cellIs" dxfId="1" priority="9" operator="equal">
      <formula>"No"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5"/>
  <sheetViews>
    <sheetView tabSelected="1" zoomScale="85" zoomScaleNormal="85" workbookViewId="0">
      <pane xSplit="8" ySplit="1" topLeftCell="I101" activePane="bottomRight" state="frozen"/>
      <selection/>
      <selection pane="topRight"/>
      <selection pane="bottomLeft"/>
      <selection pane="bottomRight" activeCell="V120" sqref="V120"/>
    </sheetView>
  </sheetViews>
  <sheetFormatPr defaultColWidth="9" defaultRowHeight="15"/>
  <cols>
    <col min="1" max="1" width="6.75238095238095" customWidth="1"/>
    <col min="2" max="2" width="10.1238095238095" customWidth="1"/>
    <col min="3" max="3" width="17.5047619047619" style="27" customWidth="1"/>
    <col min="4" max="4" width="24" style="28" customWidth="1"/>
    <col min="5" max="5" width="19.1238095238095" style="29" customWidth="1"/>
    <col min="6" max="6" width="5" style="2" customWidth="1"/>
    <col min="7" max="7" width="13.5047619047619" style="30" customWidth="1"/>
    <col min="8" max="8" width="12.247619047619" style="2" customWidth="1"/>
    <col min="9" max="9" width="18.247619047619" style="28" customWidth="1"/>
    <col min="10" max="10" width="26.8761904761905" style="2" customWidth="1"/>
    <col min="11" max="11" width="31.1238095238095" style="2" customWidth="1"/>
    <col min="12" max="12" width="23.8761904761905" style="2" customWidth="1"/>
    <col min="13" max="13" width="26.8761904761905" style="2" customWidth="1"/>
    <col min="14" max="14" width="22.5142857142857" style="2" customWidth="1"/>
    <col min="15" max="15" width="27.752380952381" style="2" customWidth="1"/>
    <col min="16" max="16" width="20" style="2" customWidth="1"/>
    <col min="17" max="18" width="27.752380952381" style="2" customWidth="1"/>
  </cols>
  <sheetData>
    <row r="1" spans="1:18">
      <c r="A1" s="31" t="s">
        <v>457</v>
      </c>
      <c r="B1" s="31" t="s">
        <v>458</v>
      </c>
      <c r="C1" s="31" t="s">
        <v>459</v>
      </c>
      <c r="D1" s="31" t="s">
        <v>460</v>
      </c>
      <c r="E1" s="31" t="s">
        <v>461</v>
      </c>
      <c r="F1" s="31" t="s">
        <v>16</v>
      </c>
      <c r="G1" s="32" t="s">
        <v>462</v>
      </c>
      <c r="H1" s="31" t="s">
        <v>463</v>
      </c>
      <c r="I1" s="31" t="s">
        <v>464</v>
      </c>
      <c r="J1" s="54">
        <v>450</v>
      </c>
      <c r="K1" s="54">
        <v>891</v>
      </c>
      <c r="L1" s="54">
        <v>991</v>
      </c>
      <c r="M1" s="54" t="s">
        <v>25</v>
      </c>
      <c r="N1" s="54">
        <v>950</v>
      </c>
      <c r="O1" s="54" t="s">
        <v>465</v>
      </c>
      <c r="P1" s="54" t="s">
        <v>27</v>
      </c>
      <c r="Q1" s="54" t="s">
        <v>29</v>
      </c>
      <c r="R1" s="54" t="s">
        <v>30</v>
      </c>
    </row>
    <row r="2" spans="1:18">
      <c r="A2" s="33" t="s">
        <v>240</v>
      </c>
      <c r="B2" s="33" t="s">
        <v>466</v>
      </c>
      <c r="C2" s="34" t="s">
        <v>467</v>
      </c>
      <c r="D2" s="35" t="s">
        <v>468</v>
      </c>
      <c r="E2" s="36" t="s">
        <v>469</v>
      </c>
      <c r="F2" s="33" t="s">
        <v>240</v>
      </c>
      <c r="G2" s="37"/>
      <c r="H2" s="33" t="s">
        <v>470</v>
      </c>
      <c r="I2" s="55" t="s">
        <v>471</v>
      </c>
      <c r="J2" s="56" t="s">
        <v>472</v>
      </c>
      <c r="K2" s="56"/>
      <c r="L2" s="56"/>
      <c r="M2" s="56"/>
      <c r="N2" s="56"/>
      <c r="O2" s="56"/>
      <c r="P2" s="56"/>
      <c r="Q2" s="56"/>
      <c r="R2" s="56"/>
    </row>
    <row r="3" spans="1:18">
      <c r="A3" s="33" t="s">
        <v>473</v>
      </c>
      <c r="B3" s="38" t="s">
        <v>474</v>
      </c>
      <c r="C3" s="39" t="s">
        <v>475</v>
      </c>
      <c r="D3" s="35" t="s">
        <v>476</v>
      </c>
      <c r="E3" s="36" t="s">
        <v>477</v>
      </c>
      <c r="F3" s="40" t="s">
        <v>109</v>
      </c>
      <c r="G3" s="153" t="s">
        <v>14</v>
      </c>
      <c r="H3" s="33" t="s">
        <v>478</v>
      </c>
      <c r="I3" s="55"/>
      <c r="J3" s="57" t="s">
        <v>479</v>
      </c>
      <c r="K3" s="58"/>
      <c r="L3" s="58"/>
      <c r="M3" s="58"/>
      <c r="N3" s="59"/>
      <c r="O3" s="60" t="s">
        <v>480</v>
      </c>
      <c r="P3" s="56" t="s">
        <v>479</v>
      </c>
      <c r="Q3" s="61" t="s">
        <v>480</v>
      </c>
      <c r="R3" s="62"/>
    </row>
    <row r="4" spans="1:18">
      <c r="A4" s="33"/>
      <c r="B4" s="38"/>
      <c r="C4" s="39" t="s">
        <v>481</v>
      </c>
      <c r="D4" s="35" t="s">
        <v>482</v>
      </c>
      <c r="E4" s="36" t="s">
        <v>483</v>
      </c>
      <c r="F4" s="40" t="s">
        <v>109</v>
      </c>
      <c r="G4" s="33" t="s">
        <v>478</v>
      </c>
      <c r="H4" s="153" t="s">
        <v>14</v>
      </c>
      <c r="I4" s="55"/>
      <c r="J4" s="57" t="s">
        <v>484</v>
      </c>
      <c r="K4" s="58"/>
      <c r="L4" s="58"/>
      <c r="M4" s="58"/>
      <c r="N4" s="59"/>
      <c r="O4" s="60" t="s">
        <v>485</v>
      </c>
      <c r="P4" s="56" t="s">
        <v>484</v>
      </c>
      <c r="Q4" s="61" t="s">
        <v>485</v>
      </c>
      <c r="R4" s="62"/>
    </row>
    <row r="5" spans="1:18">
      <c r="A5" s="33"/>
      <c r="B5" s="38" t="s">
        <v>369</v>
      </c>
      <c r="C5" s="39" t="s">
        <v>486</v>
      </c>
      <c r="D5" s="35" t="s">
        <v>487</v>
      </c>
      <c r="E5" s="36" t="s">
        <v>488</v>
      </c>
      <c r="F5" s="40" t="s">
        <v>367</v>
      </c>
      <c r="G5" s="153" t="s">
        <v>14</v>
      </c>
      <c r="H5" s="33" t="s">
        <v>478</v>
      </c>
      <c r="I5" s="55"/>
      <c r="J5" s="56" t="s">
        <v>489</v>
      </c>
      <c r="K5" s="60" t="s">
        <v>490</v>
      </c>
      <c r="L5" s="57" t="s">
        <v>489</v>
      </c>
      <c r="M5" s="58"/>
      <c r="N5" s="58"/>
      <c r="O5" s="58"/>
      <c r="P5" s="58"/>
      <c r="Q5" s="58"/>
      <c r="R5" s="59"/>
    </row>
    <row r="6" spans="1:18">
      <c r="A6" s="33"/>
      <c r="B6" s="38"/>
      <c r="C6" s="39" t="s">
        <v>491</v>
      </c>
      <c r="D6" s="35" t="s">
        <v>492</v>
      </c>
      <c r="E6" s="36" t="s">
        <v>493</v>
      </c>
      <c r="F6" s="40" t="s">
        <v>367</v>
      </c>
      <c r="G6" s="33" t="s">
        <v>478</v>
      </c>
      <c r="H6" s="153" t="s">
        <v>14</v>
      </c>
      <c r="I6" s="55"/>
      <c r="J6" s="56" t="s">
        <v>494</v>
      </c>
      <c r="K6" s="60" t="s">
        <v>495</v>
      </c>
      <c r="L6" s="57" t="s">
        <v>494</v>
      </c>
      <c r="M6" s="58"/>
      <c r="N6" s="58"/>
      <c r="O6" s="58"/>
      <c r="P6" s="58"/>
      <c r="Q6" s="58"/>
      <c r="R6" s="59"/>
    </row>
    <row r="7" spans="1:18">
      <c r="A7" s="33"/>
      <c r="B7" s="42" t="s">
        <v>496</v>
      </c>
      <c r="C7" s="39" t="s">
        <v>497</v>
      </c>
      <c r="D7" s="35" t="s">
        <v>498</v>
      </c>
      <c r="E7" s="36" t="s">
        <v>499</v>
      </c>
      <c r="F7" s="40" t="s">
        <v>284</v>
      </c>
      <c r="G7" s="153" t="s">
        <v>14</v>
      </c>
      <c r="H7" s="33" t="s">
        <v>478</v>
      </c>
      <c r="I7" s="55"/>
      <c r="J7" s="60" t="s">
        <v>500</v>
      </c>
      <c r="K7" s="57" t="s">
        <v>501</v>
      </c>
      <c r="L7" s="58"/>
      <c r="M7" s="59"/>
      <c r="N7" s="61" t="s">
        <v>500</v>
      </c>
      <c r="O7" s="62"/>
      <c r="P7" s="56" t="s">
        <v>501</v>
      </c>
      <c r="Q7" s="61" t="s">
        <v>500</v>
      </c>
      <c r="R7" s="62"/>
    </row>
    <row r="8" spans="1:18">
      <c r="A8" s="33"/>
      <c r="B8" s="38"/>
      <c r="C8" s="39" t="s">
        <v>502</v>
      </c>
      <c r="D8" s="35" t="s">
        <v>503</v>
      </c>
      <c r="E8" s="36" t="s">
        <v>504</v>
      </c>
      <c r="F8" s="40" t="s">
        <v>284</v>
      </c>
      <c r="G8" s="33" t="s">
        <v>478</v>
      </c>
      <c r="H8" s="153" t="s">
        <v>14</v>
      </c>
      <c r="I8" s="55"/>
      <c r="J8" s="60" t="s">
        <v>505</v>
      </c>
      <c r="K8" s="57" t="s">
        <v>506</v>
      </c>
      <c r="L8" s="58"/>
      <c r="M8" s="59"/>
      <c r="N8" s="61" t="s">
        <v>505</v>
      </c>
      <c r="O8" s="62"/>
      <c r="P8" s="56" t="s">
        <v>506</v>
      </c>
      <c r="Q8" s="61" t="s">
        <v>505</v>
      </c>
      <c r="R8" s="62"/>
    </row>
    <row r="9" spans="1:18">
      <c r="A9" s="33"/>
      <c r="B9" s="42" t="s">
        <v>507</v>
      </c>
      <c r="C9" s="39" t="s">
        <v>508</v>
      </c>
      <c r="D9" s="35" t="s">
        <v>509</v>
      </c>
      <c r="E9" s="36" t="s">
        <v>510</v>
      </c>
      <c r="F9" s="40" t="s">
        <v>432</v>
      </c>
      <c r="G9" s="153" t="s">
        <v>14</v>
      </c>
      <c r="H9" s="33" t="s">
        <v>478</v>
      </c>
      <c r="I9" s="55"/>
      <c r="J9" s="60" t="s">
        <v>511</v>
      </c>
      <c r="K9" s="57" t="s">
        <v>512</v>
      </c>
      <c r="L9" s="58"/>
      <c r="M9" s="58"/>
      <c r="N9" s="59"/>
      <c r="O9" s="60" t="s">
        <v>511</v>
      </c>
      <c r="P9" s="56" t="s">
        <v>512</v>
      </c>
      <c r="Q9" s="61" t="s">
        <v>511</v>
      </c>
      <c r="R9" s="62"/>
    </row>
    <row r="10" spans="1:18">
      <c r="A10" s="33"/>
      <c r="B10" s="38"/>
      <c r="C10" s="39" t="s">
        <v>513</v>
      </c>
      <c r="D10" s="35" t="s">
        <v>514</v>
      </c>
      <c r="E10" s="36" t="s">
        <v>515</v>
      </c>
      <c r="F10" s="40" t="s">
        <v>432</v>
      </c>
      <c r="G10" s="33" t="s">
        <v>478</v>
      </c>
      <c r="H10" s="153" t="s">
        <v>14</v>
      </c>
      <c r="I10" s="55"/>
      <c r="J10" s="60" t="s">
        <v>516</v>
      </c>
      <c r="K10" s="57" t="s">
        <v>517</v>
      </c>
      <c r="L10" s="58"/>
      <c r="M10" s="58"/>
      <c r="N10" s="59"/>
      <c r="O10" s="60" t="s">
        <v>516</v>
      </c>
      <c r="P10" s="56" t="s">
        <v>517</v>
      </c>
      <c r="Q10" s="61" t="s">
        <v>516</v>
      </c>
      <c r="R10" s="62"/>
    </row>
    <row r="11" spans="1:18">
      <c r="A11" s="33" t="s">
        <v>518</v>
      </c>
      <c r="B11" s="38" t="s">
        <v>519</v>
      </c>
      <c r="C11" s="39" t="s">
        <v>520</v>
      </c>
      <c r="D11" s="35" t="s">
        <v>521</v>
      </c>
      <c r="E11" s="36" t="s">
        <v>522</v>
      </c>
      <c r="F11" s="40" t="s">
        <v>218</v>
      </c>
      <c r="G11" s="154" t="s">
        <v>14</v>
      </c>
      <c r="H11" s="33" t="s">
        <v>523</v>
      </c>
      <c r="I11" s="55"/>
      <c r="J11" s="56" t="s">
        <v>524</v>
      </c>
      <c r="K11" s="60" t="s">
        <v>525</v>
      </c>
      <c r="L11" s="60"/>
      <c r="M11" s="57" t="s">
        <v>524</v>
      </c>
      <c r="N11" s="58"/>
      <c r="O11" s="58"/>
      <c r="P11" s="58"/>
      <c r="Q11" s="58"/>
      <c r="R11" s="59"/>
    </row>
    <row r="12" spans="1:18">
      <c r="A12" s="33"/>
      <c r="B12" s="38"/>
      <c r="C12" s="39" t="s">
        <v>526</v>
      </c>
      <c r="D12" s="35" t="s">
        <v>527</v>
      </c>
      <c r="E12" s="36" t="s">
        <v>528</v>
      </c>
      <c r="F12" s="40" t="s">
        <v>218</v>
      </c>
      <c r="G12" s="154" t="s">
        <v>14</v>
      </c>
      <c r="H12" s="33" t="s">
        <v>523</v>
      </c>
      <c r="I12" s="55"/>
      <c r="J12" s="56" t="s">
        <v>529</v>
      </c>
      <c r="K12" s="60" t="s">
        <v>530</v>
      </c>
      <c r="L12" s="60"/>
      <c r="M12" s="57" t="s">
        <v>529</v>
      </c>
      <c r="N12" s="58"/>
      <c r="O12" s="58"/>
      <c r="P12" s="58"/>
      <c r="Q12" s="58"/>
      <c r="R12" s="59"/>
    </row>
    <row r="13" spans="1:18">
      <c r="A13" s="33"/>
      <c r="B13" s="38"/>
      <c r="C13" s="39" t="s">
        <v>531</v>
      </c>
      <c r="D13" s="35" t="s">
        <v>532</v>
      </c>
      <c r="E13" s="36" t="s">
        <v>533</v>
      </c>
      <c r="F13" s="40" t="s">
        <v>221</v>
      </c>
      <c r="G13" s="154" t="s">
        <v>14</v>
      </c>
      <c r="H13" s="33" t="s">
        <v>523</v>
      </c>
      <c r="I13" s="55"/>
      <c r="J13" s="56" t="s">
        <v>534</v>
      </c>
      <c r="K13" s="60" t="s">
        <v>535</v>
      </c>
      <c r="L13" s="60"/>
      <c r="M13" s="63" t="s">
        <v>536</v>
      </c>
      <c r="N13" s="64"/>
      <c r="O13" s="56" t="s">
        <v>534</v>
      </c>
      <c r="P13" s="65" t="s">
        <v>536</v>
      </c>
      <c r="Q13" s="57" t="s">
        <v>534</v>
      </c>
      <c r="R13" s="59"/>
    </row>
    <row r="14" spans="1:18">
      <c r="A14" s="33"/>
      <c r="B14" s="38"/>
      <c r="C14" s="39" t="s">
        <v>537</v>
      </c>
      <c r="D14" s="35" t="s">
        <v>538</v>
      </c>
      <c r="E14" s="36" t="s">
        <v>539</v>
      </c>
      <c r="F14" s="40" t="s">
        <v>221</v>
      </c>
      <c r="G14" s="154" t="s">
        <v>14</v>
      </c>
      <c r="H14" s="33" t="s">
        <v>523</v>
      </c>
      <c r="I14" s="55"/>
      <c r="J14" s="56" t="s">
        <v>540</v>
      </c>
      <c r="K14" s="60" t="s">
        <v>541</v>
      </c>
      <c r="L14" s="60"/>
      <c r="M14" s="63" t="s">
        <v>542</v>
      </c>
      <c r="N14" s="64"/>
      <c r="O14" s="56" t="s">
        <v>540</v>
      </c>
      <c r="P14" s="65" t="s">
        <v>542</v>
      </c>
      <c r="Q14" s="57" t="s">
        <v>540</v>
      </c>
      <c r="R14" s="59"/>
    </row>
    <row r="15" spans="1:18">
      <c r="A15" s="33"/>
      <c r="B15" s="38" t="s">
        <v>543</v>
      </c>
      <c r="C15" s="39" t="s">
        <v>544</v>
      </c>
      <c r="D15" s="35" t="s">
        <v>545</v>
      </c>
      <c r="E15" s="36" t="s">
        <v>546</v>
      </c>
      <c r="F15" s="40" t="s">
        <v>244</v>
      </c>
      <c r="G15" s="37" t="s">
        <v>547</v>
      </c>
      <c r="H15" s="154" t="s">
        <v>14</v>
      </c>
      <c r="I15" s="55"/>
      <c r="J15" s="66" t="s">
        <v>548</v>
      </c>
      <c r="K15" s="66" t="s">
        <v>548</v>
      </c>
      <c r="L15" s="66" t="s">
        <v>548</v>
      </c>
      <c r="M15" s="66" t="s">
        <v>548</v>
      </c>
      <c r="N15" s="66" t="s">
        <v>548</v>
      </c>
      <c r="O15" s="66" t="s">
        <v>548</v>
      </c>
      <c r="P15" s="66" t="s">
        <v>548</v>
      </c>
      <c r="Q15" s="66" t="s">
        <v>548</v>
      </c>
      <c r="R15" s="66" t="s">
        <v>548</v>
      </c>
    </row>
    <row r="16" spans="1:18">
      <c r="A16" s="33"/>
      <c r="B16" s="38"/>
      <c r="C16" s="39" t="s">
        <v>549</v>
      </c>
      <c r="D16" s="35" t="s">
        <v>550</v>
      </c>
      <c r="E16" s="36" t="s">
        <v>551</v>
      </c>
      <c r="F16" s="40" t="s">
        <v>552</v>
      </c>
      <c r="G16" s="37" t="s">
        <v>547</v>
      </c>
      <c r="H16" s="154" t="s">
        <v>14</v>
      </c>
      <c r="I16" s="55"/>
      <c r="J16" s="66" t="s">
        <v>548</v>
      </c>
      <c r="K16" s="66" t="s">
        <v>548</v>
      </c>
      <c r="L16" s="66" t="s">
        <v>548</v>
      </c>
      <c r="M16" s="66" t="s">
        <v>548</v>
      </c>
      <c r="N16" s="66" t="s">
        <v>548</v>
      </c>
      <c r="O16" s="66" t="s">
        <v>548</v>
      </c>
      <c r="P16" s="66" t="s">
        <v>548</v>
      </c>
      <c r="Q16" s="66" t="s">
        <v>548</v>
      </c>
      <c r="R16" s="66" t="s">
        <v>548</v>
      </c>
    </row>
    <row r="17" spans="1:18">
      <c r="A17" s="33"/>
      <c r="B17" s="38" t="s">
        <v>553</v>
      </c>
      <c r="C17" s="39" t="s">
        <v>554</v>
      </c>
      <c r="D17" s="35" t="s">
        <v>555</v>
      </c>
      <c r="E17" s="36" t="s">
        <v>556</v>
      </c>
      <c r="F17" s="40" t="s">
        <v>417</v>
      </c>
      <c r="G17" s="154" t="s">
        <v>14</v>
      </c>
      <c r="H17" s="154" t="s">
        <v>14</v>
      </c>
      <c r="I17" s="55"/>
      <c r="J17" s="57" t="s">
        <v>557</v>
      </c>
      <c r="K17" s="58"/>
      <c r="L17" s="58"/>
      <c r="M17" s="58"/>
      <c r="N17" s="58"/>
      <c r="O17" s="58"/>
      <c r="P17" s="58"/>
      <c r="Q17" s="58"/>
      <c r="R17" s="59"/>
    </row>
    <row r="18" spans="1:18">
      <c r="A18" s="33"/>
      <c r="B18" s="38"/>
      <c r="C18" s="39" t="s">
        <v>558</v>
      </c>
      <c r="D18" s="35" t="s">
        <v>559</v>
      </c>
      <c r="E18" s="36" t="s">
        <v>560</v>
      </c>
      <c r="F18" s="40" t="s">
        <v>100</v>
      </c>
      <c r="G18" s="154" t="s">
        <v>14</v>
      </c>
      <c r="H18" s="154" t="s">
        <v>14</v>
      </c>
      <c r="I18" s="55"/>
      <c r="J18" s="60" t="s">
        <v>561</v>
      </c>
      <c r="K18" s="57" t="s">
        <v>562</v>
      </c>
      <c r="L18" s="58"/>
      <c r="M18" s="58"/>
      <c r="N18" s="58"/>
      <c r="O18" s="58"/>
      <c r="P18" s="58"/>
      <c r="Q18" s="58"/>
      <c r="R18" s="59"/>
    </row>
    <row r="19" spans="1:18">
      <c r="A19" s="33"/>
      <c r="B19" s="38"/>
      <c r="C19" s="39" t="s">
        <v>563</v>
      </c>
      <c r="D19" s="35" t="s">
        <v>564</v>
      </c>
      <c r="E19" s="36" t="s">
        <v>565</v>
      </c>
      <c r="F19" s="40" t="s">
        <v>119</v>
      </c>
      <c r="G19" s="154" t="s">
        <v>14</v>
      </c>
      <c r="H19" s="154" t="s">
        <v>14</v>
      </c>
      <c r="I19" s="55"/>
      <c r="J19" s="60" t="s">
        <v>561</v>
      </c>
      <c r="K19" s="57" t="s">
        <v>566</v>
      </c>
      <c r="L19" s="58"/>
      <c r="M19" s="58"/>
      <c r="N19" s="58"/>
      <c r="O19" s="58"/>
      <c r="P19" s="58"/>
      <c r="Q19" s="58"/>
      <c r="R19" s="59"/>
    </row>
    <row r="20" spans="1:18">
      <c r="A20" s="33"/>
      <c r="B20" s="38"/>
      <c r="C20" s="39" t="s">
        <v>567</v>
      </c>
      <c r="D20" s="35" t="s">
        <v>568</v>
      </c>
      <c r="E20" s="36" t="s">
        <v>569</v>
      </c>
      <c r="F20" s="40" t="s">
        <v>127</v>
      </c>
      <c r="G20" s="154" t="s">
        <v>14</v>
      </c>
      <c r="H20" s="154" t="s">
        <v>14</v>
      </c>
      <c r="I20" s="55"/>
      <c r="J20" s="60" t="s">
        <v>561</v>
      </c>
      <c r="K20" s="56" t="s">
        <v>570</v>
      </c>
      <c r="L20" s="56"/>
      <c r="M20" s="56"/>
      <c r="N20" s="61" t="s">
        <v>561</v>
      </c>
      <c r="O20" s="62"/>
      <c r="P20" s="57" t="s">
        <v>570</v>
      </c>
      <c r="Q20" s="58"/>
      <c r="R20" s="59"/>
    </row>
    <row r="21" spans="1:18">
      <c r="A21" s="33"/>
      <c r="B21" s="38"/>
      <c r="C21" s="39" t="s">
        <v>571</v>
      </c>
      <c r="D21" s="35" t="s">
        <v>572</v>
      </c>
      <c r="E21" s="36" t="s">
        <v>573</v>
      </c>
      <c r="F21" s="40" t="s">
        <v>274</v>
      </c>
      <c r="G21" s="154" t="s">
        <v>14</v>
      </c>
      <c r="H21" s="154" t="s">
        <v>14</v>
      </c>
      <c r="I21" s="55"/>
      <c r="J21" s="60" t="s">
        <v>561</v>
      </c>
      <c r="K21" s="57" t="s">
        <v>574</v>
      </c>
      <c r="L21" s="58"/>
      <c r="M21" s="58"/>
      <c r="N21" s="58"/>
      <c r="O21" s="58"/>
      <c r="P21" s="58"/>
      <c r="Q21" s="58"/>
      <c r="R21" s="59"/>
    </row>
    <row r="22" spans="1:18">
      <c r="A22" s="33"/>
      <c r="B22" s="33" t="s">
        <v>575</v>
      </c>
      <c r="C22" s="155" t="s">
        <v>576</v>
      </c>
      <c r="D22" s="35" t="s">
        <v>577</v>
      </c>
      <c r="E22" s="36" t="s">
        <v>578</v>
      </c>
      <c r="F22" s="40" t="s">
        <v>278</v>
      </c>
      <c r="G22" s="37"/>
      <c r="H22" s="33" t="s">
        <v>579</v>
      </c>
      <c r="I22" s="46" t="s">
        <v>580</v>
      </c>
      <c r="J22" s="57" t="s">
        <v>581</v>
      </c>
      <c r="K22" s="58"/>
      <c r="L22" s="58"/>
      <c r="M22" s="58"/>
      <c r="N22" s="58"/>
      <c r="O22" s="58"/>
      <c r="P22" s="58"/>
      <c r="Q22" s="58"/>
      <c r="R22" s="59"/>
    </row>
    <row r="23" spans="1:18">
      <c r="A23" s="33"/>
      <c r="B23" s="33"/>
      <c r="C23" s="155" t="s">
        <v>582</v>
      </c>
      <c r="D23" s="35" t="s">
        <v>583</v>
      </c>
      <c r="E23" s="36" t="s">
        <v>584</v>
      </c>
      <c r="F23" s="40" t="s">
        <v>278</v>
      </c>
      <c r="G23" s="37"/>
      <c r="H23" s="33" t="s">
        <v>585</v>
      </c>
      <c r="I23" s="55"/>
      <c r="J23" s="57" t="s">
        <v>586</v>
      </c>
      <c r="K23" s="58"/>
      <c r="L23" s="58"/>
      <c r="M23" s="58"/>
      <c r="N23" s="58"/>
      <c r="O23" s="58"/>
      <c r="P23" s="58"/>
      <c r="Q23" s="58"/>
      <c r="R23" s="59"/>
    </row>
    <row r="24" spans="1:18">
      <c r="A24" s="33"/>
      <c r="B24" s="33"/>
      <c r="C24" s="155" t="s">
        <v>587</v>
      </c>
      <c r="D24" s="35" t="s">
        <v>588</v>
      </c>
      <c r="E24" s="36" t="s">
        <v>589</v>
      </c>
      <c r="F24" s="40" t="s">
        <v>160</v>
      </c>
      <c r="G24" s="153" t="s">
        <v>14</v>
      </c>
      <c r="H24" s="153" t="s">
        <v>14</v>
      </c>
      <c r="I24" s="55"/>
      <c r="J24" s="57" t="s">
        <v>590</v>
      </c>
      <c r="K24" s="58"/>
      <c r="L24" s="58"/>
      <c r="M24" s="58"/>
      <c r="N24" s="58"/>
      <c r="O24" s="58"/>
      <c r="P24" s="58"/>
      <c r="Q24" s="58"/>
      <c r="R24" s="59"/>
    </row>
    <row r="25" spans="1:18">
      <c r="A25" s="33"/>
      <c r="B25" s="33"/>
      <c r="C25" s="155" t="s">
        <v>591</v>
      </c>
      <c r="D25" s="35" t="s">
        <v>592</v>
      </c>
      <c r="E25" s="36" t="s">
        <v>593</v>
      </c>
      <c r="F25" s="40" t="s">
        <v>160</v>
      </c>
      <c r="G25" s="153" t="s">
        <v>14</v>
      </c>
      <c r="H25" s="153" t="s">
        <v>14</v>
      </c>
      <c r="I25" s="55"/>
      <c r="J25" s="57" t="s">
        <v>594</v>
      </c>
      <c r="K25" s="58"/>
      <c r="L25" s="58"/>
      <c r="M25" s="58"/>
      <c r="N25" s="58"/>
      <c r="O25" s="58"/>
      <c r="P25" s="58"/>
      <c r="Q25" s="58"/>
      <c r="R25" s="59"/>
    </row>
    <row r="26" spans="1:18">
      <c r="A26" s="33"/>
      <c r="B26" s="33"/>
      <c r="C26" s="39" t="s">
        <v>595</v>
      </c>
      <c r="D26" s="44" t="s">
        <v>596</v>
      </c>
      <c r="E26" s="36" t="s">
        <v>297</v>
      </c>
      <c r="F26" s="40" t="s">
        <v>295</v>
      </c>
      <c r="G26" s="41"/>
      <c r="H26" s="41"/>
      <c r="I26" s="55"/>
      <c r="J26" s="66" t="s">
        <v>548</v>
      </c>
      <c r="K26" s="66" t="s">
        <v>548</v>
      </c>
      <c r="L26" s="66" t="s">
        <v>548</v>
      </c>
      <c r="M26" s="66" t="s">
        <v>548</v>
      </c>
      <c r="N26" s="66" t="s">
        <v>548</v>
      </c>
      <c r="O26" s="66" t="s">
        <v>548</v>
      </c>
      <c r="P26" s="66" t="s">
        <v>548</v>
      </c>
      <c r="Q26" s="66" t="s">
        <v>548</v>
      </c>
      <c r="R26" s="66" t="s">
        <v>548</v>
      </c>
    </row>
    <row r="27" spans="1:18">
      <c r="A27" s="33"/>
      <c r="B27" s="33"/>
      <c r="C27" s="39" t="s">
        <v>597</v>
      </c>
      <c r="D27" s="44" t="s">
        <v>598</v>
      </c>
      <c r="E27" s="36" t="s">
        <v>599</v>
      </c>
      <c r="F27" s="40" t="s">
        <v>306</v>
      </c>
      <c r="G27" s="41"/>
      <c r="H27" s="41"/>
      <c r="I27" s="55"/>
      <c r="J27" s="66" t="s">
        <v>548</v>
      </c>
      <c r="K27" s="66" t="s">
        <v>548</v>
      </c>
      <c r="L27" s="66" t="s">
        <v>548</v>
      </c>
      <c r="M27" s="66" t="s">
        <v>548</v>
      </c>
      <c r="N27" s="66" t="s">
        <v>548</v>
      </c>
      <c r="O27" s="66" t="s">
        <v>548</v>
      </c>
      <c r="P27" s="66" t="s">
        <v>548</v>
      </c>
      <c r="Q27" s="66" t="s">
        <v>548</v>
      </c>
      <c r="R27" s="66" t="s">
        <v>548</v>
      </c>
    </row>
    <row r="28" ht="48" customHeight="1" spans="1:18">
      <c r="A28" s="33"/>
      <c r="B28" s="38" t="s">
        <v>600</v>
      </c>
      <c r="C28" s="39" t="s">
        <v>601</v>
      </c>
      <c r="D28" s="35" t="s">
        <v>602</v>
      </c>
      <c r="E28" s="36" t="s">
        <v>603</v>
      </c>
      <c r="F28" s="40" t="s">
        <v>145</v>
      </c>
      <c r="G28" s="153" t="s">
        <v>14</v>
      </c>
      <c r="H28" s="45" t="s">
        <v>604</v>
      </c>
      <c r="I28" s="55"/>
      <c r="J28" s="67" t="s">
        <v>605</v>
      </c>
      <c r="K28" s="68"/>
      <c r="L28" s="68"/>
      <c r="M28" s="68"/>
      <c r="N28" s="68"/>
      <c r="O28" s="68"/>
      <c r="P28" s="68"/>
      <c r="Q28" s="68"/>
      <c r="R28" s="70"/>
    </row>
    <row r="29" spans="1:18">
      <c r="A29" s="33"/>
      <c r="B29" s="38"/>
      <c r="C29" s="39" t="s">
        <v>606</v>
      </c>
      <c r="D29" s="35" t="s">
        <v>607</v>
      </c>
      <c r="E29" s="36" t="s">
        <v>137</v>
      </c>
      <c r="F29" s="40" t="s">
        <v>135</v>
      </c>
      <c r="G29" s="153" t="s">
        <v>14</v>
      </c>
      <c r="H29" s="153" t="s">
        <v>14</v>
      </c>
      <c r="I29" s="46" t="s">
        <v>608</v>
      </c>
      <c r="J29" s="57" t="s">
        <v>609</v>
      </c>
      <c r="K29" s="58"/>
      <c r="L29" s="58"/>
      <c r="M29" s="58"/>
      <c r="N29" s="58"/>
      <c r="O29" s="58"/>
      <c r="P29" s="58"/>
      <c r="Q29" s="58"/>
      <c r="R29" s="59"/>
    </row>
    <row r="30" spans="1:18">
      <c r="A30" s="33"/>
      <c r="B30" s="38"/>
      <c r="C30" s="39" t="s">
        <v>610</v>
      </c>
      <c r="D30" s="35" t="s">
        <v>611</v>
      </c>
      <c r="E30" s="36" t="s">
        <v>150</v>
      </c>
      <c r="F30" s="40" t="s">
        <v>148</v>
      </c>
      <c r="G30" s="153" t="s">
        <v>14</v>
      </c>
      <c r="H30" s="153" t="s">
        <v>14</v>
      </c>
      <c r="I30" s="55"/>
      <c r="J30" s="57" t="s">
        <v>612</v>
      </c>
      <c r="K30" s="58"/>
      <c r="L30" s="58"/>
      <c r="M30" s="58"/>
      <c r="N30" s="58"/>
      <c r="O30" s="58"/>
      <c r="P30" s="58"/>
      <c r="Q30" s="58"/>
      <c r="R30" s="59"/>
    </row>
    <row r="31" ht="48" customHeight="1" spans="1:18">
      <c r="A31" s="33"/>
      <c r="B31" s="38" t="s">
        <v>613</v>
      </c>
      <c r="C31" s="39" t="s">
        <v>614</v>
      </c>
      <c r="D31" s="46" t="s">
        <v>615</v>
      </c>
      <c r="E31" s="36" t="s">
        <v>616</v>
      </c>
      <c r="F31" s="40" t="s">
        <v>281</v>
      </c>
      <c r="G31" s="153" t="s">
        <v>14</v>
      </c>
      <c r="H31" s="45" t="s">
        <v>604</v>
      </c>
      <c r="I31" s="46" t="s">
        <v>608</v>
      </c>
      <c r="J31" s="67" t="s">
        <v>617</v>
      </c>
      <c r="K31" s="68"/>
      <c r="L31" s="68"/>
      <c r="M31" s="68"/>
      <c r="N31" s="68"/>
      <c r="O31" s="68"/>
      <c r="P31" s="68"/>
      <c r="Q31" s="68"/>
      <c r="R31" s="70"/>
    </row>
    <row r="32" spans="1:18">
      <c r="A32" s="33"/>
      <c r="B32" s="38"/>
      <c r="C32" s="39" t="s">
        <v>618</v>
      </c>
      <c r="D32" s="46" t="s">
        <v>619</v>
      </c>
      <c r="E32" s="36" t="s">
        <v>620</v>
      </c>
      <c r="F32" s="40" t="s">
        <v>281</v>
      </c>
      <c r="G32" s="37" t="s">
        <v>621</v>
      </c>
      <c r="H32" s="153" t="s">
        <v>14</v>
      </c>
      <c r="I32" s="55"/>
      <c r="J32" s="57" t="s">
        <v>622</v>
      </c>
      <c r="K32" s="58"/>
      <c r="L32" s="58"/>
      <c r="M32" s="58"/>
      <c r="N32" s="58"/>
      <c r="O32" s="58"/>
      <c r="P32" s="58"/>
      <c r="Q32" s="58"/>
      <c r="R32" s="59"/>
    </row>
    <row r="33" spans="1:18">
      <c r="A33" s="33"/>
      <c r="B33" s="33" t="s">
        <v>623</v>
      </c>
      <c r="C33" s="39" t="s">
        <v>624</v>
      </c>
      <c r="D33" s="35" t="s">
        <v>625</v>
      </c>
      <c r="E33" s="36" t="s">
        <v>349</v>
      </c>
      <c r="F33" s="40" t="s">
        <v>347</v>
      </c>
      <c r="G33" s="37"/>
      <c r="H33" s="33"/>
      <c r="I33" s="55"/>
      <c r="J33" s="57" t="s">
        <v>626</v>
      </c>
      <c r="K33" s="58"/>
      <c r="L33" s="58"/>
      <c r="M33" s="58"/>
      <c r="N33" s="58"/>
      <c r="O33" s="58"/>
      <c r="P33" s="58"/>
      <c r="Q33" s="58"/>
      <c r="R33" s="59"/>
    </row>
    <row r="34" spans="1:18">
      <c r="A34" s="33"/>
      <c r="B34" s="33"/>
      <c r="C34" s="39" t="s">
        <v>627</v>
      </c>
      <c r="D34" s="35" t="s">
        <v>628</v>
      </c>
      <c r="E34" s="36" t="s">
        <v>352</v>
      </c>
      <c r="F34" s="40" t="s">
        <v>350</v>
      </c>
      <c r="G34" s="37"/>
      <c r="H34" s="33"/>
      <c r="I34" s="55"/>
      <c r="J34" s="57" t="s">
        <v>629</v>
      </c>
      <c r="K34" s="58"/>
      <c r="L34" s="58"/>
      <c r="M34" s="58"/>
      <c r="N34" s="58"/>
      <c r="O34" s="58"/>
      <c r="P34" s="58"/>
      <c r="Q34" s="58"/>
      <c r="R34" s="59"/>
    </row>
    <row r="35" spans="1:19">
      <c r="A35" s="33" t="s">
        <v>630</v>
      </c>
      <c r="B35" s="38" t="s">
        <v>631</v>
      </c>
      <c r="C35" s="39" t="s">
        <v>632</v>
      </c>
      <c r="D35" s="35" t="s">
        <v>633</v>
      </c>
      <c r="E35" s="36" t="s">
        <v>634</v>
      </c>
      <c r="F35" s="40" t="s">
        <v>408</v>
      </c>
      <c r="G35" s="37"/>
      <c r="H35" s="33"/>
      <c r="I35" s="46" t="s">
        <v>635</v>
      </c>
      <c r="J35" s="57" t="s">
        <v>636</v>
      </c>
      <c r="K35" s="58"/>
      <c r="L35" s="58"/>
      <c r="M35" s="58"/>
      <c r="N35" s="59"/>
      <c r="O35" s="60" t="s">
        <v>637</v>
      </c>
      <c r="P35" s="56" t="s">
        <v>636</v>
      </c>
      <c r="Q35" s="60" t="s">
        <v>637</v>
      </c>
      <c r="R35" s="60" t="s">
        <v>637</v>
      </c>
      <c r="S35" s="2"/>
    </row>
    <row r="36" spans="1:18">
      <c r="A36" s="33"/>
      <c r="B36" s="38"/>
      <c r="C36" s="39" t="s">
        <v>632</v>
      </c>
      <c r="D36" s="35" t="s">
        <v>638</v>
      </c>
      <c r="E36" s="36" t="s">
        <v>639</v>
      </c>
      <c r="F36" s="40" t="s">
        <v>376</v>
      </c>
      <c r="G36" s="154" t="s">
        <v>14</v>
      </c>
      <c r="H36" s="33" t="s">
        <v>640</v>
      </c>
      <c r="I36" s="55" t="s">
        <v>641</v>
      </c>
      <c r="J36" s="57" t="s">
        <v>642</v>
      </c>
      <c r="K36" s="58"/>
      <c r="L36" s="58"/>
      <c r="M36" s="58"/>
      <c r="N36" s="58"/>
      <c r="O36" s="58"/>
      <c r="P36" s="58"/>
      <c r="Q36" s="59"/>
      <c r="R36" s="60" t="s">
        <v>643</v>
      </c>
    </row>
    <row r="37" spans="1:18">
      <c r="A37" s="33"/>
      <c r="B37" s="38"/>
      <c r="C37" s="39" t="s">
        <v>644</v>
      </c>
      <c r="D37" s="47" t="s">
        <v>645</v>
      </c>
      <c r="E37" s="36" t="s">
        <v>646</v>
      </c>
      <c r="F37" s="40" t="s">
        <v>376</v>
      </c>
      <c r="G37" s="37"/>
      <c r="H37" s="33"/>
      <c r="I37" s="55" t="s">
        <v>647</v>
      </c>
      <c r="J37" s="69" t="s">
        <v>648</v>
      </c>
      <c r="K37" s="69" t="s">
        <v>648</v>
      </c>
      <c r="L37" s="69" t="s">
        <v>648</v>
      </c>
      <c r="M37" s="69" t="s">
        <v>648</v>
      </c>
      <c r="N37" s="69" t="s">
        <v>648</v>
      </c>
      <c r="O37" s="60" t="s">
        <v>642</v>
      </c>
      <c r="P37" s="69" t="s">
        <v>648</v>
      </c>
      <c r="Q37" s="60" t="s">
        <v>642</v>
      </c>
      <c r="R37" s="60" t="s">
        <v>643</v>
      </c>
    </row>
    <row r="38" spans="1:18">
      <c r="A38" s="33"/>
      <c r="B38" s="38"/>
      <c r="C38" s="39" t="s">
        <v>649</v>
      </c>
      <c r="D38" s="47" t="s">
        <v>650</v>
      </c>
      <c r="E38" s="36" t="s">
        <v>651</v>
      </c>
      <c r="F38" s="40" t="s">
        <v>376</v>
      </c>
      <c r="G38" s="37"/>
      <c r="H38" s="33"/>
      <c r="I38" s="55" t="s">
        <v>652</v>
      </c>
      <c r="J38" s="69" t="s">
        <v>648</v>
      </c>
      <c r="K38" s="69" t="s">
        <v>648</v>
      </c>
      <c r="L38" s="69" t="s">
        <v>648</v>
      </c>
      <c r="M38" s="69" t="s">
        <v>648</v>
      </c>
      <c r="N38" s="69" t="s">
        <v>648</v>
      </c>
      <c r="O38" s="60" t="s">
        <v>653</v>
      </c>
      <c r="P38" s="69" t="s">
        <v>648</v>
      </c>
      <c r="Q38" s="60" t="s">
        <v>653</v>
      </c>
      <c r="R38" s="60" t="s">
        <v>654</v>
      </c>
    </row>
    <row r="39" spans="1:18">
      <c r="A39" s="33"/>
      <c r="B39" s="38" t="s">
        <v>655</v>
      </c>
      <c r="C39" s="39" t="s">
        <v>656</v>
      </c>
      <c r="D39" s="35" t="s">
        <v>657</v>
      </c>
      <c r="E39" s="36" t="s">
        <v>658</v>
      </c>
      <c r="F39" s="40" t="s">
        <v>376</v>
      </c>
      <c r="G39" s="154" t="s">
        <v>14</v>
      </c>
      <c r="H39" s="33" t="s">
        <v>640</v>
      </c>
      <c r="I39" s="55"/>
      <c r="J39" s="69" t="s">
        <v>648</v>
      </c>
      <c r="K39" s="57" t="s">
        <v>659</v>
      </c>
      <c r="L39" s="58"/>
      <c r="M39" s="58"/>
      <c r="N39" s="58"/>
      <c r="O39" s="58"/>
      <c r="P39" s="58"/>
      <c r="Q39" s="59"/>
      <c r="R39" s="60" t="s">
        <v>660</v>
      </c>
    </row>
    <row r="40" spans="1:18">
      <c r="A40" s="33"/>
      <c r="B40" s="38" t="s">
        <v>661</v>
      </c>
      <c r="C40" s="39" t="s">
        <v>662</v>
      </c>
      <c r="D40" s="35" t="s">
        <v>663</v>
      </c>
      <c r="E40" s="36" t="s">
        <v>664</v>
      </c>
      <c r="F40" s="40" t="s">
        <v>376</v>
      </c>
      <c r="G40" s="154" t="s">
        <v>14</v>
      </c>
      <c r="H40" s="33" t="s">
        <v>640</v>
      </c>
      <c r="I40" s="55"/>
      <c r="J40" s="57" t="s">
        <v>665</v>
      </c>
      <c r="K40" s="58"/>
      <c r="L40" s="58"/>
      <c r="M40" s="58"/>
      <c r="N40" s="58"/>
      <c r="O40" s="58"/>
      <c r="P40" s="58"/>
      <c r="Q40" s="59"/>
      <c r="R40" s="60" t="s">
        <v>666</v>
      </c>
    </row>
    <row r="41" spans="1:18">
      <c r="A41" s="33"/>
      <c r="B41" s="38" t="s">
        <v>667</v>
      </c>
      <c r="C41" s="39" t="s">
        <v>668</v>
      </c>
      <c r="D41" s="35" t="s">
        <v>669</v>
      </c>
      <c r="E41" s="36" t="s">
        <v>670</v>
      </c>
      <c r="F41" s="40" t="s">
        <v>376</v>
      </c>
      <c r="G41" s="154" t="s">
        <v>14</v>
      </c>
      <c r="H41" s="33" t="s">
        <v>640</v>
      </c>
      <c r="I41" s="55"/>
      <c r="J41" s="57" t="s">
        <v>671</v>
      </c>
      <c r="K41" s="58"/>
      <c r="L41" s="58"/>
      <c r="M41" s="58"/>
      <c r="N41" s="58"/>
      <c r="O41" s="58"/>
      <c r="P41" s="58"/>
      <c r="Q41" s="59"/>
      <c r="R41" s="60" t="s">
        <v>672</v>
      </c>
    </row>
    <row r="42" spans="1:18">
      <c r="A42" s="33"/>
      <c r="B42" s="38" t="s">
        <v>673</v>
      </c>
      <c r="C42" s="39" t="s">
        <v>674</v>
      </c>
      <c r="D42" s="35" t="s">
        <v>675</v>
      </c>
      <c r="E42" s="36" t="s">
        <v>676</v>
      </c>
      <c r="F42" s="40" t="s">
        <v>376</v>
      </c>
      <c r="G42" s="154" t="s">
        <v>14</v>
      </c>
      <c r="H42" s="33" t="s">
        <v>640</v>
      </c>
      <c r="I42" s="55"/>
      <c r="J42" s="57" t="s">
        <v>677</v>
      </c>
      <c r="K42" s="58"/>
      <c r="L42" s="58"/>
      <c r="M42" s="58"/>
      <c r="N42" s="58"/>
      <c r="O42" s="58"/>
      <c r="P42" s="58"/>
      <c r="Q42" s="59"/>
      <c r="R42" s="60" t="s">
        <v>678</v>
      </c>
    </row>
    <row r="43" spans="1:18">
      <c r="A43" s="33"/>
      <c r="B43" s="38" t="s">
        <v>679</v>
      </c>
      <c r="C43" s="39" t="s">
        <v>680</v>
      </c>
      <c r="D43" s="35" t="s">
        <v>681</v>
      </c>
      <c r="E43" s="36" t="s">
        <v>682</v>
      </c>
      <c r="F43" s="40" t="s">
        <v>376</v>
      </c>
      <c r="G43" s="154" t="s">
        <v>14</v>
      </c>
      <c r="H43" s="33" t="s">
        <v>640</v>
      </c>
      <c r="I43" s="55"/>
      <c r="J43" s="69" t="s">
        <v>648</v>
      </c>
      <c r="K43" s="57" t="s">
        <v>683</v>
      </c>
      <c r="L43" s="58"/>
      <c r="M43" s="58"/>
      <c r="N43" s="58"/>
      <c r="O43" s="58"/>
      <c r="P43" s="58"/>
      <c r="Q43" s="59"/>
      <c r="R43" s="60" t="s">
        <v>684</v>
      </c>
    </row>
    <row r="44" spans="1:18">
      <c r="A44" s="33"/>
      <c r="B44" s="38" t="s">
        <v>685</v>
      </c>
      <c r="C44" s="39" t="s">
        <v>686</v>
      </c>
      <c r="D44" s="35" t="s">
        <v>687</v>
      </c>
      <c r="E44" s="36" t="s">
        <v>688</v>
      </c>
      <c r="F44" s="40" t="s">
        <v>376</v>
      </c>
      <c r="G44" s="37"/>
      <c r="H44" s="33"/>
      <c r="I44" s="55"/>
      <c r="J44" s="69" t="s">
        <v>648</v>
      </c>
      <c r="K44" s="69" t="s">
        <v>648</v>
      </c>
      <c r="L44" s="57" t="s">
        <v>689</v>
      </c>
      <c r="M44" s="58"/>
      <c r="N44" s="58"/>
      <c r="O44" s="58"/>
      <c r="P44" s="58"/>
      <c r="Q44" s="59"/>
      <c r="R44" s="60" t="s">
        <v>690</v>
      </c>
    </row>
    <row r="45" ht="24" spans="1:18">
      <c r="A45" s="33"/>
      <c r="B45" s="38" t="s">
        <v>691</v>
      </c>
      <c r="C45" s="48" t="s">
        <v>692</v>
      </c>
      <c r="D45" s="35" t="s">
        <v>693</v>
      </c>
      <c r="E45" s="36" t="s">
        <v>694</v>
      </c>
      <c r="F45" s="33" t="s">
        <v>299</v>
      </c>
      <c r="G45" s="49" t="s">
        <v>695</v>
      </c>
      <c r="H45" s="154" t="s">
        <v>14</v>
      </c>
      <c r="I45" s="55"/>
      <c r="J45" s="33"/>
      <c r="K45" s="33"/>
      <c r="L45" s="33"/>
      <c r="M45" s="33"/>
      <c r="N45" s="33"/>
      <c r="O45" s="33"/>
      <c r="P45" s="33"/>
      <c r="Q45" s="33"/>
      <c r="R45" s="33"/>
    </row>
    <row r="46" ht="24" spans="1:18">
      <c r="A46" s="33"/>
      <c r="B46" s="38"/>
      <c r="C46" s="48" t="s">
        <v>692</v>
      </c>
      <c r="D46" s="35" t="s">
        <v>696</v>
      </c>
      <c r="E46" s="36" t="s">
        <v>697</v>
      </c>
      <c r="F46" s="33" t="s">
        <v>299</v>
      </c>
      <c r="G46" s="49" t="s">
        <v>695</v>
      </c>
      <c r="H46" s="154" t="s">
        <v>14</v>
      </c>
      <c r="I46" s="55"/>
      <c r="J46" s="33"/>
      <c r="K46" s="33"/>
      <c r="L46" s="33"/>
      <c r="M46" s="33"/>
      <c r="N46" s="33"/>
      <c r="O46" s="33"/>
      <c r="P46" s="33"/>
      <c r="Q46" s="33"/>
      <c r="R46" s="33"/>
    </row>
    <row r="47" spans="1:18">
      <c r="A47" s="33" t="s">
        <v>138</v>
      </c>
      <c r="B47" s="38" t="s">
        <v>141</v>
      </c>
      <c r="C47" s="39" t="s">
        <v>698</v>
      </c>
      <c r="D47" s="35" t="s">
        <v>699</v>
      </c>
      <c r="E47" s="36" t="s">
        <v>700</v>
      </c>
      <c r="F47" s="40" t="s">
        <v>139</v>
      </c>
      <c r="G47" s="153" t="s">
        <v>14</v>
      </c>
      <c r="H47" s="49" t="s">
        <v>701</v>
      </c>
      <c r="I47" s="55"/>
      <c r="J47" s="57" t="s">
        <v>702</v>
      </c>
      <c r="K47" s="58"/>
      <c r="L47" s="58"/>
      <c r="M47" s="58"/>
      <c r="N47" s="58"/>
      <c r="O47" s="58"/>
      <c r="P47" s="58"/>
      <c r="Q47" s="58"/>
      <c r="R47" s="59"/>
    </row>
    <row r="48" spans="1:18">
      <c r="A48" s="33"/>
      <c r="B48" s="38"/>
      <c r="C48" s="39" t="s">
        <v>703</v>
      </c>
      <c r="D48" s="35" t="s">
        <v>704</v>
      </c>
      <c r="E48" s="36" t="s">
        <v>705</v>
      </c>
      <c r="F48" s="40" t="s">
        <v>139</v>
      </c>
      <c r="G48" s="49" t="s">
        <v>701</v>
      </c>
      <c r="H48" s="153" t="s">
        <v>14</v>
      </c>
      <c r="I48" s="55"/>
      <c r="J48" s="57" t="s">
        <v>706</v>
      </c>
      <c r="K48" s="58"/>
      <c r="L48" s="58"/>
      <c r="M48" s="58"/>
      <c r="N48" s="58"/>
      <c r="O48" s="58"/>
      <c r="P48" s="58"/>
      <c r="Q48" s="58"/>
      <c r="R48" s="59"/>
    </row>
    <row r="49" spans="1:18">
      <c r="A49" s="33"/>
      <c r="B49" s="38"/>
      <c r="C49" s="39" t="s">
        <v>707</v>
      </c>
      <c r="D49" s="35" t="s">
        <v>708</v>
      </c>
      <c r="E49" s="36" t="s">
        <v>709</v>
      </c>
      <c r="F49" s="40" t="s">
        <v>398</v>
      </c>
      <c r="G49" s="49"/>
      <c r="H49" s="41"/>
      <c r="I49" s="46" t="s">
        <v>710</v>
      </c>
      <c r="J49" s="57" t="s">
        <v>711</v>
      </c>
      <c r="K49" s="58"/>
      <c r="L49" s="58"/>
      <c r="M49" s="58"/>
      <c r="N49" s="58"/>
      <c r="O49" s="58"/>
      <c r="P49" s="58"/>
      <c r="Q49" s="58"/>
      <c r="R49" s="59"/>
    </row>
    <row r="50" spans="1:18">
      <c r="A50" s="33"/>
      <c r="B50" s="38"/>
      <c r="C50" s="39" t="s">
        <v>712</v>
      </c>
      <c r="D50" s="35" t="s">
        <v>713</v>
      </c>
      <c r="E50" s="36" t="s">
        <v>714</v>
      </c>
      <c r="F50" s="40" t="s">
        <v>398</v>
      </c>
      <c r="G50" s="49"/>
      <c r="H50" s="41"/>
      <c r="I50" s="55"/>
      <c r="J50" s="57" t="s">
        <v>715</v>
      </c>
      <c r="K50" s="58"/>
      <c r="L50" s="58"/>
      <c r="M50" s="58"/>
      <c r="N50" s="58"/>
      <c r="O50" s="58"/>
      <c r="P50" s="58"/>
      <c r="Q50" s="58"/>
      <c r="R50" s="59"/>
    </row>
    <row r="51" spans="1:18">
      <c r="A51" s="33"/>
      <c r="B51" s="33" t="s">
        <v>716</v>
      </c>
      <c r="C51" s="39" t="s">
        <v>717</v>
      </c>
      <c r="D51" s="35" t="s">
        <v>718</v>
      </c>
      <c r="E51" s="36" t="s">
        <v>719</v>
      </c>
      <c r="F51" s="40" t="s">
        <v>256</v>
      </c>
      <c r="G51" s="153" t="s">
        <v>14</v>
      </c>
      <c r="H51" s="33" t="s">
        <v>523</v>
      </c>
      <c r="I51" s="55"/>
      <c r="J51" s="66" t="s">
        <v>548</v>
      </c>
      <c r="K51" s="66" t="s">
        <v>548</v>
      </c>
      <c r="L51" s="66" t="s">
        <v>548</v>
      </c>
      <c r="M51" s="66" t="s">
        <v>548</v>
      </c>
      <c r="N51" s="66" t="s">
        <v>548</v>
      </c>
      <c r="O51" s="66" t="s">
        <v>548</v>
      </c>
      <c r="P51" s="66" t="s">
        <v>548</v>
      </c>
      <c r="Q51" s="66" t="s">
        <v>548</v>
      </c>
      <c r="R51" s="69" t="s">
        <v>548</v>
      </c>
    </row>
    <row r="52" spans="1:18">
      <c r="A52" s="33"/>
      <c r="B52" s="33"/>
      <c r="C52" s="39" t="s">
        <v>720</v>
      </c>
      <c r="D52" s="35" t="s">
        <v>721</v>
      </c>
      <c r="E52" s="36" t="s">
        <v>722</v>
      </c>
      <c r="F52" s="40" t="s">
        <v>256</v>
      </c>
      <c r="G52" s="153" t="s">
        <v>14</v>
      </c>
      <c r="H52" s="33" t="s">
        <v>523</v>
      </c>
      <c r="I52" s="55"/>
      <c r="J52" s="66" t="s">
        <v>548</v>
      </c>
      <c r="K52" s="66" t="s">
        <v>548</v>
      </c>
      <c r="L52" s="66" t="s">
        <v>548</v>
      </c>
      <c r="M52" s="66" t="s">
        <v>548</v>
      </c>
      <c r="N52" s="66" t="s">
        <v>548</v>
      </c>
      <c r="O52" s="66" t="s">
        <v>548</v>
      </c>
      <c r="P52" s="66" t="s">
        <v>548</v>
      </c>
      <c r="Q52" s="66" t="s">
        <v>548</v>
      </c>
      <c r="R52" s="69" t="s">
        <v>548</v>
      </c>
    </row>
    <row r="53" spans="1:18">
      <c r="A53" s="33"/>
      <c r="B53" s="33" t="s">
        <v>723</v>
      </c>
      <c r="C53" s="39" t="s">
        <v>724</v>
      </c>
      <c r="D53" s="35" t="s">
        <v>725</v>
      </c>
      <c r="E53" s="36" t="s">
        <v>726</v>
      </c>
      <c r="F53" s="40" t="s">
        <v>262</v>
      </c>
      <c r="G53" s="153" t="s">
        <v>14</v>
      </c>
      <c r="H53" s="33" t="s">
        <v>727</v>
      </c>
      <c r="I53" s="55"/>
      <c r="J53" s="57" t="s">
        <v>728</v>
      </c>
      <c r="K53" s="58"/>
      <c r="L53" s="58"/>
      <c r="M53" s="58"/>
      <c r="N53" s="58"/>
      <c r="O53" s="58"/>
      <c r="P53" s="58"/>
      <c r="Q53" s="58"/>
      <c r="R53" s="59"/>
    </row>
    <row r="54" spans="1:18">
      <c r="A54" s="33"/>
      <c r="B54" s="33"/>
      <c r="C54" s="39" t="s">
        <v>729</v>
      </c>
      <c r="D54" s="35" t="s">
        <v>730</v>
      </c>
      <c r="E54" s="36" t="s">
        <v>731</v>
      </c>
      <c r="F54" s="40" t="s">
        <v>262</v>
      </c>
      <c r="G54" s="153" t="s">
        <v>14</v>
      </c>
      <c r="H54" s="33" t="s">
        <v>727</v>
      </c>
      <c r="I54" s="55"/>
      <c r="J54" s="57" t="s">
        <v>732</v>
      </c>
      <c r="K54" s="58"/>
      <c r="L54" s="58"/>
      <c r="M54" s="58"/>
      <c r="N54" s="58"/>
      <c r="O54" s="58"/>
      <c r="P54" s="58"/>
      <c r="Q54" s="58"/>
      <c r="R54" s="59"/>
    </row>
    <row r="55" spans="1:18">
      <c r="A55" s="33"/>
      <c r="B55" s="33" t="s">
        <v>733</v>
      </c>
      <c r="C55" s="48" t="s">
        <v>692</v>
      </c>
      <c r="D55" s="35" t="s">
        <v>734</v>
      </c>
      <c r="E55" s="36" t="s">
        <v>733</v>
      </c>
      <c r="F55" s="33" t="s">
        <v>172</v>
      </c>
      <c r="G55" s="49" t="s">
        <v>701</v>
      </c>
      <c r="H55" s="153" t="s">
        <v>14</v>
      </c>
      <c r="I55" s="55"/>
      <c r="J55" s="33"/>
      <c r="K55" s="33"/>
      <c r="L55" s="33"/>
      <c r="M55" s="33"/>
      <c r="N55" s="33"/>
      <c r="O55" s="33"/>
      <c r="P55" s="33"/>
      <c r="Q55" s="33"/>
      <c r="R55" s="33"/>
    </row>
    <row r="56" spans="1:18">
      <c r="A56" s="33"/>
      <c r="B56" s="33"/>
      <c r="C56" s="48" t="s">
        <v>692</v>
      </c>
      <c r="D56" s="35" t="s">
        <v>735</v>
      </c>
      <c r="E56" s="36" t="s">
        <v>736</v>
      </c>
      <c r="F56" s="33" t="s">
        <v>172</v>
      </c>
      <c r="G56" s="49" t="s">
        <v>701</v>
      </c>
      <c r="H56" s="153" t="s">
        <v>14</v>
      </c>
      <c r="I56" s="55"/>
      <c r="J56" s="33"/>
      <c r="K56" s="33"/>
      <c r="L56" s="33"/>
      <c r="M56" s="33"/>
      <c r="N56" s="33"/>
      <c r="O56" s="33"/>
      <c r="P56" s="33"/>
      <c r="Q56" s="33"/>
      <c r="R56" s="33"/>
    </row>
    <row r="57" spans="1:18">
      <c r="A57" s="33"/>
      <c r="B57" s="33" t="s">
        <v>737</v>
      </c>
      <c r="C57" s="39" t="s">
        <v>738</v>
      </c>
      <c r="D57" s="35" t="s">
        <v>739</v>
      </c>
      <c r="E57" s="36" t="s">
        <v>740</v>
      </c>
      <c r="F57" s="40" t="s">
        <v>259</v>
      </c>
      <c r="G57" s="49" t="s">
        <v>701</v>
      </c>
      <c r="H57" s="153" t="s">
        <v>14</v>
      </c>
      <c r="I57" s="55"/>
      <c r="J57" s="57" t="s">
        <v>741</v>
      </c>
      <c r="K57" s="58"/>
      <c r="L57" s="58"/>
      <c r="M57" s="58"/>
      <c r="N57" s="58"/>
      <c r="O57" s="58"/>
      <c r="P57" s="58"/>
      <c r="Q57" s="58"/>
      <c r="R57" s="59"/>
    </row>
    <row r="58" spans="1:18">
      <c r="A58" s="33"/>
      <c r="B58" s="33"/>
      <c r="C58" s="39" t="s">
        <v>742</v>
      </c>
      <c r="D58" s="35" t="s">
        <v>743</v>
      </c>
      <c r="E58" s="36" t="s">
        <v>744</v>
      </c>
      <c r="F58" s="40" t="s">
        <v>259</v>
      </c>
      <c r="G58" s="49" t="s">
        <v>701</v>
      </c>
      <c r="H58" s="153" t="s">
        <v>14</v>
      </c>
      <c r="I58" s="55"/>
      <c r="J58" s="57" t="s">
        <v>745</v>
      </c>
      <c r="K58" s="58"/>
      <c r="L58" s="58"/>
      <c r="M58" s="58"/>
      <c r="N58" s="58"/>
      <c r="O58" s="58"/>
      <c r="P58" s="58"/>
      <c r="Q58" s="58"/>
      <c r="R58" s="59"/>
    </row>
    <row r="59" spans="1:18">
      <c r="A59" s="33"/>
      <c r="B59" s="33" t="s">
        <v>255</v>
      </c>
      <c r="C59" s="50" t="s">
        <v>692</v>
      </c>
      <c r="D59" s="47" t="s">
        <v>746</v>
      </c>
      <c r="E59" s="36" t="s">
        <v>747</v>
      </c>
      <c r="F59" s="33"/>
      <c r="G59" s="41"/>
      <c r="H59" s="33"/>
      <c r="I59" s="55"/>
      <c r="J59" s="33"/>
      <c r="K59" s="33"/>
      <c r="L59" s="33"/>
      <c r="M59" s="33"/>
      <c r="N59" s="33"/>
      <c r="O59" s="33"/>
      <c r="P59" s="33"/>
      <c r="Q59" s="33"/>
      <c r="R59" s="33"/>
    </row>
    <row r="60" spans="1:18">
      <c r="A60" s="33"/>
      <c r="B60" s="33"/>
      <c r="C60" s="50" t="s">
        <v>692</v>
      </c>
      <c r="D60" s="47" t="s">
        <v>748</v>
      </c>
      <c r="E60" s="36" t="s">
        <v>749</v>
      </c>
      <c r="F60" s="33"/>
      <c r="G60" s="41"/>
      <c r="H60" s="33"/>
      <c r="I60" s="55"/>
      <c r="J60" s="33"/>
      <c r="K60" s="33"/>
      <c r="L60" s="33"/>
      <c r="M60" s="33"/>
      <c r="N60" s="33"/>
      <c r="O60" s="33"/>
      <c r="P60" s="33"/>
      <c r="Q60" s="33"/>
      <c r="R60" s="33"/>
    </row>
    <row r="61" spans="1:18">
      <c r="A61" s="51" t="s">
        <v>750</v>
      </c>
      <c r="B61" s="52" t="s">
        <v>751</v>
      </c>
      <c r="C61" s="53" t="s">
        <v>752</v>
      </c>
      <c r="D61" s="35" t="s">
        <v>753</v>
      </c>
      <c r="E61" s="36" t="s">
        <v>754</v>
      </c>
      <c r="F61" s="40" t="s">
        <v>388</v>
      </c>
      <c r="G61" s="49" t="s">
        <v>701</v>
      </c>
      <c r="H61" s="33"/>
      <c r="I61" s="55" t="s">
        <v>755</v>
      </c>
      <c r="J61" s="56" t="s">
        <v>756</v>
      </c>
      <c r="K61" s="69" t="s">
        <v>757</v>
      </c>
      <c r="L61" s="57" t="s">
        <v>756</v>
      </c>
      <c r="M61" s="58"/>
      <c r="N61" s="58"/>
      <c r="O61" s="58"/>
      <c r="P61" s="58"/>
      <c r="Q61" s="58"/>
      <c r="R61" s="59"/>
    </row>
    <row r="62" spans="1:18">
      <c r="A62" s="33"/>
      <c r="B62" s="38"/>
      <c r="C62" s="39" t="s">
        <v>758</v>
      </c>
      <c r="D62" s="35" t="s">
        <v>759</v>
      </c>
      <c r="E62" s="36" t="s">
        <v>760</v>
      </c>
      <c r="F62" s="40" t="s">
        <v>388</v>
      </c>
      <c r="G62" s="49" t="s">
        <v>701</v>
      </c>
      <c r="H62" s="33"/>
      <c r="I62" s="55" t="s">
        <v>755</v>
      </c>
      <c r="J62" s="56" t="s">
        <v>761</v>
      </c>
      <c r="K62" s="69" t="s">
        <v>762</v>
      </c>
      <c r="L62" s="57" t="s">
        <v>761</v>
      </c>
      <c r="M62" s="58"/>
      <c r="N62" s="58"/>
      <c r="O62" s="58"/>
      <c r="P62" s="58"/>
      <c r="Q62" s="58"/>
      <c r="R62" s="59"/>
    </row>
    <row r="63" spans="1:18">
      <c r="A63" s="33"/>
      <c r="B63" s="38"/>
      <c r="C63" s="39" t="s">
        <v>763</v>
      </c>
      <c r="D63" s="35" t="s">
        <v>764</v>
      </c>
      <c r="E63" s="36" t="s">
        <v>765</v>
      </c>
      <c r="F63" s="40" t="s">
        <v>450</v>
      </c>
      <c r="G63" s="49" t="s">
        <v>701</v>
      </c>
      <c r="H63" s="33"/>
      <c r="I63" s="55"/>
      <c r="J63" s="69" t="s">
        <v>561</v>
      </c>
      <c r="K63" s="69" t="s">
        <v>757</v>
      </c>
      <c r="L63" s="57" t="s">
        <v>766</v>
      </c>
      <c r="M63" s="58"/>
      <c r="N63" s="58"/>
      <c r="O63" s="58"/>
      <c r="P63" s="58"/>
      <c r="Q63" s="58"/>
      <c r="R63" s="59"/>
    </row>
    <row r="64" spans="1:18">
      <c r="A64" s="33"/>
      <c r="B64" s="38"/>
      <c r="C64" s="39" t="s">
        <v>767</v>
      </c>
      <c r="D64" s="35" t="s">
        <v>768</v>
      </c>
      <c r="E64" s="36" t="s">
        <v>769</v>
      </c>
      <c r="F64" s="40" t="s">
        <v>450</v>
      </c>
      <c r="G64" s="49" t="s">
        <v>701</v>
      </c>
      <c r="H64" s="33"/>
      <c r="I64" s="55"/>
      <c r="J64" s="69" t="s">
        <v>561</v>
      </c>
      <c r="K64" s="69" t="s">
        <v>762</v>
      </c>
      <c r="L64" s="57" t="s">
        <v>770</v>
      </c>
      <c r="M64" s="58"/>
      <c r="N64" s="58"/>
      <c r="O64" s="58"/>
      <c r="P64" s="58"/>
      <c r="Q64" s="58"/>
      <c r="R64" s="59"/>
    </row>
    <row r="65" spans="1:18">
      <c r="A65" s="33"/>
      <c r="B65" s="52" t="s">
        <v>771</v>
      </c>
      <c r="C65" s="71" t="s">
        <v>772</v>
      </c>
      <c r="D65" s="35" t="s">
        <v>773</v>
      </c>
      <c r="E65" s="36" t="s">
        <v>774</v>
      </c>
      <c r="F65" s="156" t="s">
        <v>14</v>
      </c>
      <c r="G65" s="41"/>
      <c r="H65" s="33"/>
      <c r="I65" s="55"/>
      <c r="J65" s="69" t="s">
        <v>561</v>
      </c>
      <c r="K65" s="60" t="s">
        <v>775</v>
      </c>
      <c r="L65" s="60" t="s">
        <v>776</v>
      </c>
      <c r="M65" s="75" t="s">
        <v>777</v>
      </c>
      <c r="N65" s="76"/>
      <c r="O65" s="76"/>
      <c r="P65" s="76"/>
      <c r="Q65" s="76"/>
      <c r="R65" s="89"/>
    </row>
    <row r="66" spans="1:18">
      <c r="A66" s="33"/>
      <c r="B66" s="38"/>
      <c r="C66" s="48" t="s">
        <v>778</v>
      </c>
      <c r="D66" s="35" t="s">
        <v>779</v>
      </c>
      <c r="E66" s="36" t="s">
        <v>780</v>
      </c>
      <c r="F66" s="156" t="s">
        <v>14</v>
      </c>
      <c r="G66" s="41"/>
      <c r="H66" s="33"/>
      <c r="I66" s="55"/>
      <c r="J66" s="69" t="s">
        <v>561</v>
      </c>
      <c r="K66" s="60" t="s">
        <v>781</v>
      </c>
      <c r="L66" s="60" t="s">
        <v>782</v>
      </c>
      <c r="M66" s="75" t="s">
        <v>777</v>
      </c>
      <c r="N66" s="76"/>
      <c r="O66" s="76"/>
      <c r="P66" s="76"/>
      <c r="Q66" s="76"/>
      <c r="R66" s="89"/>
    </row>
    <row r="67" spans="1:18">
      <c r="A67" s="33"/>
      <c r="B67" s="33" t="s">
        <v>783</v>
      </c>
      <c r="C67" s="39" t="s">
        <v>784</v>
      </c>
      <c r="D67" s="35" t="s">
        <v>785</v>
      </c>
      <c r="E67" s="36" t="s">
        <v>786</v>
      </c>
      <c r="F67" s="40" t="s">
        <v>358</v>
      </c>
      <c r="G67" s="153" t="s">
        <v>14</v>
      </c>
      <c r="H67" s="153" t="s">
        <v>14</v>
      </c>
      <c r="I67" s="55"/>
      <c r="J67" s="57" t="s">
        <v>787</v>
      </c>
      <c r="K67" s="58"/>
      <c r="L67" s="58"/>
      <c r="M67" s="58"/>
      <c r="N67" s="58"/>
      <c r="O67" s="58"/>
      <c r="P67" s="58"/>
      <c r="Q67" s="58"/>
      <c r="R67" s="59"/>
    </row>
    <row r="68" spans="1:18">
      <c r="A68" s="33"/>
      <c r="B68" s="33"/>
      <c r="C68" s="39" t="s">
        <v>788</v>
      </c>
      <c r="D68" s="35" t="s">
        <v>789</v>
      </c>
      <c r="E68" s="36" t="s">
        <v>790</v>
      </c>
      <c r="F68" s="40" t="s">
        <v>361</v>
      </c>
      <c r="G68" s="153" t="s">
        <v>14</v>
      </c>
      <c r="H68" s="33" t="s">
        <v>523</v>
      </c>
      <c r="I68" s="55"/>
      <c r="J68" s="57" t="s">
        <v>791</v>
      </c>
      <c r="K68" s="58"/>
      <c r="L68" s="58"/>
      <c r="M68" s="58"/>
      <c r="N68" s="58"/>
      <c r="O68" s="58"/>
      <c r="P68" s="58"/>
      <c r="Q68" s="58"/>
      <c r="R68" s="59"/>
    </row>
    <row r="69" spans="1:18">
      <c r="A69" s="33"/>
      <c r="B69" s="33"/>
      <c r="C69" s="39" t="s">
        <v>788</v>
      </c>
      <c r="D69" s="35" t="s">
        <v>792</v>
      </c>
      <c r="E69" s="36" t="s">
        <v>793</v>
      </c>
      <c r="F69" s="40" t="s">
        <v>392</v>
      </c>
      <c r="G69" s="153" t="s">
        <v>14</v>
      </c>
      <c r="H69" s="33" t="s">
        <v>523</v>
      </c>
      <c r="I69" s="55"/>
      <c r="J69" s="57" t="s">
        <v>794</v>
      </c>
      <c r="K69" s="58"/>
      <c r="L69" s="58"/>
      <c r="M69" s="58"/>
      <c r="N69" s="58"/>
      <c r="O69" s="58"/>
      <c r="P69" s="58"/>
      <c r="Q69" s="58"/>
      <c r="R69" s="59"/>
    </row>
    <row r="70" spans="1:18">
      <c r="A70" s="33" t="s">
        <v>165</v>
      </c>
      <c r="B70" s="33" t="s">
        <v>795</v>
      </c>
      <c r="C70" s="48" t="s">
        <v>692</v>
      </c>
      <c r="D70" s="35" t="s">
        <v>796</v>
      </c>
      <c r="E70" s="36" t="s">
        <v>797</v>
      </c>
      <c r="F70" s="33" t="s">
        <v>175</v>
      </c>
      <c r="G70" s="37"/>
      <c r="H70" s="33"/>
      <c r="I70" s="55"/>
      <c r="J70" s="77" t="s">
        <v>798</v>
      </c>
      <c r="K70" s="77" t="s">
        <v>799</v>
      </c>
      <c r="L70" s="77" t="s">
        <v>800</v>
      </c>
      <c r="M70" s="77" t="s">
        <v>798</v>
      </c>
      <c r="N70" s="78"/>
      <c r="O70" s="78"/>
      <c r="P70" s="33"/>
      <c r="Q70" s="33"/>
      <c r="R70" s="33"/>
    </row>
    <row r="71" spans="1:18">
      <c r="A71" s="33"/>
      <c r="B71" s="33"/>
      <c r="C71" s="48" t="s">
        <v>692</v>
      </c>
      <c r="D71" s="35" t="s">
        <v>801</v>
      </c>
      <c r="E71" s="36" t="s">
        <v>802</v>
      </c>
      <c r="F71" s="33" t="s">
        <v>175</v>
      </c>
      <c r="G71" s="37"/>
      <c r="H71" s="33"/>
      <c r="I71" s="55"/>
      <c r="J71" s="77" t="s">
        <v>803</v>
      </c>
      <c r="K71" s="77" t="s">
        <v>804</v>
      </c>
      <c r="L71" s="77" t="s">
        <v>805</v>
      </c>
      <c r="M71" s="77" t="s">
        <v>803</v>
      </c>
      <c r="N71" s="78"/>
      <c r="O71" s="78"/>
      <c r="P71" s="33"/>
      <c r="Q71" s="33"/>
      <c r="R71" s="33"/>
    </row>
    <row r="72" spans="1:18">
      <c r="A72" s="33"/>
      <c r="B72" s="33" t="s">
        <v>168</v>
      </c>
      <c r="C72" s="48" t="s">
        <v>692</v>
      </c>
      <c r="D72" s="35" t="s">
        <v>806</v>
      </c>
      <c r="E72" s="36" t="s">
        <v>807</v>
      </c>
      <c r="F72" s="33" t="s">
        <v>166</v>
      </c>
      <c r="G72" s="37"/>
      <c r="H72" s="33"/>
      <c r="I72" s="55"/>
      <c r="J72" s="77" t="s">
        <v>808</v>
      </c>
      <c r="K72" s="77" t="s">
        <v>809</v>
      </c>
      <c r="L72" s="77" t="s">
        <v>809</v>
      </c>
      <c r="M72" s="77" t="s">
        <v>808</v>
      </c>
      <c r="N72" s="78"/>
      <c r="O72" s="78"/>
      <c r="P72" s="33"/>
      <c r="Q72" s="33"/>
      <c r="R72" s="33"/>
    </row>
    <row r="73" spans="1:18">
      <c r="A73" s="33"/>
      <c r="B73" s="33"/>
      <c r="C73" s="48" t="s">
        <v>692</v>
      </c>
      <c r="D73" s="35" t="s">
        <v>810</v>
      </c>
      <c r="E73" s="36" t="s">
        <v>811</v>
      </c>
      <c r="F73" s="33" t="s">
        <v>166</v>
      </c>
      <c r="G73" s="37"/>
      <c r="H73" s="33"/>
      <c r="I73" s="55"/>
      <c r="J73" s="77" t="s">
        <v>812</v>
      </c>
      <c r="K73" s="77" t="s">
        <v>813</v>
      </c>
      <c r="L73" s="77" t="s">
        <v>813</v>
      </c>
      <c r="M73" s="77" t="s">
        <v>812</v>
      </c>
      <c r="N73" s="78"/>
      <c r="O73" s="78"/>
      <c r="P73" s="33"/>
      <c r="Q73" s="33"/>
      <c r="R73" s="33"/>
    </row>
    <row r="74" spans="1:18">
      <c r="A74" s="33"/>
      <c r="B74" s="33"/>
      <c r="C74" s="48" t="s">
        <v>692</v>
      </c>
      <c r="D74" s="35" t="s">
        <v>814</v>
      </c>
      <c r="E74" s="36" t="s">
        <v>815</v>
      </c>
      <c r="F74" s="33" t="s">
        <v>166</v>
      </c>
      <c r="G74" s="37"/>
      <c r="H74" s="33"/>
      <c r="I74" s="55"/>
      <c r="J74" s="77" t="s">
        <v>561</v>
      </c>
      <c r="K74" s="77" t="s">
        <v>816</v>
      </c>
      <c r="L74" s="77" t="s">
        <v>816</v>
      </c>
      <c r="M74" s="77" t="s">
        <v>561</v>
      </c>
      <c r="N74" s="78"/>
      <c r="O74" s="78"/>
      <c r="P74" s="33"/>
      <c r="Q74" s="33"/>
      <c r="R74" s="33"/>
    </row>
    <row r="75" spans="1:18">
      <c r="A75" s="33"/>
      <c r="B75" s="33"/>
      <c r="C75" s="48" t="s">
        <v>692</v>
      </c>
      <c r="D75" s="35" t="s">
        <v>817</v>
      </c>
      <c r="E75" s="36" t="s">
        <v>818</v>
      </c>
      <c r="F75" s="33" t="s">
        <v>166</v>
      </c>
      <c r="G75" s="37"/>
      <c r="H75" s="33"/>
      <c r="I75" s="55"/>
      <c r="J75" s="77" t="s">
        <v>561</v>
      </c>
      <c r="K75" s="77" t="s">
        <v>819</v>
      </c>
      <c r="L75" s="77" t="s">
        <v>819</v>
      </c>
      <c r="M75" s="77" t="s">
        <v>561</v>
      </c>
      <c r="N75" s="78"/>
      <c r="O75" s="78"/>
      <c r="P75" s="33"/>
      <c r="Q75" s="33"/>
      <c r="R75" s="33"/>
    </row>
    <row r="76" spans="1:18">
      <c r="A76" s="33"/>
      <c r="B76" s="33" t="s">
        <v>820</v>
      </c>
      <c r="C76" s="48" t="s">
        <v>692</v>
      </c>
      <c r="D76" s="72" t="s">
        <v>821</v>
      </c>
      <c r="E76" s="36" t="s">
        <v>822</v>
      </c>
      <c r="F76" s="33" t="s">
        <v>327</v>
      </c>
      <c r="G76" s="37"/>
      <c r="H76" s="33"/>
      <c r="I76" s="55"/>
      <c r="J76" s="77" t="s">
        <v>823</v>
      </c>
      <c r="K76" s="77"/>
      <c r="L76" s="77"/>
      <c r="M76" s="77"/>
      <c r="N76" s="78"/>
      <c r="O76" s="78"/>
      <c r="P76" s="33"/>
      <c r="Q76" s="33"/>
      <c r="R76" s="33"/>
    </row>
    <row r="77" spans="1:18">
      <c r="A77" s="33"/>
      <c r="B77" s="33"/>
      <c r="C77" s="48" t="s">
        <v>692</v>
      </c>
      <c r="D77" s="72" t="s">
        <v>824</v>
      </c>
      <c r="E77" s="36" t="s">
        <v>825</v>
      </c>
      <c r="F77" s="33" t="s">
        <v>327</v>
      </c>
      <c r="G77" s="37"/>
      <c r="H77" s="33"/>
      <c r="I77" s="55"/>
      <c r="J77" s="77" t="s">
        <v>826</v>
      </c>
      <c r="K77" s="77"/>
      <c r="L77" s="77"/>
      <c r="M77" s="77"/>
      <c r="N77" s="78"/>
      <c r="O77" s="78"/>
      <c r="P77" s="33"/>
      <c r="Q77" s="33"/>
      <c r="R77" s="33"/>
    </row>
    <row r="78" spans="1:18">
      <c r="A78" s="33"/>
      <c r="B78" s="33" t="s">
        <v>827</v>
      </c>
      <c r="C78" s="39" t="s">
        <v>828</v>
      </c>
      <c r="D78" s="35" t="s">
        <v>829</v>
      </c>
      <c r="E78" s="36" t="s">
        <v>830</v>
      </c>
      <c r="F78" s="40" t="s">
        <v>411</v>
      </c>
      <c r="G78" s="37"/>
      <c r="H78" s="33"/>
      <c r="I78" s="55" t="s">
        <v>831</v>
      </c>
      <c r="J78" s="56" t="s">
        <v>832</v>
      </c>
      <c r="K78" s="61" t="s">
        <v>833</v>
      </c>
      <c r="L78" s="62"/>
      <c r="M78" s="57" t="s">
        <v>832</v>
      </c>
      <c r="N78" s="58"/>
      <c r="O78" s="58"/>
      <c r="P78" s="58"/>
      <c r="Q78" s="58"/>
      <c r="R78" s="59"/>
    </row>
    <row r="79" spans="1:18">
      <c r="A79" s="33"/>
      <c r="B79" s="33"/>
      <c r="C79" s="39" t="s">
        <v>834</v>
      </c>
      <c r="D79" s="35" t="s">
        <v>835</v>
      </c>
      <c r="E79" s="36" t="s">
        <v>836</v>
      </c>
      <c r="F79" s="40" t="s">
        <v>411</v>
      </c>
      <c r="G79" s="37"/>
      <c r="H79" s="33"/>
      <c r="I79" s="55" t="s">
        <v>831</v>
      </c>
      <c r="J79" s="56" t="s">
        <v>837</v>
      </c>
      <c r="K79" s="61" t="s">
        <v>838</v>
      </c>
      <c r="L79" s="62"/>
      <c r="M79" s="57" t="s">
        <v>837</v>
      </c>
      <c r="N79" s="58"/>
      <c r="O79" s="58"/>
      <c r="P79" s="58"/>
      <c r="Q79" s="58"/>
      <c r="R79" s="59"/>
    </row>
    <row r="80" spans="1:18">
      <c r="A80" s="33" t="s">
        <v>839</v>
      </c>
      <c r="B80" s="38" t="s">
        <v>840</v>
      </c>
      <c r="C80" s="73" t="s">
        <v>841</v>
      </c>
      <c r="D80" s="35" t="s">
        <v>842</v>
      </c>
      <c r="E80" s="36" t="s">
        <v>843</v>
      </c>
      <c r="F80" s="33" t="s">
        <v>152</v>
      </c>
      <c r="G80" s="49" t="s">
        <v>701</v>
      </c>
      <c r="H80" s="33"/>
      <c r="I80" s="46" t="s">
        <v>844</v>
      </c>
      <c r="J80" s="79" t="s">
        <v>845</v>
      </c>
      <c r="K80" s="79"/>
      <c r="L80" s="79"/>
      <c r="M80" s="79"/>
      <c r="N80" s="33"/>
      <c r="O80" s="33"/>
      <c r="P80" s="33"/>
      <c r="Q80" s="33"/>
      <c r="R80" s="33"/>
    </row>
    <row r="81" spans="1:18">
      <c r="A81" s="33"/>
      <c r="B81" s="38"/>
      <c r="C81" s="39" t="s">
        <v>846</v>
      </c>
      <c r="D81" s="35" t="s">
        <v>847</v>
      </c>
      <c r="E81" s="36" t="s">
        <v>848</v>
      </c>
      <c r="F81" s="40" t="s">
        <v>370</v>
      </c>
      <c r="G81" s="49"/>
      <c r="H81" s="33"/>
      <c r="I81" s="55">
        <v>0</v>
      </c>
      <c r="J81" s="57" t="s">
        <v>849</v>
      </c>
      <c r="K81" s="58"/>
      <c r="L81" s="58"/>
      <c r="M81" s="58"/>
      <c r="N81" s="58"/>
      <c r="O81" s="58"/>
      <c r="P81" s="58"/>
      <c r="Q81" s="58"/>
      <c r="R81" s="59"/>
    </row>
    <row r="82" spans="1:18">
      <c r="A82" s="33"/>
      <c r="B82" s="38"/>
      <c r="C82" s="73" t="s">
        <v>850</v>
      </c>
      <c r="D82" s="74" t="s">
        <v>851</v>
      </c>
      <c r="E82" s="36" t="s">
        <v>852</v>
      </c>
      <c r="F82" s="33" t="s">
        <v>370</v>
      </c>
      <c r="G82" s="49"/>
      <c r="H82" s="33"/>
      <c r="I82" s="55">
        <v>1</v>
      </c>
      <c r="J82" s="80" t="s">
        <v>853</v>
      </c>
      <c r="K82" s="81" t="s">
        <v>561</v>
      </c>
      <c r="L82" s="81" t="s">
        <v>561</v>
      </c>
      <c r="M82" s="82" t="s">
        <v>853</v>
      </c>
      <c r="N82" s="83"/>
      <c r="O82" s="83"/>
      <c r="P82" s="83"/>
      <c r="Q82" s="83"/>
      <c r="R82" s="90"/>
    </row>
    <row r="83" spans="1:18">
      <c r="A83" s="33"/>
      <c r="B83" s="38"/>
      <c r="C83" s="39" t="s">
        <v>854</v>
      </c>
      <c r="D83" s="35" t="s">
        <v>855</v>
      </c>
      <c r="E83" s="36" t="s">
        <v>856</v>
      </c>
      <c r="F83" s="40" t="s">
        <v>370</v>
      </c>
      <c r="G83" s="49" t="s">
        <v>701</v>
      </c>
      <c r="H83" s="154" t="s">
        <v>14</v>
      </c>
      <c r="I83" s="55">
        <v>3</v>
      </c>
      <c r="J83" s="57" t="s">
        <v>857</v>
      </c>
      <c r="K83" s="58"/>
      <c r="L83" s="58"/>
      <c r="M83" s="58"/>
      <c r="N83" s="58"/>
      <c r="O83" s="58"/>
      <c r="P83" s="58"/>
      <c r="Q83" s="58"/>
      <c r="R83" s="59"/>
    </row>
    <row r="84" spans="1:18">
      <c r="A84" s="33"/>
      <c r="B84" s="38"/>
      <c r="C84" s="39" t="s">
        <v>858</v>
      </c>
      <c r="D84" s="35" t="s">
        <v>859</v>
      </c>
      <c r="E84" s="36" t="s">
        <v>860</v>
      </c>
      <c r="F84" s="40" t="s">
        <v>370</v>
      </c>
      <c r="G84" s="49" t="s">
        <v>701</v>
      </c>
      <c r="H84" s="154" t="s">
        <v>14</v>
      </c>
      <c r="I84" s="55">
        <v>4</v>
      </c>
      <c r="J84" s="57" t="s">
        <v>861</v>
      </c>
      <c r="K84" s="58"/>
      <c r="L84" s="58"/>
      <c r="M84" s="58"/>
      <c r="N84" s="58"/>
      <c r="O84" s="58"/>
      <c r="P84" s="58"/>
      <c r="Q84" s="58"/>
      <c r="R84" s="59"/>
    </row>
    <row r="85" spans="1:18">
      <c r="A85" s="33"/>
      <c r="B85" s="38"/>
      <c r="C85" s="39" t="s">
        <v>862</v>
      </c>
      <c r="D85" s="35" t="s">
        <v>863</v>
      </c>
      <c r="E85" s="36" t="s">
        <v>843</v>
      </c>
      <c r="F85" s="40" t="s">
        <v>370</v>
      </c>
      <c r="G85" s="49" t="s">
        <v>701</v>
      </c>
      <c r="H85" s="154" t="s">
        <v>14</v>
      </c>
      <c r="I85" s="55" t="s">
        <v>864</v>
      </c>
      <c r="J85" s="69" t="s">
        <v>561</v>
      </c>
      <c r="K85" s="56" t="s">
        <v>865</v>
      </c>
      <c r="L85" s="69" t="s">
        <v>561</v>
      </c>
      <c r="M85" s="69" t="s">
        <v>561</v>
      </c>
      <c r="N85" s="69" t="s">
        <v>561</v>
      </c>
      <c r="O85" s="69" t="s">
        <v>561</v>
      </c>
      <c r="P85" s="69" t="s">
        <v>561</v>
      </c>
      <c r="Q85" s="69" t="s">
        <v>561</v>
      </c>
      <c r="R85" s="69" t="s">
        <v>561</v>
      </c>
    </row>
    <row r="86" spans="1:18">
      <c r="A86" s="33"/>
      <c r="B86" s="38"/>
      <c r="C86" s="39" t="s">
        <v>866</v>
      </c>
      <c r="D86" s="35" t="s">
        <v>867</v>
      </c>
      <c r="E86" s="36" t="s">
        <v>868</v>
      </c>
      <c r="F86" s="40" t="s">
        <v>370</v>
      </c>
      <c r="G86" s="49" t="s">
        <v>701</v>
      </c>
      <c r="H86" s="154" t="s">
        <v>14</v>
      </c>
      <c r="I86" s="55" t="s">
        <v>869</v>
      </c>
      <c r="J86" s="69" t="s">
        <v>561</v>
      </c>
      <c r="K86" s="56" t="s">
        <v>870</v>
      </c>
      <c r="L86" s="56" t="s">
        <v>870</v>
      </c>
      <c r="M86" s="69" t="s">
        <v>561</v>
      </c>
      <c r="N86" s="69" t="s">
        <v>561</v>
      </c>
      <c r="O86" s="69" t="s">
        <v>561</v>
      </c>
      <c r="P86" s="69" t="s">
        <v>561</v>
      </c>
      <c r="Q86" s="69" t="s">
        <v>561</v>
      </c>
      <c r="R86" s="69" t="s">
        <v>561</v>
      </c>
    </row>
    <row r="87" spans="1:18">
      <c r="A87" s="33"/>
      <c r="B87" s="38"/>
      <c r="C87" s="39" t="s">
        <v>871</v>
      </c>
      <c r="D87" s="35" t="s">
        <v>872</v>
      </c>
      <c r="E87" s="36" t="s">
        <v>873</v>
      </c>
      <c r="F87" s="40" t="s">
        <v>370</v>
      </c>
      <c r="G87" s="49"/>
      <c r="H87" s="37"/>
      <c r="I87" s="55">
        <v>5</v>
      </c>
      <c r="J87" s="69" t="s">
        <v>561</v>
      </c>
      <c r="K87" s="69" t="s">
        <v>561</v>
      </c>
      <c r="L87" s="56" t="s">
        <v>874</v>
      </c>
      <c r="M87" s="56" t="s">
        <v>874</v>
      </c>
      <c r="N87" s="69" t="s">
        <v>561</v>
      </c>
      <c r="O87" s="69" t="s">
        <v>561</v>
      </c>
      <c r="P87" s="56" t="s">
        <v>874</v>
      </c>
      <c r="Q87" s="56" t="s">
        <v>874</v>
      </c>
      <c r="R87" s="69" t="s">
        <v>561</v>
      </c>
    </row>
    <row r="88" spans="1:18">
      <c r="A88" s="33"/>
      <c r="B88" s="38"/>
      <c r="C88" s="39" t="s">
        <v>875</v>
      </c>
      <c r="D88" s="35" t="s">
        <v>876</v>
      </c>
      <c r="E88" s="36" t="s">
        <v>877</v>
      </c>
      <c r="F88" s="40" t="s">
        <v>370</v>
      </c>
      <c r="G88" s="37"/>
      <c r="H88" s="33"/>
      <c r="I88" s="55">
        <v>6</v>
      </c>
      <c r="J88" s="69" t="s">
        <v>561</v>
      </c>
      <c r="K88" s="69" t="s">
        <v>561</v>
      </c>
      <c r="L88" s="56" t="s">
        <v>878</v>
      </c>
      <c r="M88" s="56" t="s">
        <v>878</v>
      </c>
      <c r="N88" s="69" t="s">
        <v>561</v>
      </c>
      <c r="O88" s="69" t="s">
        <v>561</v>
      </c>
      <c r="P88" s="56" t="s">
        <v>878</v>
      </c>
      <c r="Q88" s="56" t="s">
        <v>878</v>
      </c>
      <c r="R88" s="69" t="s">
        <v>561</v>
      </c>
    </row>
    <row r="89" spans="1:18">
      <c r="A89" s="33"/>
      <c r="B89" s="38"/>
      <c r="C89" s="39" t="s">
        <v>879</v>
      </c>
      <c r="D89" s="35" t="s">
        <v>880</v>
      </c>
      <c r="E89" s="36" t="s">
        <v>881</v>
      </c>
      <c r="F89" s="40" t="s">
        <v>370</v>
      </c>
      <c r="G89" s="37"/>
      <c r="H89" s="33"/>
      <c r="I89" s="55">
        <v>7</v>
      </c>
      <c r="J89" s="69" t="s">
        <v>561</v>
      </c>
      <c r="K89" s="69" t="s">
        <v>561</v>
      </c>
      <c r="L89" s="56" t="s">
        <v>882</v>
      </c>
      <c r="M89" s="56" t="s">
        <v>882</v>
      </c>
      <c r="N89" s="69" t="s">
        <v>561</v>
      </c>
      <c r="O89" s="69" t="s">
        <v>561</v>
      </c>
      <c r="P89" s="56" t="s">
        <v>882</v>
      </c>
      <c r="Q89" s="56" t="s">
        <v>882</v>
      </c>
      <c r="R89" s="69" t="s">
        <v>561</v>
      </c>
    </row>
    <row r="90" spans="1:18">
      <c r="A90" s="33"/>
      <c r="B90" s="38"/>
      <c r="C90" s="39" t="s">
        <v>883</v>
      </c>
      <c r="D90" s="35" t="s">
        <v>884</v>
      </c>
      <c r="E90" s="36" t="s">
        <v>885</v>
      </c>
      <c r="F90" s="40" t="s">
        <v>370</v>
      </c>
      <c r="G90" s="37"/>
      <c r="H90" s="33"/>
      <c r="I90" s="55">
        <v>8</v>
      </c>
      <c r="J90" s="69" t="s">
        <v>561</v>
      </c>
      <c r="K90" s="69" t="s">
        <v>561</v>
      </c>
      <c r="L90" s="69" t="s">
        <v>561</v>
      </c>
      <c r="M90" s="56" t="s">
        <v>886</v>
      </c>
      <c r="N90" s="69" t="s">
        <v>561</v>
      </c>
      <c r="O90" s="69" t="s">
        <v>561</v>
      </c>
      <c r="P90" s="56" t="s">
        <v>886</v>
      </c>
      <c r="Q90" s="56" t="s">
        <v>886</v>
      </c>
      <c r="R90" s="69" t="s">
        <v>561</v>
      </c>
    </row>
    <row r="91" spans="1:18">
      <c r="A91" s="33"/>
      <c r="B91" s="38"/>
      <c r="C91" s="48" t="s">
        <v>887</v>
      </c>
      <c r="D91" s="35" t="s">
        <v>888</v>
      </c>
      <c r="E91" s="36" t="s">
        <v>889</v>
      </c>
      <c r="F91" s="33" t="s">
        <v>370</v>
      </c>
      <c r="G91" s="37"/>
      <c r="H91" s="33"/>
      <c r="I91" s="55">
        <v>9</v>
      </c>
      <c r="J91" s="81" t="s">
        <v>561</v>
      </c>
      <c r="K91" s="81" t="s">
        <v>561</v>
      </c>
      <c r="L91" s="81" t="s">
        <v>561</v>
      </c>
      <c r="M91" s="80" t="s">
        <v>890</v>
      </c>
      <c r="N91" s="81" t="s">
        <v>561</v>
      </c>
      <c r="O91" s="81" t="s">
        <v>561</v>
      </c>
      <c r="P91" s="81" t="s">
        <v>561</v>
      </c>
      <c r="Q91" s="81" t="s">
        <v>561</v>
      </c>
      <c r="R91" s="81" t="s">
        <v>561</v>
      </c>
    </row>
    <row r="92" spans="1:18">
      <c r="A92" s="33"/>
      <c r="B92" s="33" t="s">
        <v>891</v>
      </c>
      <c r="C92" s="34" t="s">
        <v>892</v>
      </c>
      <c r="D92" s="55" t="s">
        <v>893</v>
      </c>
      <c r="E92" s="36" t="s">
        <v>894</v>
      </c>
      <c r="F92" s="33" t="s">
        <v>268</v>
      </c>
      <c r="G92" s="49"/>
      <c r="H92" s="37"/>
      <c r="I92" s="55"/>
      <c r="J92" s="57" t="s">
        <v>895</v>
      </c>
      <c r="K92" s="58"/>
      <c r="L92" s="59"/>
      <c r="M92" s="60" t="s">
        <v>896</v>
      </c>
      <c r="N92" s="57" t="s">
        <v>895</v>
      </c>
      <c r="O92" s="59"/>
      <c r="P92" s="61" t="s">
        <v>896</v>
      </c>
      <c r="Q92" s="62"/>
      <c r="R92" s="56" t="s">
        <v>895</v>
      </c>
    </row>
    <row r="93" spans="1:18">
      <c r="A93" s="33"/>
      <c r="B93" s="33"/>
      <c r="C93" s="34" t="s">
        <v>897</v>
      </c>
      <c r="D93" s="55" t="s">
        <v>898</v>
      </c>
      <c r="E93" s="36" t="s">
        <v>894</v>
      </c>
      <c r="F93" s="33" t="s">
        <v>268</v>
      </c>
      <c r="G93" s="49"/>
      <c r="H93" s="37"/>
      <c r="I93" s="55" t="s">
        <v>899</v>
      </c>
      <c r="J93" s="57" t="s">
        <v>900</v>
      </c>
      <c r="K93" s="58"/>
      <c r="L93" s="59"/>
      <c r="M93" s="60" t="s">
        <v>901</v>
      </c>
      <c r="N93" s="57" t="s">
        <v>900</v>
      </c>
      <c r="O93" s="59"/>
      <c r="P93" s="61" t="s">
        <v>901</v>
      </c>
      <c r="Q93" s="62"/>
      <c r="R93" s="56" t="s">
        <v>900</v>
      </c>
    </row>
    <row r="94" spans="1:18">
      <c r="A94" s="33"/>
      <c r="B94" s="33"/>
      <c r="C94" s="34" t="s">
        <v>902</v>
      </c>
      <c r="D94" s="55" t="s">
        <v>903</v>
      </c>
      <c r="E94" s="36" t="s">
        <v>904</v>
      </c>
      <c r="F94" s="33" t="s">
        <v>231</v>
      </c>
      <c r="G94" s="49"/>
      <c r="H94" s="37"/>
      <c r="I94" s="55" t="s">
        <v>905</v>
      </c>
      <c r="J94" s="57" t="s">
        <v>906</v>
      </c>
      <c r="K94" s="58"/>
      <c r="L94" s="59"/>
      <c r="M94" s="60" t="s">
        <v>906</v>
      </c>
      <c r="N94" s="57" t="s">
        <v>906</v>
      </c>
      <c r="O94" s="59"/>
      <c r="P94" s="61" t="s">
        <v>906</v>
      </c>
      <c r="Q94" s="62"/>
      <c r="R94" s="56" t="s">
        <v>906</v>
      </c>
    </row>
    <row r="95" spans="1:18">
      <c r="A95" s="33"/>
      <c r="B95" s="33"/>
      <c r="C95" s="34" t="s">
        <v>907</v>
      </c>
      <c r="D95" s="55" t="s">
        <v>908</v>
      </c>
      <c r="E95" s="36" t="s">
        <v>904</v>
      </c>
      <c r="F95" s="33" t="s">
        <v>231</v>
      </c>
      <c r="G95" s="49"/>
      <c r="H95" s="37"/>
      <c r="I95" s="55" t="s">
        <v>909</v>
      </c>
      <c r="J95" s="57" t="s">
        <v>910</v>
      </c>
      <c r="K95" s="58"/>
      <c r="L95" s="59"/>
      <c r="M95" s="60" t="s">
        <v>910</v>
      </c>
      <c r="N95" s="57" t="s">
        <v>910</v>
      </c>
      <c r="O95" s="59"/>
      <c r="P95" s="61" t="s">
        <v>910</v>
      </c>
      <c r="Q95" s="62"/>
      <c r="R95" s="56" t="s">
        <v>910</v>
      </c>
    </row>
    <row r="96" spans="1:18">
      <c r="A96" s="33"/>
      <c r="B96" s="33"/>
      <c r="C96" s="34" t="s">
        <v>911</v>
      </c>
      <c r="D96" s="55" t="s">
        <v>912</v>
      </c>
      <c r="E96" s="36" t="s">
        <v>913</v>
      </c>
      <c r="F96" s="33" t="s">
        <v>99</v>
      </c>
      <c r="G96" s="49"/>
      <c r="H96" s="37"/>
      <c r="I96" s="55"/>
      <c r="J96" s="57" t="s">
        <v>914</v>
      </c>
      <c r="K96" s="58"/>
      <c r="L96" s="58"/>
      <c r="M96" s="58"/>
      <c r="N96" s="58"/>
      <c r="O96" s="58"/>
      <c r="P96" s="58"/>
      <c r="Q96" s="58"/>
      <c r="R96" s="59"/>
    </row>
    <row r="97" spans="1:18">
      <c r="A97" s="33"/>
      <c r="B97" s="33"/>
      <c r="C97" s="48" t="s">
        <v>915</v>
      </c>
      <c r="D97" s="55" t="s">
        <v>916</v>
      </c>
      <c r="E97" s="36" t="s">
        <v>917</v>
      </c>
      <c r="F97" s="33"/>
      <c r="G97" s="49"/>
      <c r="H97" s="37"/>
      <c r="I97" s="55" t="s">
        <v>918</v>
      </c>
      <c r="J97" s="33"/>
      <c r="K97" s="33"/>
      <c r="L97" s="33"/>
      <c r="M97" s="33"/>
      <c r="N97" s="33"/>
      <c r="O97" s="33"/>
      <c r="P97" s="33"/>
      <c r="Q97" s="33"/>
      <c r="R97" s="33"/>
    </row>
    <row r="98" spans="1:18">
      <c r="A98" s="33"/>
      <c r="B98" s="33" t="s">
        <v>919</v>
      </c>
      <c r="C98" s="48" t="s">
        <v>920</v>
      </c>
      <c r="D98" s="46" t="s">
        <v>921</v>
      </c>
      <c r="E98" s="36" t="s">
        <v>922</v>
      </c>
      <c r="F98" s="33" t="s">
        <v>426</v>
      </c>
      <c r="G98" s="49"/>
      <c r="H98" s="37"/>
      <c r="I98" s="55"/>
      <c r="J98" s="84" t="s">
        <v>923</v>
      </c>
      <c r="K98" s="85"/>
      <c r="L98" s="85"/>
      <c r="M98" s="85"/>
      <c r="N98" s="85"/>
      <c r="O98" s="85"/>
      <c r="P98" s="85"/>
      <c r="Q98" s="85"/>
      <c r="R98" s="91"/>
    </row>
    <row r="99" spans="1:18">
      <c r="A99" s="33"/>
      <c r="B99" s="33"/>
      <c r="C99" s="48" t="s">
        <v>924</v>
      </c>
      <c r="D99" s="46" t="s">
        <v>925</v>
      </c>
      <c r="E99" s="36" t="s">
        <v>926</v>
      </c>
      <c r="F99" s="33" t="s">
        <v>183</v>
      </c>
      <c r="G99" s="49"/>
      <c r="H99" s="37"/>
      <c r="I99" s="55"/>
      <c r="J99" s="84" t="s">
        <v>927</v>
      </c>
      <c r="K99" s="85"/>
      <c r="L99" s="85"/>
      <c r="M99" s="85"/>
      <c r="N99" s="85"/>
      <c r="O99" s="85"/>
      <c r="P99" s="85"/>
      <c r="Q99" s="85"/>
      <c r="R99" s="91"/>
    </row>
    <row r="100" spans="1:18">
      <c r="A100" s="33"/>
      <c r="B100" s="33"/>
      <c r="C100" s="48" t="s">
        <v>928</v>
      </c>
      <c r="D100" s="55" t="s">
        <v>929</v>
      </c>
      <c r="E100" s="36" t="s">
        <v>930</v>
      </c>
      <c r="F100" s="33"/>
      <c r="G100" s="49"/>
      <c r="H100" s="37"/>
      <c r="I100" s="55"/>
      <c r="J100" s="33"/>
      <c r="K100" s="33"/>
      <c r="L100" s="33"/>
      <c r="M100" s="33"/>
      <c r="N100" s="33"/>
      <c r="O100" s="33"/>
      <c r="P100" s="33"/>
      <c r="Q100" s="33"/>
      <c r="R100" s="33"/>
    </row>
    <row r="101" spans="1:18">
      <c r="A101" s="33"/>
      <c r="B101" s="33"/>
      <c r="C101" s="48" t="s">
        <v>931</v>
      </c>
      <c r="D101" s="55" t="s">
        <v>932</v>
      </c>
      <c r="E101" s="36" t="s">
        <v>933</v>
      </c>
      <c r="F101" s="33" t="s">
        <v>197</v>
      </c>
      <c r="G101" s="37"/>
      <c r="H101" s="33"/>
      <c r="I101" s="55"/>
      <c r="J101" s="33"/>
      <c r="K101" s="33"/>
      <c r="L101" s="33"/>
      <c r="M101" s="33"/>
      <c r="N101" s="33"/>
      <c r="O101" s="33"/>
      <c r="P101" s="33"/>
      <c r="Q101" s="33"/>
      <c r="R101" s="33"/>
    </row>
    <row r="102" spans="1:18">
      <c r="A102" s="33"/>
      <c r="B102" s="33" t="s">
        <v>216</v>
      </c>
      <c r="C102" s="157" t="s">
        <v>934</v>
      </c>
      <c r="D102" s="55" t="s">
        <v>935</v>
      </c>
      <c r="E102" s="36" t="s">
        <v>936</v>
      </c>
      <c r="F102" s="33"/>
      <c r="G102" s="37"/>
      <c r="H102" s="33"/>
      <c r="I102" s="55"/>
      <c r="J102" s="33"/>
      <c r="K102" s="33"/>
      <c r="L102" s="33"/>
      <c r="M102" s="33"/>
      <c r="N102" s="33"/>
      <c r="O102" s="33"/>
      <c r="P102" s="33"/>
      <c r="Q102" s="33"/>
      <c r="R102" s="33"/>
    </row>
    <row r="103" spans="1:18">
      <c r="A103" s="33"/>
      <c r="B103" s="33" t="s">
        <v>937</v>
      </c>
      <c r="C103" s="39" t="s">
        <v>938</v>
      </c>
      <c r="D103" s="35" t="s">
        <v>939</v>
      </c>
      <c r="E103" s="36" t="s">
        <v>940</v>
      </c>
      <c r="F103" s="40" t="s">
        <v>344</v>
      </c>
      <c r="G103" s="153" t="s">
        <v>14</v>
      </c>
      <c r="H103" s="153" t="s">
        <v>14</v>
      </c>
      <c r="I103" s="55" t="s">
        <v>941</v>
      </c>
      <c r="J103" s="57" t="s">
        <v>942</v>
      </c>
      <c r="K103" s="58"/>
      <c r="L103" s="58"/>
      <c r="M103" s="58"/>
      <c r="N103" s="58"/>
      <c r="O103" s="58"/>
      <c r="P103" s="58"/>
      <c r="Q103" s="58"/>
      <c r="R103" s="59"/>
    </row>
    <row r="104" spans="1:18">
      <c r="A104" s="33"/>
      <c r="B104" s="33"/>
      <c r="C104" s="39" t="s">
        <v>943</v>
      </c>
      <c r="D104" s="35" t="s">
        <v>944</v>
      </c>
      <c r="E104" s="36" t="s">
        <v>945</v>
      </c>
      <c r="F104" s="40" t="s">
        <v>344</v>
      </c>
      <c r="G104" s="153" t="s">
        <v>14</v>
      </c>
      <c r="H104" s="153" t="s">
        <v>14</v>
      </c>
      <c r="I104" s="55"/>
      <c r="J104" s="57" t="s">
        <v>946</v>
      </c>
      <c r="K104" s="58"/>
      <c r="L104" s="58"/>
      <c r="M104" s="58"/>
      <c r="N104" s="58"/>
      <c r="O104" s="58"/>
      <c r="P104" s="58"/>
      <c r="Q104" s="58"/>
      <c r="R104" s="59"/>
    </row>
    <row r="105" spans="1:18">
      <c r="A105" s="33"/>
      <c r="B105" s="33"/>
      <c r="C105" s="39" t="s">
        <v>947</v>
      </c>
      <c r="D105" s="35" t="s">
        <v>948</v>
      </c>
      <c r="E105" s="36" t="s">
        <v>949</v>
      </c>
      <c r="F105" s="40" t="s">
        <v>344</v>
      </c>
      <c r="G105" s="153" t="s">
        <v>14</v>
      </c>
      <c r="H105" s="37" t="s">
        <v>950</v>
      </c>
      <c r="I105" s="55" t="s">
        <v>951</v>
      </c>
      <c r="J105" s="57" t="s">
        <v>952</v>
      </c>
      <c r="K105" s="58"/>
      <c r="L105" s="58"/>
      <c r="M105" s="58"/>
      <c r="N105" s="58"/>
      <c r="O105" s="58"/>
      <c r="P105" s="58"/>
      <c r="Q105" s="58"/>
      <c r="R105" s="59"/>
    </row>
    <row r="106" spans="1:18">
      <c r="A106" s="33"/>
      <c r="B106" s="33"/>
      <c r="C106" s="39" t="s">
        <v>953</v>
      </c>
      <c r="D106" s="35" t="s">
        <v>954</v>
      </c>
      <c r="E106" s="36" t="s">
        <v>955</v>
      </c>
      <c r="F106" s="40" t="s">
        <v>344</v>
      </c>
      <c r="G106" s="37" t="s">
        <v>950</v>
      </c>
      <c r="H106" s="153" t="s">
        <v>14</v>
      </c>
      <c r="I106" s="55"/>
      <c r="J106" s="57" t="s">
        <v>956</v>
      </c>
      <c r="K106" s="58"/>
      <c r="L106" s="58"/>
      <c r="M106" s="58"/>
      <c r="N106" s="58"/>
      <c r="O106" s="58"/>
      <c r="P106" s="58"/>
      <c r="Q106" s="58"/>
      <c r="R106" s="59"/>
    </row>
    <row r="107" ht="24" spans="1:18">
      <c r="A107" s="33" t="s">
        <v>957</v>
      </c>
      <c r="B107" s="38" t="s">
        <v>239</v>
      </c>
      <c r="C107" s="39" t="s">
        <v>958</v>
      </c>
      <c r="D107" s="35" t="s">
        <v>959</v>
      </c>
      <c r="E107" s="55" t="s">
        <v>960</v>
      </c>
      <c r="F107" s="40" t="s">
        <v>237</v>
      </c>
      <c r="G107" s="49" t="s">
        <v>961</v>
      </c>
      <c r="H107" s="153" t="s">
        <v>14</v>
      </c>
      <c r="I107" s="55" t="s">
        <v>962</v>
      </c>
      <c r="J107" s="57" t="s">
        <v>963</v>
      </c>
      <c r="K107" s="58"/>
      <c r="L107" s="58"/>
      <c r="M107" s="58"/>
      <c r="N107" s="58"/>
      <c r="O107" s="58"/>
      <c r="P107" s="58"/>
      <c r="Q107" s="58"/>
      <c r="R107" s="59"/>
    </row>
    <row r="108" ht="60" spans="1:18">
      <c r="A108" s="33"/>
      <c r="B108" s="38"/>
      <c r="C108" s="39" t="s">
        <v>964</v>
      </c>
      <c r="D108" s="35" t="s">
        <v>965</v>
      </c>
      <c r="E108" s="55" t="s">
        <v>966</v>
      </c>
      <c r="F108" s="40" t="s">
        <v>237</v>
      </c>
      <c r="G108" s="49" t="s">
        <v>967</v>
      </c>
      <c r="H108" s="153" t="s">
        <v>14</v>
      </c>
      <c r="I108" s="55"/>
      <c r="J108" s="69" t="s">
        <v>968</v>
      </c>
      <c r="K108" s="86" t="s">
        <v>969</v>
      </c>
      <c r="L108" s="58"/>
      <c r="M108" s="58"/>
      <c r="N108" s="58"/>
      <c r="O108" s="58"/>
      <c r="P108" s="58"/>
      <c r="Q108" s="58"/>
      <c r="R108" s="59"/>
    </row>
    <row r="109" ht="36" customHeight="1" spans="1:18">
      <c r="A109" s="33"/>
      <c r="B109" s="38" t="s">
        <v>970</v>
      </c>
      <c r="C109" s="39" t="s">
        <v>971</v>
      </c>
      <c r="D109" s="35" t="s">
        <v>972</v>
      </c>
      <c r="E109" s="36" t="s">
        <v>973</v>
      </c>
      <c r="F109" s="40" t="s">
        <v>355</v>
      </c>
      <c r="G109" s="49" t="s">
        <v>974</v>
      </c>
      <c r="H109" s="153" t="s">
        <v>14</v>
      </c>
      <c r="I109" s="55" t="s">
        <v>962</v>
      </c>
      <c r="J109" s="87" t="s">
        <v>975</v>
      </c>
      <c r="K109" s="87"/>
      <c r="L109" s="87"/>
      <c r="M109" s="67" t="s">
        <v>976</v>
      </c>
      <c r="N109" s="68"/>
      <c r="O109" s="68"/>
      <c r="P109" s="68"/>
      <c r="Q109" s="68"/>
      <c r="R109" s="70"/>
    </row>
    <row r="110" spans="1:18">
      <c r="A110" s="33"/>
      <c r="B110" s="38"/>
      <c r="C110" s="39" t="s">
        <v>977</v>
      </c>
      <c r="D110" s="35" t="s">
        <v>978</v>
      </c>
      <c r="E110" s="36" t="s">
        <v>979</v>
      </c>
      <c r="F110" s="40" t="s">
        <v>355</v>
      </c>
      <c r="G110" s="49" t="s">
        <v>701</v>
      </c>
      <c r="H110" s="153" t="s">
        <v>14</v>
      </c>
      <c r="I110" s="55" t="s">
        <v>962</v>
      </c>
      <c r="J110" s="56" t="s">
        <v>980</v>
      </c>
      <c r="K110" s="56"/>
      <c r="L110" s="56"/>
      <c r="M110" s="57" t="s">
        <v>981</v>
      </c>
      <c r="N110" s="58"/>
      <c r="O110" s="58"/>
      <c r="P110" s="58"/>
      <c r="Q110" s="58"/>
      <c r="R110" s="59"/>
    </row>
    <row r="111" spans="1:18">
      <c r="A111" s="33"/>
      <c r="B111" s="38" t="s">
        <v>982</v>
      </c>
      <c r="C111" s="39" t="s">
        <v>983</v>
      </c>
      <c r="D111" s="35" t="s">
        <v>984</v>
      </c>
      <c r="E111" s="36" t="s">
        <v>985</v>
      </c>
      <c r="F111" s="40" t="s">
        <v>105</v>
      </c>
      <c r="G111" s="153" t="s">
        <v>14</v>
      </c>
      <c r="H111" s="49" t="s">
        <v>986</v>
      </c>
      <c r="I111" s="55"/>
      <c r="J111" s="57" t="s">
        <v>987</v>
      </c>
      <c r="K111" s="58"/>
      <c r="L111" s="58"/>
      <c r="M111" s="58"/>
      <c r="N111" s="58"/>
      <c r="O111" s="58"/>
      <c r="P111" s="58"/>
      <c r="Q111" s="58"/>
      <c r="R111" s="59"/>
    </row>
    <row r="112" spans="1:18">
      <c r="A112" s="33"/>
      <c r="B112" s="38"/>
      <c r="C112" s="39" t="s">
        <v>988</v>
      </c>
      <c r="D112" s="35" t="s">
        <v>989</v>
      </c>
      <c r="E112" s="36" t="s">
        <v>990</v>
      </c>
      <c r="F112" s="40" t="s">
        <v>105</v>
      </c>
      <c r="G112" s="49" t="s">
        <v>986</v>
      </c>
      <c r="H112" s="153" t="s">
        <v>14</v>
      </c>
      <c r="I112" s="55"/>
      <c r="J112" s="57" t="s">
        <v>991</v>
      </c>
      <c r="K112" s="58"/>
      <c r="L112" s="58"/>
      <c r="M112" s="58"/>
      <c r="N112" s="58"/>
      <c r="O112" s="58"/>
      <c r="P112" s="58"/>
      <c r="Q112" s="58"/>
      <c r="R112" s="59"/>
    </row>
    <row r="113" spans="1:18">
      <c r="A113" s="33"/>
      <c r="B113" s="38" t="s">
        <v>992</v>
      </c>
      <c r="C113" s="39" t="s">
        <v>993</v>
      </c>
      <c r="D113" s="35" t="s">
        <v>994</v>
      </c>
      <c r="E113" s="36" t="s">
        <v>995</v>
      </c>
      <c r="F113" s="40" t="s">
        <v>335</v>
      </c>
      <c r="G113" s="154" t="s">
        <v>14</v>
      </c>
      <c r="H113" s="33" t="s">
        <v>996</v>
      </c>
      <c r="I113" s="88" t="s">
        <v>997</v>
      </c>
      <c r="J113" s="69" t="s">
        <v>998</v>
      </c>
      <c r="K113" s="56" t="s">
        <v>999</v>
      </c>
      <c r="L113" s="56" t="s">
        <v>999</v>
      </c>
      <c r="M113" s="56" t="s">
        <v>999</v>
      </c>
      <c r="N113" s="56" t="s">
        <v>999</v>
      </c>
      <c r="O113" s="56" t="s">
        <v>998</v>
      </c>
      <c r="P113" s="56" t="s">
        <v>999</v>
      </c>
      <c r="Q113" s="56" t="s">
        <v>998</v>
      </c>
      <c r="R113" s="56" t="s">
        <v>998</v>
      </c>
    </row>
    <row r="114" spans="1:18">
      <c r="A114" s="33"/>
      <c r="B114" s="38"/>
      <c r="C114" s="39" t="s">
        <v>1000</v>
      </c>
      <c r="D114" s="35" t="s">
        <v>1001</v>
      </c>
      <c r="E114" s="36" t="s">
        <v>1002</v>
      </c>
      <c r="F114" s="40" t="s">
        <v>335</v>
      </c>
      <c r="G114" s="154" t="s">
        <v>14</v>
      </c>
      <c r="H114" s="33" t="s">
        <v>996</v>
      </c>
      <c r="I114" s="88" t="s">
        <v>997</v>
      </c>
      <c r="J114" s="69" t="s">
        <v>1003</v>
      </c>
      <c r="K114" s="56" t="s">
        <v>1004</v>
      </c>
      <c r="L114" s="56" t="s">
        <v>1004</v>
      </c>
      <c r="M114" s="56" t="s">
        <v>1004</v>
      </c>
      <c r="N114" s="56" t="s">
        <v>1004</v>
      </c>
      <c r="O114" s="56" t="s">
        <v>1003</v>
      </c>
      <c r="P114" s="56" t="s">
        <v>1004</v>
      </c>
      <c r="Q114" s="56" t="s">
        <v>1003</v>
      </c>
      <c r="R114" s="56" t="s">
        <v>1003</v>
      </c>
    </row>
    <row r="115" spans="1:18">
      <c r="A115" s="33"/>
      <c r="B115" s="42" t="s">
        <v>1005</v>
      </c>
      <c r="C115" s="39" t="s">
        <v>1006</v>
      </c>
      <c r="D115" s="35" t="s">
        <v>1007</v>
      </c>
      <c r="E115" s="36" t="s">
        <v>1008</v>
      </c>
      <c r="F115" s="40" t="s">
        <v>330</v>
      </c>
      <c r="G115" s="49" t="s">
        <v>701</v>
      </c>
      <c r="H115" s="33"/>
      <c r="I115" s="55"/>
      <c r="J115" s="60" t="s">
        <v>1009</v>
      </c>
      <c r="K115" s="60"/>
      <c r="L115" s="57" t="s">
        <v>1010</v>
      </c>
      <c r="M115" s="58"/>
      <c r="N115" s="58"/>
      <c r="O115" s="58"/>
      <c r="P115" s="59"/>
      <c r="Q115" s="92" t="s">
        <v>1011</v>
      </c>
      <c r="R115" s="60" t="s">
        <v>1009</v>
      </c>
    </row>
    <row r="116" spans="1:18">
      <c r="A116" s="33"/>
      <c r="B116" s="38"/>
      <c r="C116" s="39" t="s">
        <v>1012</v>
      </c>
      <c r="D116" s="35" t="s">
        <v>1013</v>
      </c>
      <c r="E116" s="36" t="s">
        <v>1014</v>
      </c>
      <c r="F116" s="40" t="s">
        <v>330</v>
      </c>
      <c r="G116" s="49" t="s">
        <v>701</v>
      </c>
      <c r="H116" s="33"/>
      <c r="I116" s="55"/>
      <c r="J116" s="60" t="s">
        <v>1015</v>
      </c>
      <c r="K116" s="60"/>
      <c r="L116" s="57" t="s">
        <v>1016</v>
      </c>
      <c r="M116" s="58"/>
      <c r="N116" s="58"/>
      <c r="O116" s="58"/>
      <c r="P116" s="59"/>
      <c r="Q116" s="92" t="s">
        <v>1017</v>
      </c>
      <c r="R116" s="60" t="s">
        <v>1015</v>
      </c>
    </row>
    <row r="117" spans="1:18">
      <c r="A117" s="33"/>
      <c r="B117" s="38" t="s">
        <v>1018</v>
      </c>
      <c r="C117" s="39" t="s">
        <v>1019</v>
      </c>
      <c r="D117" s="35" t="s">
        <v>1020</v>
      </c>
      <c r="E117" s="36" t="s">
        <v>1021</v>
      </c>
      <c r="F117" s="40" t="s">
        <v>312</v>
      </c>
      <c r="G117" s="49" t="s">
        <v>701</v>
      </c>
      <c r="H117" s="33"/>
      <c r="I117" s="55" t="s">
        <v>962</v>
      </c>
      <c r="J117" s="57" t="s">
        <v>1022</v>
      </c>
      <c r="K117" s="58"/>
      <c r="L117" s="58"/>
      <c r="M117" s="58"/>
      <c r="N117" s="58"/>
      <c r="O117" s="58"/>
      <c r="P117" s="58"/>
      <c r="Q117" s="58"/>
      <c r="R117" s="59"/>
    </row>
    <row r="118" spans="1:18">
      <c r="A118" s="33"/>
      <c r="B118" s="38"/>
      <c r="C118" s="39" t="s">
        <v>1023</v>
      </c>
      <c r="D118" s="35" t="s">
        <v>1024</v>
      </c>
      <c r="E118" s="36" t="s">
        <v>1025</v>
      </c>
      <c r="F118" s="40" t="s">
        <v>312</v>
      </c>
      <c r="G118" s="49" t="s">
        <v>701</v>
      </c>
      <c r="H118" s="33"/>
      <c r="I118" s="55" t="s">
        <v>962</v>
      </c>
      <c r="J118" s="57" t="s">
        <v>1026</v>
      </c>
      <c r="K118" s="58"/>
      <c r="L118" s="58"/>
      <c r="M118" s="58"/>
      <c r="N118" s="58"/>
      <c r="O118" s="58"/>
      <c r="P118" s="58"/>
      <c r="Q118" s="58"/>
      <c r="R118" s="59"/>
    </row>
    <row r="119" spans="1:18">
      <c r="A119" s="33"/>
      <c r="B119" s="38" t="s">
        <v>1027</v>
      </c>
      <c r="C119" s="39" t="s">
        <v>1028</v>
      </c>
      <c r="D119" s="35" t="s">
        <v>1029</v>
      </c>
      <c r="E119" s="36" t="s">
        <v>1030</v>
      </c>
      <c r="F119" s="40" t="s">
        <v>292</v>
      </c>
      <c r="G119" s="49" t="s">
        <v>701</v>
      </c>
      <c r="H119" s="33"/>
      <c r="I119" s="55"/>
      <c r="J119" s="57" t="s">
        <v>1031</v>
      </c>
      <c r="K119" s="58"/>
      <c r="L119" s="58"/>
      <c r="M119" s="58"/>
      <c r="N119" s="58"/>
      <c r="O119" s="58"/>
      <c r="P119" s="58"/>
      <c r="Q119" s="58"/>
      <c r="R119" s="59"/>
    </row>
    <row r="120" spans="1:18">
      <c r="A120" s="33"/>
      <c r="B120" s="38"/>
      <c r="C120" s="39" t="s">
        <v>1032</v>
      </c>
      <c r="D120" s="35" t="s">
        <v>1033</v>
      </c>
      <c r="E120" s="36" t="s">
        <v>1034</v>
      </c>
      <c r="F120" s="40" t="s">
        <v>292</v>
      </c>
      <c r="G120" s="49" t="s">
        <v>701</v>
      </c>
      <c r="H120" s="33"/>
      <c r="I120" s="55"/>
      <c r="J120" s="57" t="s">
        <v>1035</v>
      </c>
      <c r="K120" s="58"/>
      <c r="L120" s="58"/>
      <c r="M120" s="58"/>
      <c r="N120" s="58"/>
      <c r="O120" s="58"/>
      <c r="P120" s="58"/>
      <c r="Q120" s="58"/>
      <c r="R120" s="59"/>
    </row>
    <row r="121" spans="1:18">
      <c r="A121" s="33"/>
      <c r="B121" s="38"/>
      <c r="C121" s="39" t="s">
        <v>1036</v>
      </c>
      <c r="D121" s="35" t="s">
        <v>1037</v>
      </c>
      <c r="E121" s="36" t="s">
        <v>1038</v>
      </c>
      <c r="F121" s="40" t="s">
        <v>292</v>
      </c>
      <c r="G121" s="37"/>
      <c r="H121" s="33"/>
      <c r="I121" s="55"/>
      <c r="J121" s="69" t="s">
        <v>561</v>
      </c>
      <c r="K121" s="56" t="s">
        <v>1039</v>
      </c>
      <c r="L121" s="56"/>
      <c r="M121" s="56"/>
      <c r="N121" s="61" t="s">
        <v>1040</v>
      </c>
      <c r="O121" s="62"/>
      <c r="P121" s="56" t="s">
        <v>1039</v>
      </c>
      <c r="Q121" s="61" t="s">
        <v>1040</v>
      </c>
      <c r="R121" s="62"/>
    </row>
    <row r="122" spans="1:18">
      <c r="A122" s="33"/>
      <c r="B122" s="38"/>
      <c r="C122" s="39" t="s">
        <v>1041</v>
      </c>
      <c r="D122" s="35" t="s">
        <v>1042</v>
      </c>
      <c r="E122" s="36" t="s">
        <v>1043</v>
      </c>
      <c r="F122" s="40" t="s">
        <v>292</v>
      </c>
      <c r="G122" s="37"/>
      <c r="H122" s="33"/>
      <c r="I122" s="55"/>
      <c r="J122" s="69" t="s">
        <v>561</v>
      </c>
      <c r="K122" s="56" t="s">
        <v>1044</v>
      </c>
      <c r="L122" s="56"/>
      <c r="M122" s="56"/>
      <c r="N122" s="61" t="s">
        <v>1045</v>
      </c>
      <c r="O122" s="62"/>
      <c r="P122" s="56" t="s">
        <v>1046</v>
      </c>
      <c r="Q122" s="61" t="s">
        <v>1045</v>
      </c>
      <c r="R122" s="62"/>
    </row>
    <row r="123" spans="1:18">
      <c r="A123" s="33"/>
      <c r="B123" s="33" t="s">
        <v>1047</v>
      </c>
      <c r="C123" s="39" t="s">
        <v>1048</v>
      </c>
      <c r="D123" s="35" t="s">
        <v>1049</v>
      </c>
      <c r="E123" s="36" t="s">
        <v>1050</v>
      </c>
      <c r="F123" s="40" t="s">
        <v>309</v>
      </c>
      <c r="G123" s="49" t="s">
        <v>701</v>
      </c>
      <c r="H123" s="33"/>
      <c r="I123" s="55"/>
      <c r="J123" s="69" t="s">
        <v>561</v>
      </c>
      <c r="K123" s="57" t="s">
        <v>1051</v>
      </c>
      <c r="L123" s="58"/>
      <c r="M123" s="58"/>
      <c r="N123" s="58"/>
      <c r="O123" s="58"/>
      <c r="P123" s="58"/>
      <c r="Q123" s="58"/>
      <c r="R123" s="59"/>
    </row>
    <row r="124" spans="1:18">
      <c r="A124" s="33"/>
      <c r="B124" s="33"/>
      <c r="C124" s="39" t="s">
        <v>1052</v>
      </c>
      <c r="D124" s="35" t="s">
        <v>1053</v>
      </c>
      <c r="E124" s="36" t="s">
        <v>1054</v>
      </c>
      <c r="F124" s="40" t="s">
        <v>309</v>
      </c>
      <c r="G124" s="49" t="s">
        <v>701</v>
      </c>
      <c r="H124" s="33"/>
      <c r="I124" s="55"/>
      <c r="J124" s="69" t="s">
        <v>561</v>
      </c>
      <c r="K124" s="57" t="s">
        <v>1055</v>
      </c>
      <c r="L124" s="58"/>
      <c r="M124" s="58"/>
      <c r="N124" s="58"/>
      <c r="O124" s="58"/>
      <c r="P124" s="58"/>
      <c r="Q124" s="58"/>
      <c r="R124" s="59"/>
    </row>
    <row r="125" spans="1:18">
      <c r="A125" s="33"/>
      <c r="B125" s="33" t="s">
        <v>1056</v>
      </c>
      <c r="C125" s="39" t="s">
        <v>1057</v>
      </c>
      <c r="D125" s="55" t="s">
        <v>1058</v>
      </c>
      <c r="E125" s="36"/>
      <c r="F125" s="40" t="s">
        <v>353</v>
      </c>
      <c r="G125" s="37"/>
      <c r="H125" s="33"/>
      <c r="I125" s="55"/>
      <c r="J125" s="57" t="s">
        <v>1059</v>
      </c>
      <c r="K125" s="58"/>
      <c r="L125" s="58"/>
      <c r="M125" s="58"/>
      <c r="N125" s="58"/>
      <c r="O125" s="58"/>
      <c r="P125" s="58"/>
      <c r="Q125" s="58"/>
      <c r="R125" s="59"/>
    </row>
    <row r="126" spans="1:18">
      <c r="A126" s="33"/>
      <c r="B126" s="33" t="s">
        <v>1060</v>
      </c>
      <c r="C126" s="39" t="s">
        <v>1061</v>
      </c>
      <c r="D126" s="35" t="s">
        <v>1062</v>
      </c>
      <c r="E126" s="36" t="s">
        <v>1063</v>
      </c>
      <c r="F126" s="40" t="s">
        <v>395</v>
      </c>
      <c r="G126" s="37"/>
      <c r="H126" s="33"/>
      <c r="I126" s="55"/>
      <c r="J126" s="57" t="s">
        <v>1064</v>
      </c>
      <c r="K126" s="58"/>
      <c r="L126" s="58"/>
      <c r="M126" s="58"/>
      <c r="N126" s="58"/>
      <c r="O126" s="58"/>
      <c r="P126" s="58"/>
      <c r="Q126" s="58"/>
      <c r="R126" s="59"/>
    </row>
    <row r="127" spans="1:18">
      <c r="A127" s="33"/>
      <c r="B127" s="33"/>
      <c r="C127" s="39" t="s">
        <v>1065</v>
      </c>
      <c r="D127" s="35" t="s">
        <v>1066</v>
      </c>
      <c r="E127" s="36" t="s">
        <v>1067</v>
      </c>
      <c r="F127" s="40" t="s">
        <v>395</v>
      </c>
      <c r="G127" s="37"/>
      <c r="H127" s="33"/>
      <c r="I127" s="55"/>
      <c r="J127" s="57" t="s">
        <v>1068</v>
      </c>
      <c r="K127" s="58"/>
      <c r="L127" s="58"/>
      <c r="M127" s="58"/>
      <c r="N127" s="58"/>
      <c r="O127" s="58"/>
      <c r="P127" s="58"/>
      <c r="Q127" s="58"/>
      <c r="R127" s="59"/>
    </row>
    <row r="128" spans="1:18">
      <c r="A128" s="33"/>
      <c r="B128" s="38" t="s">
        <v>1069</v>
      </c>
      <c r="C128" s="39" t="s">
        <v>1070</v>
      </c>
      <c r="D128" s="35" t="s">
        <v>1071</v>
      </c>
      <c r="E128" s="36" t="s">
        <v>1072</v>
      </c>
      <c r="F128" s="40" t="s">
        <v>248</v>
      </c>
      <c r="G128" s="49" t="s">
        <v>1073</v>
      </c>
      <c r="H128" s="33"/>
      <c r="I128" s="55" t="s">
        <v>962</v>
      </c>
      <c r="J128" s="56" t="s">
        <v>1074</v>
      </c>
      <c r="K128" s="60" t="s">
        <v>1075</v>
      </c>
      <c r="L128" s="57" t="s">
        <v>1074</v>
      </c>
      <c r="M128" s="58"/>
      <c r="N128" s="58"/>
      <c r="O128" s="58"/>
      <c r="P128" s="58"/>
      <c r="Q128" s="58"/>
      <c r="R128" s="59"/>
    </row>
    <row r="129" spans="1:18">
      <c r="A129" s="33"/>
      <c r="B129" s="38"/>
      <c r="C129" s="39" t="s">
        <v>1076</v>
      </c>
      <c r="D129" s="35" t="s">
        <v>1077</v>
      </c>
      <c r="E129" s="36" t="s">
        <v>1078</v>
      </c>
      <c r="F129" s="40" t="s">
        <v>248</v>
      </c>
      <c r="G129" s="37"/>
      <c r="H129" s="33"/>
      <c r="I129" s="55" t="s">
        <v>962</v>
      </c>
      <c r="J129" s="56" t="s">
        <v>1079</v>
      </c>
      <c r="K129" s="60" t="s">
        <v>1080</v>
      </c>
      <c r="L129" s="57" t="s">
        <v>1079</v>
      </c>
      <c r="M129" s="58"/>
      <c r="N129" s="58"/>
      <c r="O129" s="58"/>
      <c r="P129" s="58"/>
      <c r="Q129" s="58"/>
      <c r="R129" s="59"/>
    </row>
    <row r="130" spans="1:18">
      <c r="A130" s="33"/>
      <c r="B130" s="38" t="s">
        <v>1081</v>
      </c>
      <c r="C130" s="39" t="s">
        <v>1082</v>
      </c>
      <c r="D130" s="35" t="s">
        <v>1083</v>
      </c>
      <c r="E130" s="36" t="s">
        <v>1084</v>
      </c>
      <c r="F130" s="40" t="s">
        <v>447</v>
      </c>
      <c r="G130" s="49" t="s">
        <v>701</v>
      </c>
      <c r="H130" s="154" t="s">
        <v>14</v>
      </c>
      <c r="I130" s="55"/>
      <c r="J130" s="57" t="s">
        <v>1085</v>
      </c>
      <c r="K130" s="58"/>
      <c r="L130" s="58"/>
      <c r="M130" s="58"/>
      <c r="N130" s="58"/>
      <c r="O130" s="58"/>
      <c r="P130" s="58"/>
      <c r="Q130" s="58"/>
      <c r="R130" s="59"/>
    </row>
    <row r="131" spans="1:18">
      <c r="A131" s="33"/>
      <c r="B131" s="38"/>
      <c r="C131" s="39" t="s">
        <v>1086</v>
      </c>
      <c r="D131" s="35" t="s">
        <v>1087</v>
      </c>
      <c r="E131" s="36" t="s">
        <v>1088</v>
      </c>
      <c r="F131" s="40" t="s">
        <v>447</v>
      </c>
      <c r="G131" s="49" t="s">
        <v>701</v>
      </c>
      <c r="H131" s="154" t="s">
        <v>14</v>
      </c>
      <c r="I131" s="55"/>
      <c r="J131" s="57" t="s">
        <v>1089</v>
      </c>
      <c r="K131" s="58"/>
      <c r="L131" s="58"/>
      <c r="M131" s="58"/>
      <c r="N131" s="58"/>
      <c r="O131" s="58"/>
      <c r="P131" s="58"/>
      <c r="Q131" s="58"/>
      <c r="R131" s="59"/>
    </row>
    <row r="132" spans="1:18">
      <c r="A132" s="33"/>
      <c r="B132" s="38"/>
      <c r="C132" s="39" t="s">
        <v>1090</v>
      </c>
      <c r="D132" s="35" t="s">
        <v>1091</v>
      </c>
      <c r="E132" s="36" t="s">
        <v>1092</v>
      </c>
      <c r="F132" s="40" t="s">
        <v>427</v>
      </c>
      <c r="G132" s="37"/>
      <c r="H132" s="33" t="s">
        <v>1093</v>
      </c>
      <c r="I132" s="55" t="s">
        <v>1094</v>
      </c>
      <c r="J132" s="57" t="s">
        <v>1095</v>
      </c>
      <c r="K132" s="58"/>
      <c r="L132" s="58"/>
      <c r="M132" s="58"/>
      <c r="N132" s="58"/>
      <c r="O132" s="58"/>
      <c r="P132" s="58"/>
      <c r="Q132" s="58"/>
      <c r="R132" s="59"/>
    </row>
    <row r="133" spans="1:18">
      <c r="A133" s="33"/>
      <c r="B133" s="38"/>
      <c r="C133" s="39" t="s">
        <v>1096</v>
      </c>
      <c r="D133" s="35" t="s">
        <v>1097</v>
      </c>
      <c r="E133" s="36" t="s">
        <v>1098</v>
      </c>
      <c r="F133" s="40" t="s">
        <v>427</v>
      </c>
      <c r="G133" s="37"/>
      <c r="H133" s="33" t="s">
        <v>1093</v>
      </c>
      <c r="I133" s="55"/>
      <c r="J133" s="57" t="s">
        <v>1099</v>
      </c>
      <c r="K133" s="58"/>
      <c r="L133" s="58"/>
      <c r="M133" s="58"/>
      <c r="N133" s="58"/>
      <c r="O133" s="58"/>
      <c r="P133" s="58"/>
      <c r="Q133" s="58"/>
      <c r="R133" s="59"/>
    </row>
    <row r="134" spans="1:18">
      <c r="A134" s="33"/>
      <c r="B134" s="33" t="s">
        <v>1056</v>
      </c>
      <c r="C134" s="157" t="s">
        <v>14</v>
      </c>
      <c r="D134" s="35" t="s">
        <v>1100</v>
      </c>
      <c r="E134" s="36"/>
      <c r="F134" s="33" t="s">
        <v>420</v>
      </c>
      <c r="G134" s="49" t="s">
        <v>701</v>
      </c>
      <c r="H134" s="154" t="s">
        <v>14</v>
      </c>
      <c r="I134" s="55"/>
      <c r="J134" s="79" t="s">
        <v>1101</v>
      </c>
      <c r="K134" s="79"/>
      <c r="L134" s="79"/>
      <c r="M134" s="79"/>
      <c r="N134" s="33"/>
      <c r="O134" s="33"/>
      <c r="P134" s="33"/>
      <c r="Q134" s="33"/>
      <c r="R134" s="33"/>
    </row>
    <row r="135" spans="1:18">
      <c r="A135" s="33"/>
      <c r="B135" s="33"/>
      <c r="C135" s="157" t="s">
        <v>14</v>
      </c>
      <c r="D135" s="35" t="s">
        <v>1102</v>
      </c>
      <c r="E135" s="36"/>
      <c r="F135" s="33" t="s">
        <v>420</v>
      </c>
      <c r="G135" s="49" t="s">
        <v>701</v>
      </c>
      <c r="H135" s="154" t="s">
        <v>14</v>
      </c>
      <c r="I135" s="55"/>
      <c r="J135" s="79" t="s">
        <v>1103</v>
      </c>
      <c r="K135" s="79"/>
      <c r="L135" s="79"/>
      <c r="M135" s="79"/>
      <c r="N135" s="33"/>
      <c r="O135" s="33"/>
      <c r="P135" s="33"/>
      <c r="Q135" s="33"/>
      <c r="R135" s="33"/>
    </row>
    <row r="136" ht="24" spans="1:18">
      <c r="A136" s="33"/>
      <c r="B136" s="33" t="s">
        <v>423</v>
      </c>
      <c r="C136" s="157" t="s">
        <v>14</v>
      </c>
      <c r="D136" s="35" t="s">
        <v>1104</v>
      </c>
      <c r="E136" s="36" t="s">
        <v>423</v>
      </c>
      <c r="F136" s="33" t="s">
        <v>291</v>
      </c>
      <c r="G136" s="49" t="s">
        <v>1105</v>
      </c>
      <c r="H136" s="37"/>
      <c r="I136" s="55"/>
      <c r="J136" s="79" t="s">
        <v>1106</v>
      </c>
      <c r="K136" s="79"/>
      <c r="L136" s="79"/>
      <c r="M136" s="79"/>
      <c r="N136" s="33"/>
      <c r="O136" s="33"/>
      <c r="P136" s="33"/>
      <c r="Q136" s="33"/>
      <c r="R136" s="33"/>
    </row>
    <row r="137" ht="36" spans="1:18">
      <c r="A137" s="33"/>
      <c r="B137" s="33"/>
      <c r="C137" s="157" t="s">
        <v>14</v>
      </c>
      <c r="D137" s="35" t="s">
        <v>1107</v>
      </c>
      <c r="E137" s="36" t="s">
        <v>1108</v>
      </c>
      <c r="F137" s="33" t="s">
        <v>291</v>
      </c>
      <c r="G137" s="49" t="s">
        <v>1109</v>
      </c>
      <c r="H137" s="37"/>
      <c r="I137" s="55"/>
      <c r="J137" s="79" t="s">
        <v>1110</v>
      </c>
      <c r="K137" s="79"/>
      <c r="L137" s="79"/>
      <c r="M137" s="79"/>
      <c r="N137" s="33"/>
      <c r="O137" s="33"/>
      <c r="P137" s="33"/>
      <c r="Q137" s="33"/>
      <c r="R137" s="33"/>
    </row>
    <row r="138" spans="1:18">
      <c r="A138" s="33"/>
      <c r="B138" s="38" t="s">
        <v>1111</v>
      </c>
      <c r="C138" s="93" t="s">
        <v>1112</v>
      </c>
      <c r="D138" s="55" t="s">
        <v>1113</v>
      </c>
      <c r="E138" s="36" t="s">
        <v>407</v>
      </c>
      <c r="F138" s="40" t="s">
        <v>405</v>
      </c>
      <c r="G138" s="37"/>
      <c r="H138" s="37"/>
      <c r="I138" s="55"/>
      <c r="J138" s="57" t="s">
        <v>1114</v>
      </c>
      <c r="K138" s="58"/>
      <c r="L138" s="58"/>
      <c r="M138" s="58"/>
      <c r="N138" s="58"/>
      <c r="O138" s="58"/>
      <c r="P138" s="58"/>
      <c r="Q138" s="58"/>
      <c r="R138" s="59"/>
    </row>
    <row r="139" spans="1:18">
      <c r="A139" s="33"/>
      <c r="B139" s="38"/>
      <c r="C139" s="39" t="s">
        <v>1115</v>
      </c>
      <c r="D139" s="55" t="s">
        <v>1116</v>
      </c>
      <c r="E139" s="36" t="s">
        <v>1117</v>
      </c>
      <c r="F139" s="40" t="s">
        <v>405</v>
      </c>
      <c r="G139" s="37"/>
      <c r="H139" s="37"/>
      <c r="I139" s="55"/>
      <c r="J139" s="57" t="s">
        <v>1114</v>
      </c>
      <c r="K139" s="58"/>
      <c r="L139" s="58"/>
      <c r="M139" s="58"/>
      <c r="N139" s="58"/>
      <c r="O139" s="58"/>
      <c r="P139" s="58"/>
      <c r="Q139" s="58"/>
      <c r="R139" s="59"/>
    </row>
    <row r="140" spans="1:18">
      <c r="A140" s="33" t="s">
        <v>115</v>
      </c>
      <c r="B140" s="38" t="s">
        <v>1118</v>
      </c>
      <c r="C140" s="39" t="s">
        <v>1119</v>
      </c>
      <c r="D140" s="55" t="s">
        <v>1120</v>
      </c>
      <c r="E140" s="36"/>
      <c r="F140" s="40" t="s">
        <v>169</v>
      </c>
      <c r="G140" s="49" t="s">
        <v>701</v>
      </c>
      <c r="H140" s="153" t="s">
        <v>14</v>
      </c>
      <c r="I140" s="55"/>
      <c r="J140" s="69" t="s">
        <v>561</v>
      </c>
      <c r="K140" s="61" t="s">
        <v>1121</v>
      </c>
      <c r="L140" s="62"/>
      <c r="M140" s="56" t="s">
        <v>1122</v>
      </c>
      <c r="N140" s="69" t="s">
        <v>561</v>
      </c>
      <c r="O140" s="57" t="s">
        <v>1122</v>
      </c>
      <c r="P140" s="58"/>
      <c r="Q140" s="58"/>
      <c r="R140" s="59"/>
    </row>
    <row r="141" spans="1:18">
      <c r="A141" s="33"/>
      <c r="B141" s="38"/>
      <c r="C141" s="39" t="s">
        <v>1123</v>
      </c>
      <c r="D141" s="55" t="s">
        <v>1124</v>
      </c>
      <c r="E141" s="36"/>
      <c r="F141" s="40" t="s">
        <v>169</v>
      </c>
      <c r="G141" s="49" t="s">
        <v>701</v>
      </c>
      <c r="H141" s="153" t="s">
        <v>14</v>
      </c>
      <c r="I141" s="55"/>
      <c r="J141" s="69" t="s">
        <v>561</v>
      </c>
      <c r="K141" s="61" t="s">
        <v>1125</v>
      </c>
      <c r="L141" s="62"/>
      <c r="M141" s="56" t="s">
        <v>1126</v>
      </c>
      <c r="N141" s="69" t="s">
        <v>561</v>
      </c>
      <c r="O141" s="57" t="s">
        <v>1126</v>
      </c>
      <c r="P141" s="58"/>
      <c r="Q141" s="58"/>
      <c r="R141" s="59"/>
    </row>
    <row r="142" spans="1:18">
      <c r="A142" s="33"/>
      <c r="B142" s="38"/>
      <c r="C142" s="39" t="s">
        <v>1127</v>
      </c>
      <c r="D142" s="55" t="s">
        <v>1128</v>
      </c>
      <c r="E142" s="36"/>
      <c r="F142" s="40" t="s">
        <v>169</v>
      </c>
      <c r="G142" s="153" t="s">
        <v>14</v>
      </c>
      <c r="H142" s="33" t="s">
        <v>523</v>
      </c>
      <c r="I142" s="55"/>
      <c r="J142" s="69" t="s">
        <v>561</v>
      </c>
      <c r="K142" s="94" t="s">
        <v>1129</v>
      </c>
      <c r="L142" s="95"/>
      <c r="M142" s="96" t="s">
        <v>1130</v>
      </c>
      <c r="N142" s="69" t="s">
        <v>561</v>
      </c>
      <c r="O142" s="69" t="s">
        <v>561</v>
      </c>
      <c r="P142" s="96" t="s">
        <v>1130</v>
      </c>
      <c r="Q142" s="69" t="s">
        <v>561</v>
      </c>
      <c r="R142" s="69" t="s">
        <v>561</v>
      </c>
    </row>
    <row r="143" spans="1:18">
      <c r="A143" s="33"/>
      <c r="B143" s="38"/>
      <c r="C143" s="39" t="s">
        <v>1131</v>
      </c>
      <c r="D143" s="55" t="s">
        <v>1132</v>
      </c>
      <c r="E143" s="36"/>
      <c r="F143" s="40" t="s">
        <v>169</v>
      </c>
      <c r="G143" s="153" t="s">
        <v>14</v>
      </c>
      <c r="H143" s="33" t="s">
        <v>523</v>
      </c>
      <c r="I143" s="55"/>
      <c r="J143" s="69" t="s">
        <v>561</v>
      </c>
      <c r="K143" s="94" t="s">
        <v>1133</v>
      </c>
      <c r="L143" s="95"/>
      <c r="M143" s="96" t="s">
        <v>1134</v>
      </c>
      <c r="N143" s="69" t="s">
        <v>561</v>
      </c>
      <c r="O143" s="69" t="s">
        <v>561</v>
      </c>
      <c r="P143" s="96" t="s">
        <v>1135</v>
      </c>
      <c r="Q143" s="69" t="s">
        <v>561</v>
      </c>
      <c r="R143" s="69" t="s">
        <v>561</v>
      </c>
    </row>
    <row r="144" spans="1:18">
      <c r="A144" s="33"/>
      <c r="B144" s="38" t="s">
        <v>171</v>
      </c>
      <c r="C144" s="39" t="s">
        <v>1136</v>
      </c>
      <c r="D144" s="55" t="s">
        <v>1137</v>
      </c>
      <c r="E144" s="36" t="s">
        <v>1138</v>
      </c>
      <c r="F144" s="40" t="s">
        <v>169</v>
      </c>
      <c r="G144" s="49" t="s">
        <v>701</v>
      </c>
      <c r="H144" s="153" t="s">
        <v>14</v>
      </c>
      <c r="I144" s="55"/>
      <c r="J144" s="97" t="s">
        <v>1139</v>
      </c>
      <c r="K144" s="94" t="s">
        <v>1140</v>
      </c>
      <c r="L144" s="95"/>
      <c r="M144" s="96" t="s">
        <v>1141</v>
      </c>
      <c r="N144" s="97" t="s">
        <v>1141</v>
      </c>
      <c r="O144" s="98" t="s">
        <v>1141</v>
      </c>
      <c r="P144" s="99"/>
      <c r="Q144" s="99"/>
      <c r="R144" s="105"/>
    </row>
    <row r="145" spans="1:18">
      <c r="A145" s="33"/>
      <c r="B145" s="38"/>
      <c r="C145" s="39" t="s">
        <v>1142</v>
      </c>
      <c r="D145" s="55" t="s">
        <v>1143</v>
      </c>
      <c r="E145" s="36" t="s">
        <v>1144</v>
      </c>
      <c r="F145" s="40" t="s">
        <v>169</v>
      </c>
      <c r="G145" s="49" t="s">
        <v>701</v>
      </c>
      <c r="H145" s="153" t="s">
        <v>14</v>
      </c>
      <c r="I145" s="55"/>
      <c r="J145" s="97" t="s">
        <v>1145</v>
      </c>
      <c r="K145" s="94" t="s">
        <v>1146</v>
      </c>
      <c r="L145" s="95"/>
      <c r="M145" s="96" t="s">
        <v>1147</v>
      </c>
      <c r="N145" s="97" t="s">
        <v>1147</v>
      </c>
      <c r="O145" s="98" t="s">
        <v>1147</v>
      </c>
      <c r="P145" s="99"/>
      <c r="Q145" s="99"/>
      <c r="R145" s="105"/>
    </row>
    <row r="146" spans="1:18">
      <c r="A146" s="33"/>
      <c r="B146" s="38"/>
      <c r="C146" s="39" t="s">
        <v>1148</v>
      </c>
      <c r="D146" s="55" t="s">
        <v>1149</v>
      </c>
      <c r="E146" s="36" t="s">
        <v>1150</v>
      </c>
      <c r="F146" s="40" t="s">
        <v>169</v>
      </c>
      <c r="G146" s="153" t="s">
        <v>14</v>
      </c>
      <c r="H146" s="33" t="s">
        <v>523</v>
      </c>
      <c r="I146" s="55"/>
      <c r="J146" s="97" t="s">
        <v>1151</v>
      </c>
      <c r="K146" s="94" t="s">
        <v>1152</v>
      </c>
      <c r="L146" s="95"/>
      <c r="M146" s="96" t="s">
        <v>1153</v>
      </c>
      <c r="N146" s="97" t="s">
        <v>1154</v>
      </c>
      <c r="O146" s="98" t="s">
        <v>1153</v>
      </c>
      <c r="P146" s="99"/>
      <c r="Q146" s="99"/>
      <c r="R146" s="105"/>
    </row>
    <row r="147" spans="1:18">
      <c r="A147" s="33"/>
      <c r="B147" s="38"/>
      <c r="C147" s="39" t="s">
        <v>1155</v>
      </c>
      <c r="D147" s="55" t="s">
        <v>1156</v>
      </c>
      <c r="E147" s="36" t="s">
        <v>1157</v>
      </c>
      <c r="F147" s="40" t="s">
        <v>169</v>
      </c>
      <c r="G147" s="153" t="s">
        <v>14</v>
      </c>
      <c r="H147" s="33" t="s">
        <v>523</v>
      </c>
      <c r="I147" s="55"/>
      <c r="J147" s="97" t="s">
        <v>1158</v>
      </c>
      <c r="K147" s="94" t="s">
        <v>1159</v>
      </c>
      <c r="L147" s="95"/>
      <c r="M147" s="96" t="s">
        <v>1160</v>
      </c>
      <c r="N147" s="97" t="s">
        <v>1161</v>
      </c>
      <c r="O147" s="98" t="s">
        <v>1160</v>
      </c>
      <c r="P147" s="99"/>
      <c r="Q147" s="99"/>
      <c r="R147" s="105"/>
    </row>
    <row r="148" spans="1:18">
      <c r="A148" s="33"/>
      <c r="B148" s="38" t="s">
        <v>315</v>
      </c>
      <c r="C148" s="39" t="s">
        <v>1162</v>
      </c>
      <c r="D148" s="55" t="s">
        <v>1163</v>
      </c>
      <c r="E148" s="36" t="s">
        <v>1164</v>
      </c>
      <c r="F148" s="40" t="s">
        <v>315</v>
      </c>
      <c r="G148" s="49" t="s">
        <v>701</v>
      </c>
      <c r="H148" s="33"/>
      <c r="I148" s="55"/>
      <c r="J148" s="100" t="s">
        <v>1165</v>
      </c>
      <c r="K148" s="100"/>
      <c r="L148" s="100"/>
      <c r="M148" s="101" t="s">
        <v>1166</v>
      </c>
      <c r="N148" s="102"/>
      <c r="O148" s="102"/>
      <c r="P148" s="102"/>
      <c r="Q148" s="102"/>
      <c r="R148" s="106"/>
    </row>
    <row r="149" spans="1:18">
      <c r="A149" s="33"/>
      <c r="B149" s="38"/>
      <c r="C149" s="39" t="s">
        <v>1167</v>
      </c>
      <c r="D149" s="55" t="s">
        <v>1168</v>
      </c>
      <c r="E149" s="36" t="s">
        <v>1169</v>
      </c>
      <c r="F149" s="40" t="s">
        <v>315</v>
      </c>
      <c r="G149" s="49" t="s">
        <v>701</v>
      </c>
      <c r="H149" s="33"/>
      <c r="I149" s="55"/>
      <c r="J149" s="100" t="s">
        <v>1170</v>
      </c>
      <c r="K149" s="100"/>
      <c r="L149" s="100"/>
      <c r="M149" s="98" t="s">
        <v>1171</v>
      </c>
      <c r="N149" s="99"/>
      <c r="O149" s="99"/>
      <c r="P149" s="99"/>
      <c r="Q149" s="99"/>
      <c r="R149" s="105"/>
    </row>
    <row r="150" spans="1:18">
      <c r="A150" s="33"/>
      <c r="B150" s="38"/>
      <c r="C150" s="39" t="s">
        <v>1172</v>
      </c>
      <c r="D150" s="55" t="s">
        <v>1173</v>
      </c>
      <c r="E150" s="36" t="s">
        <v>1174</v>
      </c>
      <c r="F150" s="40" t="s">
        <v>318</v>
      </c>
      <c r="G150" s="37"/>
      <c r="H150" s="33"/>
      <c r="I150" s="55" t="s">
        <v>962</v>
      </c>
      <c r="J150" s="69" t="s">
        <v>561</v>
      </c>
      <c r="K150" s="103" t="s">
        <v>1175</v>
      </c>
      <c r="L150" s="104"/>
      <c r="M150" s="100" t="s">
        <v>1176</v>
      </c>
      <c r="N150" s="98" t="s">
        <v>1177</v>
      </c>
      <c r="O150" s="105"/>
      <c r="P150" s="100" t="s">
        <v>1176</v>
      </c>
      <c r="Q150" s="98" t="s">
        <v>1177</v>
      </c>
      <c r="R150" s="105"/>
    </row>
    <row r="151" spans="1:18">
      <c r="A151" s="33"/>
      <c r="B151" s="38"/>
      <c r="C151" s="39" t="s">
        <v>1178</v>
      </c>
      <c r="D151" s="55" t="s">
        <v>1179</v>
      </c>
      <c r="E151" s="36" t="s">
        <v>1180</v>
      </c>
      <c r="F151" s="40" t="s">
        <v>318</v>
      </c>
      <c r="G151" s="37"/>
      <c r="H151" s="33"/>
      <c r="I151" s="55" t="s">
        <v>962</v>
      </c>
      <c r="J151" s="69" t="s">
        <v>561</v>
      </c>
      <c r="K151" s="103" t="s">
        <v>1181</v>
      </c>
      <c r="L151" s="104"/>
      <c r="M151" s="100" t="s">
        <v>1182</v>
      </c>
      <c r="N151" s="98" t="s">
        <v>1183</v>
      </c>
      <c r="O151" s="105"/>
      <c r="P151" s="100" t="s">
        <v>1182</v>
      </c>
      <c r="Q151" s="98" t="s">
        <v>1183</v>
      </c>
      <c r="R151" s="105"/>
    </row>
    <row r="152" spans="1:18">
      <c r="A152" s="33"/>
      <c r="B152" s="38" t="s">
        <v>321</v>
      </c>
      <c r="C152" s="39" t="s">
        <v>1184</v>
      </c>
      <c r="D152" s="55" t="s">
        <v>1185</v>
      </c>
      <c r="E152" s="36" t="s">
        <v>1186</v>
      </c>
      <c r="F152" s="40" t="s">
        <v>321</v>
      </c>
      <c r="G152" s="49" t="s">
        <v>701</v>
      </c>
      <c r="H152" s="33"/>
      <c r="I152" s="55"/>
      <c r="J152" s="98" t="s">
        <v>1187</v>
      </c>
      <c r="K152" s="99"/>
      <c r="L152" s="99"/>
      <c r="M152" s="99"/>
      <c r="N152" s="99"/>
      <c r="O152" s="99"/>
      <c r="P152" s="99"/>
      <c r="Q152" s="99"/>
      <c r="R152" s="105"/>
    </row>
    <row r="153" spans="1:18">
      <c r="A153" s="33"/>
      <c r="B153" s="38"/>
      <c r="C153" s="39" t="s">
        <v>1188</v>
      </c>
      <c r="D153" s="55" t="s">
        <v>1189</v>
      </c>
      <c r="E153" s="36" t="s">
        <v>1190</v>
      </c>
      <c r="F153" s="40" t="s">
        <v>321</v>
      </c>
      <c r="G153" s="49" t="s">
        <v>701</v>
      </c>
      <c r="H153" s="33"/>
      <c r="I153" s="55"/>
      <c r="J153" s="98" t="s">
        <v>1191</v>
      </c>
      <c r="K153" s="99"/>
      <c r="L153" s="99"/>
      <c r="M153" s="99"/>
      <c r="N153" s="99"/>
      <c r="O153" s="99"/>
      <c r="P153" s="99"/>
      <c r="Q153" s="99"/>
      <c r="R153" s="105"/>
    </row>
    <row r="154" spans="1:18">
      <c r="A154" s="33"/>
      <c r="B154" s="38"/>
      <c r="C154" s="39" t="s">
        <v>1192</v>
      </c>
      <c r="D154" s="55" t="s">
        <v>1193</v>
      </c>
      <c r="E154" s="36" t="s">
        <v>1194</v>
      </c>
      <c r="F154" s="40" t="s">
        <v>373</v>
      </c>
      <c r="G154" s="37"/>
      <c r="H154" s="33"/>
      <c r="I154" s="55" t="s">
        <v>962</v>
      </c>
      <c r="J154" s="100" t="s">
        <v>1195</v>
      </c>
      <c r="K154" s="98" t="s">
        <v>1196</v>
      </c>
      <c r="L154" s="99"/>
      <c r="M154" s="99"/>
      <c r="N154" s="99"/>
      <c r="O154" s="99"/>
      <c r="P154" s="99"/>
      <c r="Q154" s="99"/>
      <c r="R154" s="105"/>
    </row>
    <row r="155" spans="1:18">
      <c r="A155" s="33"/>
      <c r="B155" s="38"/>
      <c r="C155" s="39" t="s">
        <v>1197</v>
      </c>
      <c r="D155" s="55" t="s">
        <v>1198</v>
      </c>
      <c r="E155" s="36" t="s">
        <v>1199</v>
      </c>
      <c r="F155" s="40" t="s">
        <v>373</v>
      </c>
      <c r="G155" s="37"/>
      <c r="H155" s="33"/>
      <c r="I155" s="55" t="s">
        <v>962</v>
      </c>
      <c r="J155" s="100" t="s">
        <v>1200</v>
      </c>
      <c r="K155" s="98" t="s">
        <v>1201</v>
      </c>
      <c r="L155" s="99"/>
      <c r="M155" s="99"/>
      <c r="N155" s="99"/>
      <c r="O155" s="99"/>
      <c r="P155" s="99"/>
      <c r="Q155" s="99"/>
      <c r="R155" s="105"/>
    </row>
    <row r="156" spans="1:18">
      <c r="A156" s="33"/>
      <c r="B156" s="38" t="s">
        <v>1202</v>
      </c>
      <c r="C156" s="39" t="s">
        <v>1203</v>
      </c>
      <c r="D156" s="35" t="s">
        <v>1204</v>
      </c>
      <c r="E156" s="36" t="s">
        <v>1205</v>
      </c>
      <c r="F156" s="40" t="s">
        <v>131</v>
      </c>
      <c r="G156" s="49" t="s">
        <v>701</v>
      </c>
      <c r="H156" s="33"/>
      <c r="I156" s="55" t="s">
        <v>962</v>
      </c>
      <c r="J156" s="69" t="s">
        <v>561</v>
      </c>
      <c r="K156" s="57" t="s">
        <v>1206</v>
      </c>
      <c r="L156" s="58"/>
      <c r="M156" s="58"/>
      <c r="N156" s="58"/>
      <c r="O156" s="58"/>
      <c r="P156" s="58"/>
      <c r="Q156" s="58"/>
      <c r="R156" s="59"/>
    </row>
    <row r="157" spans="1:18">
      <c r="A157" s="33"/>
      <c r="B157" s="38"/>
      <c r="C157" s="39" t="s">
        <v>1207</v>
      </c>
      <c r="D157" s="35" t="s">
        <v>1208</v>
      </c>
      <c r="E157" s="36" t="s">
        <v>1209</v>
      </c>
      <c r="F157" s="40" t="s">
        <v>131</v>
      </c>
      <c r="G157" s="49" t="s">
        <v>701</v>
      </c>
      <c r="H157" s="33"/>
      <c r="I157" s="55" t="s">
        <v>962</v>
      </c>
      <c r="J157" s="69" t="s">
        <v>561</v>
      </c>
      <c r="K157" s="57" t="s">
        <v>1210</v>
      </c>
      <c r="L157" s="58"/>
      <c r="M157" s="58"/>
      <c r="N157" s="58"/>
      <c r="O157" s="58"/>
      <c r="P157" s="58"/>
      <c r="Q157" s="58"/>
      <c r="R157" s="59"/>
    </row>
    <row r="158" spans="1:18">
      <c r="A158" s="33"/>
      <c r="B158" s="38"/>
      <c r="C158" s="39" t="s">
        <v>1211</v>
      </c>
      <c r="D158" s="55" t="s">
        <v>1212</v>
      </c>
      <c r="E158" s="36" t="s">
        <v>1213</v>
      </c>
      <c r="F158" s="40" t="s">
        <v>142</v>
      </c>
      <c r="G158" s="49" t="s">
        <v>701</v>
      </c>
      <c r="H158" s="33"/>
      <c r="I158" s="55" t="s">
        <v>962</v>
      </c>
      <c r="J158" s="98" t="s">
        <v>1214</v>
      </c>
      <c r="K158" s="99"/>
      <c r="L158" s="99"/>
      <c r="M158" s="99"/>
      <c r="N158" s="99"/>
      <c r="O158" s="99"/>
      <c r="P158" s="99"/>
      <c r="Q158" s="99"/>
      <c r="R158" s="105"/>
    </row>
    <row r="159" spans="1:18">
      <c r="A159" s="33"/>
      <c r="B159" s="38"/>
      <c r="C159" s="39" t="s">
        <v>1215</v>
      </c>
      <c r="D159" s="55" t="s">
        <v>1216</v>
      </c>
      <c r="E159" s="36" t="s">
        <v>1217</v>
      </c>
      <c r="F159" s="40" t="s">
        <v>142</v>
      </c>
      <c r="G159" s="49" t="s">
        <v>701</v>
      </c>
      <c r="H159" s="33"/>
      <c r="I159" s="55" t="s">
        <v>962</v>
      </c>
      <c r="J159" s="98" t="s">
        <v>1218</v>
      </c>
      <c r="K159" s="99"/>
      <c r="L159" s="99"/>
      <c r="M159" s="99"/>
      <c r="N159" s="99"/>
      <c r="O159" s="99"/>
      <c r="P159" s="99"/>
      <c r="Q159" s="99"/>
      <c r="R159" s="105"/>
    </row>
    <row r="160" spans="1:18">
      <c r="A160" s="33"/>
      <c r="B160" s="38"/>
      <c r="C160" s="39" t="s">
        <v>1219</v>
      </c>
      <c r="D160" s="55" t="s">
        <v>1220</v>
      </c>
      <c r="E160" s="36" t="s">
        <v>1221</v>
      </c>
      <c r="F160" s="40" t="s">
        <v>142</v>
      </c>
      <c r="G160" s="37"/>
      <c r="H160" s="33"/>
      <c r="I160" s="55" t="s">
        <v>962</v>
      </c>
      <c r="J160" s="96" t="s">
        <v>1222</v>
      </c>
      <c r="K160" s="94" t="s">
        <v>1223</v>
      </c>
      <c r="L160" s="95"/>
      <c r="M160" s="96" t="s">
        <v>1222</v>
      </c>
      <c r="N160" s="97" t="s">
        <v>1224</v>
      </c>
      <c r="O160" s="98" t="s">
        <v>1222</v>
      </c>
      <c r="P160" s="99"/>
      <c r="Q160" s="99"/>
      <c r="R160" s="105"/>
    </row>
    <row r="161" spans="1:18">
      <c r="A161" s="33"/>
      <c r="B161" s="38"/>
      <c r="C161" s="39" t="s">
        <v>1225</v>
      </c>
      <c r="D161" s="55" t="s">
        <v>1226</v>
      </c>
      <c r="E161" s="36" t="s">
        <v>1227</v>
      </c>
      <c r="F161" s="40" t="s">
        <v>142</v>
      </c>
      <c r="G161" s="37"/>
      <c r="H161" s="33"/>
      <c r="I161" s="55" t="s">
        <v>962</v>
      </c>
      <c r="J161" s="96" t="s">
        <v>1228</v>
      </c>
      <c r="K161" s="94" t="s">
        <v>1229</v>
      </c>
      <c r="L161" s="95"/>
      <c r="M161" s="96" t="s">
        <v>1228</v>
      </c>
      <c r="N161" s="97" t="s">
        <v>1230</v>
      </c>
      <c r="O161" s="98" t="s">
        <v>1228</v>
      </c>
      <c r="P161" s="99"/>
      <c r="Q161" s="99"/>
      <c r="R161" s="105"/>
    </row>
    <row r="162" spans="1:18">
      <c r="A162" s="33"/>
      <c r="B162" s="33" t="s">
        <v>1231</v>
      </c>
      <c r="C162" s="157" t="s">
        <v>14</v>
      </c>
      <c r="D162" s="55" t="s">
        <v>1232</v>
      </c>
      <c r="E162" s="36"/>
      <c r="F162" s="33"/>
      <c r="G162" s="37"/>
      <c r="H162" s="33"/>
      <c r="I162" s="55"/>
      <c r="J162" s="33"/>
      <c r="K162" s="33"/>
      <c r="L162" s="33"/>
      <c r="M162" s="33"/>
      <c r="N162" s="33"/>
      <c r="O162" s="33"/>
      <c r="P162" s="33"/>
      <c r="Q162" s="33"/>
      <c r="R162" s="33"/>
    </row>
    <row r="163" spans="1:18">
      <c r="A163" s="33"/>
      <c r="B163" s="33"/>
      <c r="C163" s="157" t="s">
        <v>14</v>
      </c>
      <c r="D163" s="55" t="s">
        <v>1233</v>
      </c>
      <c r="E163" s="36"/>
      <c r="F163" s="33"/>
      <c r="G163" s="37"/>
      <c r="H163" s="33"/>
      <c r="I163" s="55"/>
      <c r="J163" s="33"/>
      <c r="K163" s="33"/>
      <c r="L163" s="33"/>
      <c r="M163" s="33"/>
      <c r="N163" s="33"/>
      <c r="O163" s="33"/>
      <c r="P163" s="33"/>
      <c r="Q163" s="33"/>
      <c r="R163" s="33"/>
    </row>
    <row r="164" spans="1:18">
      <c r="A164" s="33"/>
      <c r="B164" s="33"/>
      <c r="C164" s="157" t="s">
        <v>14</v>
      </c>
      <c r="D164" s="55" t="s">
        <v>1234</v>
      </c>
      <c r="E164" s="36"/>
      <c r="F164" s="33"/>
      <c r="G164" s="49" t="s">
        <v>701</v>
      </c>
      <c r="H164" s="33"/>
      <c r="I164" s="55"/>
      <c r="J164" s="33"/>
      <c r="K164" s="33"/>
      <c r="L164" s="33"/>
      <c r="M164" s="33"/>
      <c r="N164" s="33"/>
      <c r="O164" s="33"/>
      <c r="P164" s="33"/>
      <c r="Q164" s="33"/>
      <c r="R164" s="33"/>
    </row>
    <row r="165" spans="1:18">
      <c r="A165" s="33"/>
      <c r="B165" s="33"/>
      <c r="C165" s="157" t="s">
        <v>14</v>
      </c>
      <c r="D165" s="55" t="s">
        <v>1235</v>
      </c>
      <c r="E165" s="36"/>
      <c r="F165" s="33"/>
      <c r="G165" s="49" t="s">
        <v>701</v>
      </c>
      <c r="H165" s="33"/>
      <c r="I165" s="55"/>
      <c r="J165" s="33"/>
      <c r="K165" s="33"/>
      <c r="L165" s="33"/>
      <c r="M165" s="33"/>
      <c r="N165" s="33"/>
      <c r="O165" s="33"/>
      <c r="P165" s="33"/>
      <c r="Q165" s="33"/>
      <c r="R165" s="33"/>
    </row>
  </sheetData>
  <mergeCells count="234">
    <mergeCell ref="J2:R2"/>
    <mergeCell ref="J3:N3"/>
    <mergeCell ref="Q3:R3"/>
    <mergeCell ref="J4:N4"/>
    <mergeCell ref="Q4:R4"/>
    <mergeCell ref="L5:R5"/>
    <mergeCell ref="L6:R6"/>
    <mergeCell ref="K7:M7"/>
    <mergeCell ref="N7:O7"/>
    <mergeCell ref="Q7:R7"/>
    <mergeCell ref="K8:M8"/>
    <mergeCell ref="N8:O8"/>
    <mergeCell ref="Q8:R8"/>
    <mergeCell ref="K9:N9"/>
    <mergeCell ref="Q9:R9"/>
    <mergeCell ref="K10:N10"/>
    <mergeCell ref="Q10:R10"/>
    <mergeCell ref="K11:L11"/>
    <mergeCell ref="M11:R11"/>
    <mergeCell ref="K12:L12"/>
    <mergeCell ref="M12:R12"/>
    <mergeCell ref="K13:L13"/>
    <mergeCell ref="M13:N13"/>
    <mergeCell ref="Q13:R13"/>
    <mergeCell ref="K14:L14"/>
    <mergeCell ref="M14:N14"/>
    <mergeCell ref="Q14:R14"/>
    <mergeCell ref="J17:R17"/>
    <mergeCell ref="K18:R18"/>
    <mergeCell ref="K19:R19"/>
    <mergeCell ref="K20:M20"/>
    <mergeCell ref="N20:O20"/>
    <mergeCell ref="P20:R20"/>
    <mergeCell ref="K21:R21"/>
    <mergeCell ref="J22:R22"/>
    <mergeCell ref="J23:R23"/>
    <mergeCell ref="J24:R24"/>
    <mergeCell ref="J25:R25"/>
    <mergeCell ref="J28:R28"/>
    <mergeCell ref="J29:R29"/>
    <mergeCell ref="J30:R30"/>
    <mergeCell ref="J31:R31"/>
    <mergeCell ref="J32:R32"/>
    <mergeCell ref="J33:R33"/>
    <mergeCell ref="J34:R34"/>
    <mergeCell ref="J35:N35"/>
    <mergeCell ref="J36:Q36"/>
    <mergeCell ref="K39:Q39"/>
    <mergeCell ref="J40:Q40"/>
    <mergeCell ref="J41:Q41"/>
    <mergeCell ref="J42:Q42"/>
    <mergeCell ref="K43:Q43"/>
    <mergeCell ref="L44:Q44"/>
    <mergeCell ref="J47:R47"/>
    <mergeCell ref="J48:R48"/>
    <mergeCell ref="J49:R49"/>
    <mergeCell ref="J50:R50"/>
    <mergeCell ref="J53:R53"/>
    <mergeCell ref="J54:R54"/>
    <mergeCell ref="J57:R57"/>
    <mergeCell ref="J58:R58"/>
    <mergeCell ref="L61:R61"/>
    <mergeCell ref="L62:R62"/>
    <mergeCell ref="L63:R63"/>
    <mergeCell ref="L64:R64"/>
    <mergeCell ref="M65:R65"/>
    <mergeCell ref="M66:R66"/>
    <mergeCell ref="J67:R67"/>
    <mergeCell ref="J68:R68"/>
    <mergeCell ref="J69:R69"/>
    <mergeCell ref="J76:M76"/>
    <mergeCell ref="J77:M77"/>
    <mergeCell ref="K78:L78"/>
    <mergeCell ref="M78:R78"/>
    <mergeCell ref="K79:L79"/>
    <mergeCell ref="M79:R79"/>
    <mergeCell ref="J80:M80"/>
    <mergeCell ref="J81:R81"/>
    <mergeCell ref="M82:R82"/>
    <mergeCell ref="J83:R83"/>
    <mergeCell ref="J84:R84"/>
    <mergeCell ref="J92:L92"/>
    <mergeCell ref="N92:O92"/>
    <mergeCell ref="P92:Q92"/>
    <mergeCell ref="J93:L93"/>
    <mergeCell ref="N93:O93"/>
    <mergeCell ref="P93:Q93"/>
    <mergeCell ref="J94:L94"/>
    <mergeCell ref="N94:O94"/>
    <mergeCell ref="P94:Q94"/>
    <mergeCell ref="J95:L95"/>
    <mergeCell ref="N95:O95"/>
    <mergeCell ref="P95:Q95"/>
    <mergeCell ref="J96:R96"/>
    <mergeCell ref="J98:R98"/>
    <mergeCell ref="J99:R99"/>
    <mergeCell ref="J103:R103"/>
    <mergeCell ref="J104:R104"/>
    <mergeCell ref="J105:R105"/>
    <mergeCell ref="J106:R106"/>
    <mergeCell ref="J107:R107"/>
    <mergeCell ref="K108:R108"/>
    <mergeCell ref="J109:L109"/>
    <mergeCell ref="M109:R109"/>
    <mergeCell ref="J110:L110"/>
    <mergeCell ref="M110:R110"/>
    <mergeCell ref="J111:R111"/>
    <mergeCell ref="J112:R112"/>
    <mergeCell ref="J115:K115"/>
    <mergeCell ref="L115:P115"/>
    <mergeCell ref="J116:K116"/>
    <mergeCell ref="L116:P116"/>
    <mergeCell ref="J117:R117"/>
    <mergeCell ref="J118:R118"/>
    <mergeCell ref="J119:R119"/>
    <mergeCell ref="J120:R120"/>
    <mergeCell ref="K121:M121"/>
    <mergeCell ref="N121:O121"/>
    <mergeCell ref="Q121:R121"/>
    <mergeCell ref="K122:M122"/>
    <mergeCell ref="N122:O122"/>
    <mergeCell ref="Q122:R122"/>
    <mergeCell ref="K123:R123"/>
    <mergeCell ref="K124:R124"/>
    <mergeCell ref="J125:R125"/>
    <mergeCell ref="J126:R126"/>
    <mergeCell ref="J127:R127"/>
    <mergeCell ref="L128:R128"/>
    <mergeCell ref="L129:R129"/>
    <mergeCell ref="J130:R130"/>
    <mergeCell ref="J131:R131"/>
    <mergeCell ref="J132:R132"/>
    <mergeCell ref="J133:R133"/>
    <mergeCell ref="J134:M134"/>
    <mergeCell ref="J135:M135"/>
    <mergeCell ref="J136:M136"/>
    <mergeCell ref="J137:M137"/>
    <mergeCell ref="J138:R138"/>
    <mergeCell ref="J139:R139"/>
    <mergeCell ref="K140:L140"/>
    <mergeCell ref="O140:R140"/>
    <mergeCell ref="K141:L141"/>
    <mergeCell ref="O141:R141"/>
    <mergeCell ref="K142:L142"/>
    <mergeCell ref="K143:L143"/>
    <mergeCell ref="K144:L144"/>
    <mergeCell ref="O144:R144"/>
    <mergeCell ref="K145:L145"/>
    <mergeCell ref="O145:R145"/>
    <mergeCell ref="K146:L146"/>
    <mergeCell ref="O146:R146"/>
    <mergeCell ref="K147:L147"/>
    <mergeCell ref="O147:R147"/>
    <mergeCell ref="J148:L148"/>
    <mergeCell ref="M148:R148"/>
    <mergeCell ref="J149:L149"/>
    <mergeCell ref="M149:R149"/>
    <mergeCell ref="K150:L150"/>
    <mergeCell ref="N150:O150"/>
    <mergeCell ref="Q150:R150"/>
    <mergeCell ref="K151:L151"/>
    <mergeCell ref="N151:O151"/>
    <mergeCell ref="Q151:R151"/>
    <mergeCell ref="J152:R152"/>
    <mergeCell ref="J153:R153"/>
    <mergeCell ref="K154:R154"/>
    <mergeCell ref="K155:R155"/>
    <mergeCell ref="K156:R156"/>
    <mergeCell ref="K157:R157"/>
    <mergeCell ref="J158:R158"/>
    <mergeCell ref="J159:R159"/>
    <mergeCell ref="K160:L160"/>
    <mergeCell ref="O160:R160"/>
    <mergeCell ref="K161:L161"/>
    <mergeCell ref="O161:R161"/>
    <mergeCell ref="A3:A10"/>
    <mergeCell ref="A11:A34"/>
    <mergeCell ref="A35:A46"/>
    <mergeCell ref="A47:A60"/>
    <mergeCell ref="A61:A69"/>
    <mergeCell ref="A70:A79"/>
    <mergeCell ref="A80:A106"/>
    <mergeCell ref="A107:A139"/>
    <mergeCell ref="A140:A165"/>
    <mergeCell ref="B3:B4"/>
    <mergeCell ref="B5:B6"/>
    <mergeCell ref="B7:B8"/>
    <mergeCell ref="B9:B10"/>
    <mergeCell ref="B11:B14"/>
    <mergeCell ref="B15:B16"/>
    <mergeCell ref="B17:B21"/>
    <mergeCell ref="B22:B27"/>
    <mergeCell ref="B28:B30"/>
    <mergeCell ref="B31:B32"/>
    <mergeCell ref="B33:B34"/>
    <mergeCell ref="B35:B38"/>
    <mergeCell ref="B45:B46"/>
    <mergeCell ref="B47:B50"/>
    <mergeCell ref="B51:B52"/>
    <mergeCell ref="B53:B54"/>
    <mergeCell ref="B55:B56"/>
    <mergeCell ref="B57:B58"/>
    <mergeCell ref="B59:B60"/>
    <mergeCell ref="B61:B64"/>
    <mergeCell ref="B65:B66"/>
    <mergeCell ref="B67:B69"/>
    <mergeCell ref="B70:B71"/>
    <mergeCell ref="B72:B75"/>
    <mergeCell ref="B76:B77"/>
    <mergeCell ref="B78:B79"/>
    <mergeCell ref="B80:B91"/>
    <mergeCell ref="B92:B97"/>
    <mergeCell ref="B98:B101"/>
    <mergeCell ref="B103:B106"/>
    <mergeCell ref="B107:B108"/>
    <mergeCell ref="B109:B110"/>
    <mergeCell ref="B111:B112"/>
    <mergeCell ref="B113:B114"/>
    <mergeCell ref="B115:B116"/>
    <mergeCell ref="B117:B118"/>
    <mergeCell ref="B119:B122"/>
    <mergeCell ref="B123:B124"/>
    <mergeCell ref="B126:B127"/>
    <mergeCell ref="B128:B129"/>
    <mergeCell ref="B130:B133"/>
    <mergeCell ref="B134:B135"/>
    <mergeCell ref="B136:B137"/>
    <mergeCell ref="B138:B139"/>
    <mergeCell ref="B140:B143"/>
    <mergeCell ref="B144:B147"/>
    <mergeCell ref="B148:B151"/>
    <mergeCell ref="B152:B155"/>
    <mergeCell ref="B156:B161"/>
    <mergeCell ref="B162:B165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130" zoomScaleNormal="130" topLeftCell="A7" workbookViewId="0">
      <selection activeCell="H25" sqref="H25"/>
    </sheetView>
  </sheetViews>
  <sheetFormatPr defaultColWidth="9" defaultRowHeight="15" outlineLevelCol="6"/>
  <cols>
    <col min="1" max="1" width="19" customWidth="1"/>
    <col min="2" max="5" width="9" style="5"/>
    <col min="6" max="6" width="5.5047619047619" style="2" customWidth="1"/>
    <col min="7" max="7" width="40.752380952381" customWidth="1"/>
  </cols>
  <sheetData>
    <row r="1" spans="1:7">
      <c r="A1" s="15" t="s">
        <v>82</v>
      </c>
      <c r="B1" s="16" t="s">
        <v>1236</v>
      </c>
      <c r="C1" s="16" t="s">
        <v>1237</v>
      </c>
      <c r="D1" s="16" t="s">
        <v>1238</v>
      </c>
      <c r="E1" s="16" t="s">
        <v>1239</v>
      </c>
      <c r="F1" s="16" t="s">
        <v>1240</v>
      </c>
      <c r="G1" s="15" t="s">
        <v>98</v>
      </c>
    </row>
    <row r="2" spans="1:7">
      <c r="A2" s="17" t="s">
        <v>269</v>
      </c>
      <c r="B2" s="18" t="s">
        <v>1241</v>
      </c>
      <c r="C2" s="18" t="s">
        <v>1241</v>
      </c>
      <c r="D2" s="18" t="s">
        <v>1241</v>
      </c>
      <c r="E2" s="18" t="s">
        <v>1241</v>
      </c>
      <c r="F2" s="158" t="s">
        <v>1242</v>
      </c>
      <c r="G2" s="17" t="s">
        <v>1243</v>
      </c>
    </row>
    <row r="3" spans="1:7">
      <c r="A3" s="17" t="s">
        <v>1244</v>
      </c>
      <c r="B3" s="18" t="s">
        <v>1241</v>
      </c>
      <c r="C3" s="18" t="s">
        <v>1241</v>
      </c>
      <c r="D3" s="18" t="s">
        <v>1241</v>
      </c>
      <c r="E3" s="18" t="s">
        <v>1241</v>
      </c>
      <c r="F3" s="158" t="s">
        <v>1245</v>
      </c>
      <c r="G3" s="17" t="s">
        <v>1246</v>
      </c>
    </row>
    <row r="4" spans="1:7">
      <c r="A4" s="17" t="s">
        <v>1247</v>
      </c>
      <c r="B4" s="18" t="s">
        <v>1241</v>
      </c>
      <c r="C4" s="18" t="s">
        <v>1241</v>
      </c>
      <c r="D4" s="18" t="s">
        <v>1241</v>
      </c>
      <c r="E4" s="18" t="s">
        <v>1241</v>
      </c>
      <c r="F4" s="158" t="s">
        <v>1248</v>
      </c>
      <c r="G4" s="17" t="s">
        <v>1249</v>
      </c>
    </row>
    <row r="5" spans="1:7">
      <c r="A5" s="17" t="s">
        <v>1250</v>
      </c>
      <c r="B5" s="18" t="s">
        <v>1241</v>
      </c>
      <c r="C5" s="18" t="s">
        <v>1241</v>
      </c>
      <c r="D5" s="18" t="s">
        <v>1241</v>
      </c>
      <c r="E5" s="18" t="s">
        <v>1241</v>
      </c>
      <c r="F5" s="158" t="s">
        <v>1251</v>
      </c>
      <c r="G5" s="17" t="s">
        <v>1252</v>
      </c>
    </row>
    <row r="6" ht="25.5" spans="1:7">
      <c r="A6" s="17" t="s">
        <v>1253</v>
      </c>
      <c r="B6" s="18" t="s">
        <v>1254</v>
      </c>
      <c r="C6" s="18" t="s">
        <v>1255</v>
      </c>
      <c r="D6" s="18" t="s">
        <v>1256</v>
      </c>
      <c r="E6" s="18" t="s">
        <v>1257</v>
      </c>
      <c r="F6" s="158" t="s">
        <v>1258</v>
      </c>
      <c r="G6" s="19" t="s">
        <v>1259</v>
      </c>
    </row>
    <row r="7" ht="51" spans="1:7">
      <c r="A7" s="17" t="s">
        <v>1260</v>
      </c>
      <c r="B7" s="18" t="s">
        <v>1254</v>
      </c>
      <c r="C7" s="18" t="s">
        <v>1241</v>
      </c>
      <c r="D7" s="18" t="s">
        <v>1241</v>
      </c>
      <c r="E7" s="18" t="s">
        <v>1241</v>
      </c>
      <c r="F7" s="158" t="s">
        <v>1261</v>
      </c>
      <c r="G7" s="19" t="s">
        <v>1262</v>
      </c>
    </row>
    <row r="8" spans="1:7">
      <c r="A8" s="17" t="s">
        <v>1263</v>
      </c>
      <c r="B8" s="18" t="s">
        <v>1241</v>
      </c>
      <c r="C8" s="18" t="s">
        <v>1241</v>
      </c>
      <c r="D8" s="18" t="s">
        <v>1241</v>
      </c>
      <c r="E8" s="18" t="s">
        <v>1241</v>
      </c>
      <c r="F8" s="158" t="s">
        <v>1264</v>
      </c>
      <c r="G8" s="17" t="s">
        <v>1265</v>
      </c>
    </row>
    <row r="9" spans="1:7">
      <c r="A9" s="17" t="s">
        <v>1266</v>
      </c>
      <c r="B9" s="18" t="s">
        <v>1241</v>
      </c>
      <c r="C9" s="18" t="s">
        <v>1241</v>
      </c>
      <c r="D9" s="18" t="s">
        <v>1241</v>
      </c>
      <c r="E9" s="18" t="s">
        <v>1241</v>
      </c>
      <c r="F9" s="158" t="s">
        <v>1267</v>
      </c>
      <c r="G9" s="17" t="s">
        <v>1268</v>
      </c>
    </row>
    <row r="10" ht="38.25" spans="1:7">
      <c r="A10" s="17" t="s">
        <v>1269</v>
      </c>
      <c r="B10" s="18" t="s">
        <v>1254</v>
      </c>
      <c r="C10" s="18" t="s">
        <v>1241</v>
      </c>
      <c r="D10" s="18" t="s">
        <v>1256</v>
      </c>
      <c r="E10" s="18" t="s">
        <v>1257</v>
      </c>
      <c r="F10" s="158" t="s">
        <v>1270</v>
      </c>
      <c r="G10" s="19" t="s">
        <v>1271</v>
      </c>
    </row>
    <row r="11" spans="1:7">
      <c r="A11" s="17" t="s">
        <v>1272</v>
      </c>
      <c r="B11" s="18" t="s">
        <v>1241</v>
      </c>
      <c r="C11" s="18" t="s">
        <v>1241</v>
      </c>
      <c r="D11" s="18" t="s">
        <v>1241</v>
      </c>
      <c r="E11" s="18" t="s">
        <v>1241</v>
      </c>
      <c r="F11" s="158" t="s">
        <v>1273</v>
      </c>
      <c r="G11" s="19" t="s">
        <v>1274</v>
      </c>
    </row>
    <row r="12" spans="1:7">
      <c r="A12" s="17" t="s">
        <v>1275</v>
      </c>
      <c r="B12" s="18" t="s">
        <v>1241</v>
      </c>
      <c r="C12" s="18" t="s">
        <v>1241</v>
      </c>
      <c r="D12" s="18" t="s">
        <v>1241</v>
      </c>
      <c r="E12" s="18" t="s">
        <v>1241</v>
      </c>
      <c r="F12" s="158" t="s">
        <v>1276</v>
      </c>
      <c r="G12" s="19" t="s">
        <v>1277</v>
      </c>
    </row>
    <row r="13" spans="1:7">
      <c r="A13" s="17" t="s">
        <v>1278</v>
      </c>
      <c r="B13" s="18" t="s">
        <v>1241</v>
      </c>
      <c r="C13" s="18" t="s">
        <v>1241</v>
      </c>
      <c r="D13" s="18" t="s">
        <v>1241</v>
      </c>
      <c r="E13" s="18" t="s">
        <v>1241</v>
      </c>
      <c r="F13" s="158" t="s">
        <v>1279</v>
      </c>
      <c r="G13" s="19" t="s">
        <v>1280</v>
      </c>
    </row>
    <row r="14" ht="51" spans="1:7">
      <c r="A14" s="17" t="s">
        <v>1281</v>
      </c>
      <c r="B14" s="18" t="s">
        <v>1254</v>
      </c>
      <c r="C14" s="18" t="s">
        <v>1241</v>
      </c>
      <c r="D14" s="18" t="s">
        <v>1241</v>
      </c>
      <c r="E14" s="18" t="s">
        <v>1241</v>
      </c>
      <c r="F14" s="158" t="s">
        <v>1282</v>
      </c>
      <c r="G14" s="19" t="s">
        <v>1283</v>
      </c>
    </row>
    <row r="15" ht="25.5" spans="1:7">
      <c r="A15" s="17" t="s">
        <v>1284</v>
      </c>
      <c r="B15" s="18" t="s">
        <v>1254</v>
      </c>
      <c r="C15" s="18" t="s">
        <v>1255</v>
      </c>
      <c r="D15" s="18" t="s">
        <v>1256</v>
      </c>
      <c r="E15" s="18" t="s">
        <v>1257</v>
      </c>
      <c r="F15" s="18" t="s">
        <v>1285</v>
      </c>
      <c r="G15" s="19" t="s">
        <v>1286</v>
      </c>
    </row>
    <row r="16" ht="165.75" spans="1:7">
      <c r="A16" s="17" t="s">
        <v>1287</v>
      </c>
      <c r="B16" s="18" t="s">
        <v>1254</v>
      </c>
      <c r="C16" s="18" t="s">
        <v>1241</v>
      </c>
      <c r="D16" s="18" t="s">
        <v>1241</v>
      </c>
      <c r="E16" s="18" t="s">
        <v>1241</v>
      </c>
      <c r="F16" s="158" t="s">
        <v>1288</v>
      </c>
      <c r="G16" s="20" t="s">
        <v>1289</v>
      </c>
    </row>
    <row r="17" ht="63.75" spans="1:7">
      <c r="A17" s="17" t="s">
        <v>1290</v>
      </c>
      <c r="B17" s="18" t="s">
        <v>1254</v>
      </c>
      <c r="C17" s="18" t="s">
        <v>1255</v>
      </c>
      <c r="D17" s="18" t="s">
        <v>1256</v>
      </c>
      <c r="E17" s="18" t="s">
        <v>1257</v>
      </c>
      <c r="F17" s="158" t="s">
        <v>1291</v>
      </c>
      <c r="G17" s="20" t="s">
        <v>1292</v>
      </c>
    </row>
    <row r="18" ht="63.75" spans="1:7">
      <c r="A18" s="17" t="s">
        <v>1293</v>
      </c>
      <c r="B18" s="18" t="s">
        <v>1254</v>
      </c>
      <c r="C18" s="18" t="s">
        <v>1255</v>
      </c>
      <c r="D18" s="18" t="s">
        <v>1256</v>
      </c>
      <c r="E18" s="18" t="s">
        <v>1257</v>
      </c>
      <c r="F18" s="158" t="s">
        <v>1294</v>
      </c>
      <c r="G18" s="20" t="s">
        <v>1295</v>
      </c>
    </row>
    <row r="19" ht="114.75" spans="1:7">
      <c r="A19" s="21" t="s">
        <v>1296</v>
      </c>
      <c r="B19" s="22" t="s">
        <v>1241</v>
      </c>
      <c r="C19" s="22" t="s">
        <v>1241</v>
      </c>
      <c r="D19" s="22" t="s">
        <v>1241</v>
      </c>
      <c r="E19" s="22" t="s">
        <v>1241</v>
      </c>
      <c r="F19" s="159" t="s">
        <v>1297</v>
      </c>
      <c r="G19" s="23" t="s">
        <v>1298</v>
      </c>
    </row>
    <row r="20" ht="89.25" spans="1:7">
      <c r="A20" s="21" t="s">
        <v>1299</v>
      </c>
      <c r="B20" s="22" t="s">
        <v>1241</v>
      </c>
      <c r="C20" s="22" t="s">
        <v>1241</v>
      </c>
      <c r="D20" s="22" t="s">
        <v>1241</v>
      </c>
      <c r="E20" s="22" t="s">
        <v>1241</v>
      </c>
      <c r="F20" s="159" t="s">
        <v>1300</v>
      </c>
      <c r="G20" s="23" t="s">
        <v>1301</v>
      </c>
    </row>
    <row r="21" ht="102" spans="1:7">
      <c r="A21" s="24" t="s">
        <v>1302</v>
      </c>
      <c r="B21" s="22" t="s">
        <v>1241</v>
      </c>
      <c r="C21" s="22" t="s">
        <v>1241</v>
      </c>
      <c r="D21" s="22" t="s">
        <v>1241</v>
      </c>
      <c r="E21" s="22" t="s">
        <v>1241</v>
      </c>
      <c r="F21" s="159" t="s">
        <v>1303</v>
      </c>
      <c r="G21" s="23" t="s">
        <v>1304</v>
      </c>
    </row>
    <row r="22" ht="51" spans="1:7">
      <c r="A22" s="25" t="s">
        <v>1305</v>
      </c>
      <c r="B22" s="18" t="s">
        <v>1241</v>
      </c>
      <c r="C22" s="18" t="s">
        <v>1241</v>
      </c>
      <c r="D22" s="18" t="s">
        <v>1241</v>
      </c>
      <c r="E22" s="18" t="s">
        <v>1241</v>
      </c>
      <c r="F22" s="160" t="s">
        <v>1306</v>
      </c>
      <c r="G22" s="26" t="s">
        <v>1307</v>
      </c>
    </row>
    <row r="23" spans="1:7">
      <c r="A23" s="25" t="s">
        <v>1308</v>
      </c>
      <c r="B23" s="18" t="s">
        <v>1241</v>
      </c>
      <c r="C23" s="18" t="s">
        <v>1241</v>
      </c>
      <c r="D23" s="18" t="s">
        <v>1241</v>
      </c>
      <c r="E23" s="18" t="s">
        <v>1241</v>
      </c>
      <c r="F23" s="2" t="s">
        <v>1309</v>
      </c>
      <c r="G23" s="26" t="s">
        <v>1310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 t="s">
        <v>1311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28"/>
  <sheetViews>
    <sheetView workbookViewId="0">
      <selection activeCell="G26" sqref="G26"/>
    </sheetView>
  </sheetViews>
  <sheetFormatPr defaultColWidth="9" defaultRowHeight="15"/>
  <cols>
    <col min="1" max="1" width="8.87619047619048" customWidth="1"/>
    <col min="4" max="4" width="9.5047619047619" customWidth="1"/>
    <col min="5" max="5" width="9" customWidth="1"/>
    <col min="6" max="6" width="8.75238095238095" customWidth="1"/>
    <col min="7" max="7" width="9.87619047619048" customWidth="1"/>
    <col min="9" max="9" width="13.5047619047619" customWidth="1"/>
  </cols>
  <sheetData>
    <row r="2" spans="2:9">
      <c r="B2" s="5" t="s">
        <v>1312</v>
      </c>
      <c r="C2" s="5"/>
      <c r="D2" s="5" t="s">
        <v>1313</v>
      </c>
      <c r="E2" s="5"/>
      <c r="F2" s="5"/>
      <c r="G2" s="5"/>
      <c r="I2" t="s">
        <v>1314</v>
      </c>
    </row>
    <row r="3" spans="1:10">
      <c r="A3" t="s">
        <v>1315</v>
      </c>
      <c r="B3" s="2">
        <v>600</v>
      </c>
      <c r="C3" s="2">
        <v>400</v>
      </c>
      <c r="D3" s="2">
        <v>600</v>
      </c>
      <c r="E3" s="2"/>
      <c r="F3" s="2">
        <v>400</v>
      </c>
      <c r="G3" s="2"/>
      <c r="I3" t="s">
        <v>1316</v>
      </c>
      <c r="J3" t="s">
        <v>1317</v>
      </c>
    </row>
    <row r="4" spans="1:10">
      <c r="A4">
        <v>0.125</v>
      </c>
      <c r="B4" t="str">
        <f>A4*$B$3&amp;"k"</f>
        <v>75k</v>
      </c>
      <c r="C4" t="str">
        <f>A4*$C$3&amp;"k"</f>
        <v>50k</v>
      </c>
      <c r="D4" s="13">
        <f>7050-A4*$B$3/2</f>
        <v>7012.5</v>
      </c>
      <c r="E4" s="13">
        <f>7050+A4*$B$3/2</f>
        <v>7087.5</v>
      </c>
      <c r="F4" s="14">
        <f>7050-A4*$C$3/2</f>
        <v>7025</v>
      </c>
      <c r="G4" s="14">
        <f>7050+A4*$C$3/2</f>
        <v>7075</v>
      </c>
      <c r="I4" t="s">
        <v>1318</v>
      </c>
      <c r="J4" t="s">
        <v>1319</v>
      </c>
    </row>
    <row r="5" spans="1:10">
      <c r="A5">
        <v>0.25</v>
      </c>
      <c r="B5" t="str">
        <f>A5*$B$3&amp;"k"</f>
        <v>150k</v>
      </c>
      <c r="C5" t="str">
        <f>A5*$C$3&amp;"k"</f>
        <v>100k</v>
      </c>
      <c r="D5" s="13">
        <f>7050-A5*$B$3/2</f>
        <v>6975</v>
      </c>
      <c r="E5" s="13">
        <f>7050+A5*$B$3/2</f>
        <v>7125</v>
      </c>
      <c r="F5" s="14">
        <f>7050-A5*$C$3/2</f>
        <v>7000</v>
      </c>
      <c r="G5" s="14">
        <f>7050+A5*$C$3/2</f>
        <v>7100</v>
      </c>
      <c r="I5" t="s">
        <v>1320</v>
      </c>
      <c r="J5" t="s">
        <v>1321</v>
      </c>
    </row>
    <row r="6" spans="1:9">
      <c r="A6">
        <v>0.5</v>
      </c>
      <c r="B6" t="str">
        <f>A6*$B$3&amp;"k"</f>
        <v>300k</v>
      </c>
      <c r="C6" t="str">
        <f>A6*$C$3&amp;"k"</f>
        <v>200k</v>
      </c>
      <c r="D6" s="13">
        <f>7050-A6*$B$3/2</f>
        <v>6900</v>
      </c>
      <c r="E6" s="13">
        <f>7050+A6*$B$3/2</f>
        <v>7200</v>
      </c>
      <c r="F6" s="14">
        <f>7050-A6*$C$3/2</f>
        <v>6950</v>
      </c>
      <c r="G6" s="14">
        <f>7050+A6*$C$3/2</f>
        <v>7150</v>
      </c>
      <c r="I6" t="s">
        <v>1322</v>
      </c>
    </row>
    <row r="7" spans="1:9">
      <c r="A7">
        <v>1</v>
      </c>
      <c r="B7" t="str">
        <f>A7*$B$3&amp;"k"</f>
        <v>600k</v>
      </c>
      <c r="C7" t="str">
        <f>A7*$C$3&amp;"k"</f>
        <v>400k</v>
      </c>
      <c r="D7" s="13">
        <f>7050-A7*$B$3/2</f>
        <v>6750</v>
      </c>
      <c r="E7" s="13">
        <f>7050+A7*$B$3/2</f>
        <v>7350</v>
      </c>
      <c r="F7" s="14">
        <f>7050-A7*$C$3/2</f>
        <v>6850</v>
      </c>
      <c r="G7" s="14">
        <f>7050+A7*$C$3/2</f>
        <v>7250</v>
      </c>
      <c r="I7" t="s">
        <v>1323</v>
      </c>
    </row>
    <row r="8" spans="9:10">
      <c r="I8" t="s">
        <v>1324</v>
      </c>
      <c r="J8" t="s">
        <v>1325</v>
      </c>
    </row>
    <row r="10" spans="1:4">
      <c r="A10" t="s">
        <v>1326</v>
      </c>
      <c r="B10" t="s">
        <v>1327</v>
      </c>
      <c r="C10" t="s">
        <v>1312</v>
      </c>
      <c r="D10" s="161" t="s">
        <v>1328</v>
      </c>
    </row>
    <row r="11" spans="1:4">
      <c r="A11">
        <v>0.75</v>
      </c>
      <c r="B11">
        <v>150</v>
      </c>
      <c r="C11">
        <f>B11*A11</f>
        <v>112.5</v>
      </c>
      <c r="D11">
        <f>C11/8</f>
        <v>14.0625</v>
      </c>
    </row>
    <row r="12" spans="1:4">
      <c r="A12">
        <f>D12/B12</f>
        <v>0.5</v>
      </c>
      <c r="B12">
        <v>20</v>
      </c>
      <c r="C12">
        <v>80</v>
      </c>
      <c r="D12">
        <v>10</v>
      </c>
    </row>
    <row r="15" spans="1:1">
      <c r="A15" t="s">
        <v>1329</v>
      </c>
    </row>
    <row r="16" spans="1:1">
      <c r="A16" t="s">
        <v>1330</v>
      </c>
    </row>
    <row r="17" spans="1:1">
      <c r="A17" t="s">
        <v>1331</v>
      </c>
    </row>
    <row r="18" spans="2:7">
      <c r="B18" s="161" t="s">
        <v>1328</v>
      </c>
      <c r="C18">
        <v>5</v>
      </c>
      <c r="D18">
        <v>10</v>
      </c>
      <c r="E18">
        <v>20</v>
      </c>
      <c r="F18">
        <v>50</v>
      </c>
      <c r="G18">
        <v>100</v>
      </c>
    </row>
    <row r="19" spans="2:7">
      <c r="B19" t="s">
        <v>1332</v>
      </c>
      <c r="C19">
        <v>35</v>
      </c>
      <c r="D19">
        <v>70</v>
      </c>
      <c r="E19">
        <v>140</v>
      </c>
      <c r="F19">
        <v>350</v>
      </c>
      <c r="G19">
        <v>700</v>
      </c>
    </row>
    <row r="20" spans="3:7">
      <c r="C20">
        <f>C18/20</f>
        <v>0.25</v>
      </c>
      <c r="D20">
        <f>D18/20</f>
        <v>0.5</v>
      </c>
      <c r="E20">
        <f>E18/20</f>
        <v>1</v>
      </c>
      <c r="F20">
        <f>F18/20</f>
        <v>2.5</v>
      </c>
      <c r="G20">
        <f>G18/20</f>
        <v>5</v>
      </c>
    </row>
    <row r="23" spans="1:17">
      <c r="A23" t="s">
        <v>410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20</v>
      </c>
      <c r="N23">
        <v>30</v>
      </c>
      <c r="O23">
        <v>40</v>
      </c>
      <c r="P23">
        <v>50</v>
      </c>
      <c r="Q23">
        <v>60</v>
      </c>
    </row>
    <row r="24" spans="2:17">
      <c r="B24">
        <v>0</v>
      </c>
      <c r="C24">
        <v>10</v>
      </c>
      <c r="D24">
        <v>23</v>
      </c>
      <c r="E24">
        <v>34</v>
      </c>
      <c r="F24">
        <v>51</v>
      </c>
      <c r="G24">
        <v>62</v>
      </c>
      <c r="H24">
        <v>75</v>
      </c>
      <c r="I24">
        <v>89</v>
      </c>
      <c r="J24">
        <v>115</v>
      </c>
      <c r="K24">
        <v>130</v>
      </c>
      <c r="L24">
        <v>150</v>
      </c>
      <c r="M24">
        <v>172</v>
      </c>
      <c r="N24">
        <v>192</v>
      </c>
      <c r="O24">
        <v>206</v>
      </c>
      <c r="P24">
        <v>228</v>
      </c>
      <c r="Q24">
        <v>238</v>
      </c>
    </row>
    <row r="25" spans="3:17">
      <c r="C25">
        <f>C24-B24</f>
        <v>10</v>
      </c>
      <c r="D25">
        <f t="shared" ref="D25:Q25" si="0">D24-C24</f>
        <v>13</v>
      </c>
      <c r="E25">
        <f t="shared" si="0"/>
        <v>11</v>
      </c>
      <c r="F25">
        <f t="shared" si="0"/>
        <v>17</v>
      </c>
      <c r="G25">
        <f t="shared" si="0"/>
        <v>11</v>
      </c>
      <c r="H25">
        <f t="shared" si="0"/>
        <v>13</v>
      </c>
      <c r="I25">
        <f t="shared" si="0"/>
        <v>14</v>
      </c>
      <c r="J25">
        <f t="shared" si="0"/>
        <v>26</v>
      </c>
      <c r="K25">
        <f t="shared" si="0"/>
        <v>15</v>
      </c>
      <c r="L25">
        <f t="shared" si="0"/>
        <v>20</v>
      </c>
      <c r="M25">
        <f t="shared" si="0"/>
        <v>22</v>
      </c>
      <c r="N25">
        <f t="shared" si="0"/>
        <v>20</v>
      </c>
      <c r="O25">
        <f t="shared" si="0"/>
        <v>14</v>
      </c>
      <c r="P25">
        <f t="shared" si="0"/>
        <v>22</v>
      </c>
      <c r="Q25">
        <f t="shared" si="0"/>
        <v>10</v>
      </c>
    </row>
    <row r="26" spans="1:2">
      <c r="A26">
        <v>1</v>
      </c>
      <c r="B26">
        <v>6</v>
      </c>
    </row>
    <row r="27" spans="1:13">
      <c r="A27">
        <v>2</v>
      </c>
      <c r="B27">
        <v>10</v>
      </c>
      <c r="G27" t="s">
        <v>1333</v>
      </c>
      <c r="I27" t="s">
        <v>1333</v>
      </c>
      <c r="K27" t="s">
        <v>1333</v>
      </c>
      <c r="M27" t="s">
        <v>1333</v>
      </c>
    </row>
    <row r="28" spans="1:2">
      <c r="A28">
        <v>3</v>
      </c>
      <c r="B28">
        <v>15</v>
      </c>
    </row>
  </sheetData>
  <mergeCells count="4">
    <mergeCell ref="B2:C2"/>
    <mergeCell ref="D2:G2"/>
    <mergeCell ref="D3:E3"/>
    <mergeCell ref="F3:G3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workbookViewId="0">
      <selection activeCell="I20" sqref="I20"/>
    </sheetView>
  </sheetViews>
  <sheetFormatPr defaultColWidth="9" defaultRowHeight="15"/>
  <cols>
    <col min="2" max="2" width="10.3714285714286" customWidth="1"/>
    <col min="6" max="6" width="17.752380952381" customWidth="1"/>
  </cols>
  <sheetData>
    <row r="1" ht="75" spans="1:6">
      <c r="A1" s="10" t="s">
        <v>518</v>
      </c>
      <c r="B1" s="7" t="s">
        <v>1334</v>
      </c>
      <c r="E1" s="2" t="s">
        <v>957</v>
      </c>
      <c r="F1" s="7" t="s">
        <v>1335</v>
      </c>
    </row>
    <row r="2" ht="75" spans="1:6">
      <c r="A2" s="11" t="s">
        <v>282</v>
      </c>
      <c r="B2" s="7" t="s">
        <v>1336</v>
      </c>
      <c r="E2" s="2" t="s">
        <v>138</v>
      </c>
      <c r="F2" s="7" t="s">
        <v>1337</v>
      </c>
    </row>
    <row r="3" spans="1:5">
      <c r="A3" s="11" t="s">
        <v>1338</v>
      </c>
      <c r="B3" t="s">
        <v>1339</v>
      </c>
      <c r="E3" s="2" t="s">
        <v>204</v>
      </c>
    </row>
    <row r="4" ht="60" spans="1:5">
      <c r="A4" s="2" t="s">
        <v>115</v>
      </c>
      <c r="B4" s="7" t="s">
        <v>1340</v>
      </c>
      <c r="E4" s="2"/>
    </row>
    <row r="10" spans="1:8">
      <c r="A10" t="s">
        <v>1341</v>
      </c>
      <c r="B10" t="s">
        <v>1342</v>
      </c>
      <c r="D10" t="s">
        <v>1343</v>
      </c>
      <c r="E10" t="s">
        <v>464</v>
      </c>
      <c r="H10" t="s">
        <v>1344</v>
      </c>
    </row>
    <row r="11" spans="2:11">
      <c r="B11" t="s">
        <v>113</v>
      </c>
      <c r="C11" t="s">
        <v>701</v>
      </c>
      <c r="E11" t="s">
        <v>1345</v>
      </c>
      <c r="H11" s="12" t="s">
        <v>461</v>
      </c>
      <c r="I11" s="12" t="s">
        <v>1346</v>
      </c>
      <c r="J11" s="12" t="s">
        <v>1343</v>
      </c>
      <c r="K11" s="12" t="s">
        <v>1347</v>
      </c>
    </row>
    <row r="12" spans="2:11">
      <c r="B12" t="s">
        <v>157</v>
      </c>
      <c r="C12" t="s">
        <v>701</v>
      </c>
      <c r="D12" t="s">
        <v>1348</v>
      </c>
      <c r="E12" t="s">
        <v>158</v>
      </c>
      <c r="G12" t="s">
        <v>1349</v>
      </c>
      <c r="H12" t="s">
        <v>1350</v>
      </c>
      <c r="I12" t="s">
        <v>961</v>
      </c>
      <c r="J12" t="s">
        <v>1348</v>
      </c>
      <c r="K12" t="s">
        <v>237</v>
      </c>
    </row>
    <row r="13" spans="1:10">
      <c r="A13" t="s">
        <v>1351</v>
      </c>
      <c r="B13" t="s">
        <v>1352</v>
      </c>
      <c r="C13" t="s">
        <v>1353</v>
      </c>
      <c r="D13" t="s">
        <v>1348</v>
      </c>
      <c r="G13" t="s">
        <v>1349</v>
      </c>
      <c r="H13" t="s">
        <v>332</v>
      </c>
      <c r="I13" t="s">
        <v>1354</v>
      </c>
      <c r="J13" t="s">
        <v>1348</v>
      </c>
    </row>
    <row r="14" spans="1:10">
      <c r="A14" t="s">
        <v>1351</v>
      </c>
      <c r="B14" t="s">
        <v>337</v>
      </c>
      <c r="G14" t="s">
        <v>1349</v>
      </c>
      <c r="H14" t="s">
        <v>1355</v>
      </c>
      <c r="I14" t="s">
        <v>701</v>
      </c>
      <c r="J14" t="s">
        <v>1348</v>
      </c>
    </row>
    <row r="15" spans="1:10">
      <c r="A15" t="s">
        <v>1351</v>
      </c>
      <c r="B15" t="s">
        <v>1356</v>
      </c>
      <c r="C15" t="s">
        <v>1357</v>
      </c>
      <c r="D15" t="s">
        <v>1348</v>
      </c>
      <c r="G15" t="s">
        <v>1349</v>
      </c>
      <c r="H15" t="s">
        <v>448</v>
      </c>
      <c r="I15" t="s">
        <v>701</v>
      </c>
      <c r="J15" t="s">
        <v>1348</v>
      </c>
    </row>
    <row r="16" spans="2:10">
      <c r="B16" t="s">
        <v>269</v>
      </c>
      <c r="C16" t="s">
        <v>701</v>
      </c>
      <c r="D16" t="s">
        <v>1348</v>
      </c>
      <c r="G16" t="s">
        <v>1349</v>
      </c>
      <c r="H16" t="s">
        <v>1358</v>
      </c>
      <c r="I16" t="s">
        <v>701</v>
      </c>
      <c r="J16" t="s">
        <v>1348</v>
      </c>
    </row>
    <row r="17" spans="7:10">
      <c r="G17" t="s">
        <v>1349</v>
      </c>
      <c r="H17" t="s">
        <v>354</v>
      </c>
      <c r="J17" t="s">
        <v>1359</v>
      </c>
    </row>
    <row r="18" spans="2:10">
      <c r="B18" t="s">
        <v>1360</v>
      </c>
      <c r="C18" t="s">
        <v>701</v>
      </c>
      <c r="D18" t="s">
        <v>1348</v>
      </c>
      <c r="E18" t="s">
        <v>1361</v>
      </c>
      <c r="G18" t="s">
        <v>1349</v>
      </c>
      <c r="H18" t="s">
        <v>313</v>
      </c>
      <c r="I18" t="s">
        <v>701</v>
      </c>
      <c r="J18" t="s">
        <v>1348</v>
      </c>
    </row>
    <row r="19" spans="7:11">
      <c r="G19" t="s">
        <v>1362</v>
      </c>
      <c r="H19" t="s">
        <v>1363</v>
      </c>
      <c r="I19" t="s">
        <v>1364</v>
      </c>
      <c r="J19" t="s">
        <v>1348</v>
      </c>
      <c r="K19" t="s">
        <v>214</v>
      </c>
    </row>
    <row r="20" spans="1:10">
      <c r="A20" t="s">
        <v>1365</v>
      </c>
      <c r="G20" t="s">
        <v>1362</v>
      </c>
      <c r="H20" t="s">
        <v>1366</v>
      </c>
      <c r="I20" t="s">
        <v>1367</v>
      </c>
      <c r="J20" t="s">
        <v>1348</v>
      </c>
    </row>
    <row r="21" spans="1:10">
      <c r="A21" t="s">
        <v>1365</v>
      </c>
      <c r="B21" t="s">
        <v>1368</v>
      </c>
      <c r="G21" t="s">
        <v>1362</v>
      </c>
      <c r="H21" t="s">
        <v>1369</v>
      </c>
      <c r="I21" t="s">
        <v>1364</v>
      </c>
      <c r="J21" t="s">
        <v>1348</v>
      </c>
    </row>
    <row r="22" spans="7:10">
      <c r="G22" t="s">
        <v>1362</v>
      </c>
      <c r="H22" t="s">
        <v>1370</v>
      </c>
      <c r="I22" t="s">
        <v>1371</v>
      </c>
      <c r="J22" t="s">
        <v>1348</v>
      </c>
    </row>
    <row r="23" spans="7:10">
      <c r="G23" t="s">
        <v>1362</v>
      </c>
      <c r="H23" t="s">
        <v>1372</v>
      </c>
      <c r="I23" t="s">
        <v>1371</v>
      </c>
      <c r="J23" t="s">
        <v>1348</v>
      </c>
    </row>
    <row r="24" spans="7:10">
      <c r="G24" t="s">
        <v>1362</v>
      </c>
      <c r="H24" t="s">
        <v>1373</v>
      </c>
      <c r="I24" t="s">
        <v>1371</v>
      </c>
      <c r="J24" t="s">
        <v>1348</v>
      </c>
    </row>
    <row r="25" spans="7:10">
      <c r="G25" t="s">
        <v>1362</v>
      </c>
      <c r="H25" t="s">
        <v>1374</v>
      </c>
      <c r="I25" t="s">
        <v>1375</v>
      </c>
      <c r="J25" t="s">
        <v>1348</v>
      </c>
    </row>
    <row r="26" spans="7:10">
      <c r="G26" t="s">
        <v>1376</v>
      </c>
      <c r="H26" t="s">
        <v>691</v>
      </c>
      <c r="I26" t="s">
        <v>1377</v>
      </c>
      <c r="J26" t="s">
        <v>1348</v>
      </c>
    </row>
    <row r="27" spans="7:11">
      <c r="G27" t="s">
        <v>1376</v>
      </c>
      <c r="H27" t="s">
        <v>1378</v>
      </c>
      <c r="I27" t="s">
        <v>701</v>
      </c>
      <c r="J27" t="s">
        <v>1348</v>
      </c>
      <c r="K27" t="s">
        <v>105</v>
      </c>
    </row>
    <row r="28" spans="7:11">
      <c r="G28" t="s">
        <v>1376</v>
      </c>
      <c r="H28" t="s">
        <v>1379</v>
      </c>
      <c r="I28" t="s">
        <v>1380</v>
      </c>
      <c r="J28" t="s">
        <v>1359</v>
      </c>
      <c r="K28" t="s">
        <v>105</v>
      </c>
    </row>
    <row r="29" spans="7:10">
      <c r="G29" t="s">
        <v>1376</v>
      </c>
      <c r="H29" t="s">
        <v>1381</v>
      </c>
      <c r="I29" t="s">
        <v>1371</v>
      </c>
      <c r="J29" t="s">
        <v>1348</v>
      </c>
    </row>
    <row r="32" spans="7:8">
      <c r="G32" t="s">
        <v>1382</v>
      </c>
      <c r="H32" t="s">
        <v>1383</v>
      </c>
    </row>
    <row r="33" spans="8:11">
      <c r="H33" s="12" t="s">
        <v>461</v>
      </c>
      <c r="I33" s="12" t="s">
        <v>1346</v>
      </c>
      <c r="J33" s="12" t="s">
        <v>1343</v>
      </c>
      <c r="K33" s="12" t="s">
        <v>1347</v>
      </c>
    </row>
    <row r="34" spans="8:11">
      <c r="H34" t="s">
        <v>1384</v>
      </c>
      <c r="J34" t="s">
        <v>1359</v>
      </c>
      <c r="K34" t="s">
        <v>417</v>
      </c>
    </row>
    <row r="35" spans="8:11">
      <c r="H35" t="s">
        <v>623</v>
      </c>
      <c r="J35" t="s">
        <v>1359</v>
      </c>
      <c r="K35" t="s">
        <v>347</v>
      </c>
    </row>
    <row r="36" spans="8:10">
      <c r="H36" t="s">
        <v>1385</v>
      </c>
      <c r="J36" t="s">
        <v>1359</v>
      </c>
    </row>
    <row r="37" spans="8:10">
      <c r="H37" t="s">
        <v>1386</v>
      </c>
      <c r="J37" t="s">
        <v>1359</v>
      </c>
    </row>
    <row r="38" spans="8:11">
      <c r="H38" t="s">
        <v>1387</v>
      </c>
      <c r="J38" t="s">
        <v>1359</v>
      </c>
      <c r="K38" t="s">
        <v>99</v>
      </c>
    </row>
    <row r="39" spans="8:10">
      <c r="H39" t="s">
        <v>1388</v>
      </c>
      <c r="J39" t="s">
        <v>1359</v>
      </c>
    </row>
    <row r="40" spans="8:10">
      <c r="H40" t="s">
        <v>1389</v>
      </c>
      <c r="J40" t="s">
        <v>1359</v>
      </c>
    </row>
    <row r="41" spans="8:10">
      <c r="H41" t="s">
        <v>1390</v>
      </c>
      <c r="J41" t="s">
        <v>1359</v>
      </c>
    </row>
    <row r="42" spans="8:10">
      <c r="H42" t="s">
        <v>1391</v>
      </c>
      <c r="J42" t="s">
        <v>1359</v>
      </c>
    </row>
    <row r="45" spans="8:8">
      <c r="H45" t="s">
        <v>1392</v>
      </c>
    </row>
    <row r="46" spans="8:11">
      <c r="H46" s="12" t="s">
        <v>461</v>
      </c>
      <c r="I46" s="12" t="s">
        <v>1346</v>
      </c>
      <c r="J46" s="12" t="s">
        <v>1343</v>
      </c>
      <c r="K46" s="12" t="s">
        <v>1347</v>
      </c>
    </row>
    <row r="47" spans="8:11">
      <c r="H47" t="s">
        <v>1393</v>
      </c>
      <c r="I47" t="s">
        <v>701</v>
      </c>
      <c r="J47" t="s">
        <v>1348</v>
      </c>
      <c r="K47" t="s">
        <v>131</v>
      </c>
    </row>
    <row r="48" spans="8:11">
      <c r="H48" t="s">
        <v>1394</v>
      </c>
      <c r="I48" t="s">
        <v>701</v>
      </c>
      <c r="J48" t="s">
        <v>1348</v>
      </c>
      <c r="K48" t="s">
        <v>142</v>
      </c>
    </row>
    <row r="49" spans="8:11">
      <c r="H49" t="s">
        <v>1395</v>
      </c>
      <c r="I49" t="s">
        <v>1396</v>
      </c>
      <c r="J49" t="s">
        <v>1397</v>
      </c>
      <c r="K49" t="s">
        <v>142</v>
      </c>
    </row>
    <row r="50" spans="8:11">
      <c r="H50" t="s">
        <v>170</v>
      </c>
      <c r="I50" t="s">
        <v>701</v>
      </c>
      <c r="J50" t="s">
        <v>1348</v>
      </c>
      <c r="K50" t="s">
        <v>169</v>
      </c>
    </row>
    <row r="51" spans="8:11">
      <c r="H51" t="s">
        <v>1398</v>
      </c>
      <c r="I51" t="s">
        <v>1399</v>
      </c>
      <c r="J51" t="s">
        <v>1397</v>
      </c>
      <c r="K51" t="s">
        <v>169</v>
      </c>
    </row>
    <row r="52" spans="8:10">
      <c r="H52" t="s">
        <v>249</v>
      </c>
      <c r="I52" t="s">
        <v>701</v>
      </c>
      <c r="J52" t="s">
        <v>1348</v>
      </c>
    </row>
    <row r="53" spans="8:10">
      <c r="H53" t="s">
        <v>1400</v>
      </c>
      <c r="J53" t="s">
        <v>1397</v>
      </c>
    </row>
    <row r="54" spans="8:10">
      <c r="H54" t="s">
        <v>315</v>
      </c>
      <c r="I54" t="s">
        <v>701</v>
      </c>
      <c r="J54" t="s">
        <v>1348</v>
      </c>
    </row>
    <row r="55" spans="8:10">
      <c r="H55" t="s">
        <v>1401</v>
      </c>
      <c r="J55" t="s">
        <v>1397</v>
      </c>
    </row>
    <row r="56" spans="8:10">
      <c r="H56" t="s">
        <v>321</v>
      </c>
      <c r="I56" t="s">
        <v>701</v>
      </c>
      <c r="J56" t="s">
        <v>1348</v>
      </c>
    </row>
    <row r="57" spans="8:10">
      <c r="H57" t="s">
        <v>1402</v>
      </c>
      <c r="J57" t="s">
        <v>1397</v>
      </c>
    </row>
    <row r="58" spans="8:11">
      <c r="H58" t="s">
        <v>1231</v>
      </c>
      <c r="I58" t="s">
        <v>701</v>
      </c>
      <c r="J58" t="s">
        <v>1348</v>
      </c>
      <c r="K58" t="s">
        <v>341</v>
      </c>
    </row>
    <row r="59" spans="8:11">
      <c r="H59" t="s">
        <v>1403</v>
      </c>
      <c r="I59" t="s">
        <v>701</v>
      </c>
      <c r="J59" t="s">
        <v>1348</v>
      </c>
      <c r="K59" t="s">
        <v>341</v>
      </c>
    </row>
    <row r="60" spans="8:10">
      <c r="H60" t="s">
        <v>406</v>
      </c>
      <c r="J60" t="s">
        <v>1397</v>
      </c>
    </row>
    <row r="63" spans="8:8">
      <c r="H63" t="s">
        <v>138</v>
      </c>
    </row>
    <row r="64" spans="8:11">
      <c r="H64" s="12" t="s">
        <v>461</v>
      </c>
      <c r="I64" s="12" t="s">
        <v>1346</v>
      </c>
      <c r="J64" s="12" t="s">
        <v>1343</v>
      </c>
      <c r="K64" s="12" t="s">
        <v>1347</v>
      </c>
    </row>
    <row r="65" spans="8:10">
      <c r="H65" t="s">
        <v>261</v>
      </c>
      <c r="I65" t="s">
        <v>701</v>
      </c>
      <c r="J65" t="s">
        <v>1348</v>
      </c>
    </row>
    <row r="66" spans="8:11">
      <c r="H66" t="s">
        <v>141</v>
      </c>
      <c r="I66" t="s">
        <v>701</v>
      </c>
      <c r="J66" t="s">
        <v>1348</v>
      </c>
      <c r="K66" t="s">
        <v>139</v>
      </c>
    </row>
    <row r="67" spans="8:10">
      <c r="H67" t="s">
        <v>1404</v>
      </c>
      <c r="I67" t="s">
        <v>1405</v>
      </c>
      <c r="J67" t="s">
        <v>1348</v>
      </c>
    </row>
    <row r="68" spans="8:11">
      <c r="H68" t="s">
        <v>1118</v>
      </c>
      <c r="I68" t="s">
        <v>701</v>
      </c>
      <c r="J68" t="s">
        <v>1348</v>
      </c>
      <c r="K68" t="s">
        <v>169</v>
      </c>
    </row>
    <row r="69" spans="8:8">
      <c r="H69" t="s">
        <v>716</v>
      </c>
    </row>
    <row r="70" spans="8:9">
      <c r="H70" t="s">
        <v>723</v>
      </c>
      <c r="I70" t="s">
        <v>1406</v>
      </c>
    </row>
    <row r="71" spans="8:11">
      <c r="H71" t="s">
        <v>1407</v>
      </c>
      <c r="I71" t="s">
        <v>1408</v>
      </c>
      <c r="J71" t="s">
        <v>1397</v>
      </c>
      <c r="K71" t="s">
        <v>169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5"/>
  <sheetViews>
    <sheetView zoomScale="85" zoomScaleNormal="85" workbookViewId="0">
      <pane xSplit="1" topLeftCell="E1" activePane="topRight" state="frozen"/>
      <selection/>
      <selection pane="topRight" activeCell="A4" sqref="A4"/>
    </sheetView>
  </sheetViews>
  <sheetFormatPr defaultColWidth="9" defaultRowHeight="15"/>
  <cols>
    <col min="1" max="1" width="14.1238095238095" customWidth="1"/>
    <col min="2" max="3" width="20.6285714285714" customWidth="1"/>
    <col min="4" max="4" width="18.6285714285714" customWidth="1"/>
    <col min="5" max="5" width="12.6285714285714" customWidth="1"/>
    <col min="6" max="7" width="18.6285714285714" customWidth="1"/>
    <col min="8" max="8" width="15.6285714285714" customWidth="1"/>
    <col min="9" max="9" width="18.6285714285714" customWidth="1"/>
    <col min="10" max="12" width="13.6285714285714" customWidth="1"/>
    <col min="13" max="13" width="17.6285714285714" customWidth="1"/>
    <col min="15" max="20" width="10.6285714285714" customWidth="1"/>
  </cols>
  <sheetData>
    <row r="1" ht="51" spans="2:13">
      <c r="B1" s="1" t="s">
        <v>87</v>
      </c>
      <c r="C1" s="1" t="s">
        <v>88</v>
      </c>
      <c r="D1" s="1" t="s">
        <v>89</v>
      </c>
      <c r="E1" s="1" t="s">
        <v>92</v>
      </c>
      <c r="F1" s="1" t="s">
        <v>90</v>
      </c>
      <c r="G1" s="1" t="s">
        <v>91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2" t="s">
        <v>1409</v>
      </c>
    </row>
    <row r="2" spans="1:13">
      <c r="A2" s="2" t="s">
        <v>1410</v>
      </c>
      <c r="B2" s="160" t="s">
        <v>1411</v>
      </c>
      <c r="C2" s="160" t="s">
        <v>1411</v>
      </c>
      <c r="D2" s="160" t="s">
        <v>1412</v>
      </c>
      <c r="E2" s="160" t="s">
        <v>1411</v>
      </c>
      <c r="F2" s="160" t="s">
        <v>1413</v>
      </c>
      <c r="G2" s="160" t="s">
        <v>1412</v>
      </c>
      <c r="H2" s="160" t="s">
        <v>1411</v>
      </c>
      <c r="I2" s="160" t="s">
        <v>1413</v>
      </c>
      <c r="J2" s="160" t="s">
        <v>1411</v>
      </c>
      <c r="K2" s="160" t="s">
        <v>1411</v>
      </c>
      <c r="L2" s="160" t="s">
        <v>1411</v>
      </c>
      <c r="M2" s="5" t="s">
        <v>1414</v>
      </c>
    </row>
    <row r="3" ht="60" spans="1:13">
      <c r="A3" s="2" t="s">
        <v>1415</v>
      </c>
      <c r="B3" s="3" t="s">
        <v>1416</v>
      </c>
      <c r="C3" s="3" t="s">
        <v>1416</v>
      </c>
      <c r="D3" s="2" t="s">
        <v>1417</v>
      </c>
      <c r="E3" s="162" t="s">
        <v>1418</v>
      </c>
      <c r="F3" s="2" t="s">
        <v>1417</v>
      </c>
      <c r="G3" s="2" t="s">
        <v>1417</v>
      </c>
      <c r="H3" s="162" t="s">
        <v>1419</v>
      </c>
      <c r="I3" s="2" t="s">
        <v>1420</v>
      </c>
      <c r="J3" s="163" t="s">
        <v>1421</v>
      </c>
      <c r="K3" s="163" t="s">
        <v>1421</v>
      </c>
      <c r="L3" s="162" t="s">
        <v>1419</v>
      </c>
      <c r="M3" s="7" t="s">
        <v>1422</v>
      </c>
    </row>
    <row r="4" ht="90" spans="1:12">
      <c r="A4" s="2" t="s">
        <v>1423</v>
      </c>
      <c r="B4" s="3" t="s">
        <v>1424</v>
      </c>
      <c r="C4" s="3" t="s">
        <v>1424</v>
      </c>
      <c r="D4" s="2" t="s">
        <v>1425</v>
      </c>
      <c r="E4" s="2" t="s">
        <v>1426</v>
      </c>
      <c r="F4" s="2" t="s">
        <v>1425</v>
      </c>
      <c r="G4" s="2" t="s">
        <v>1425</v>
      </c>
      <c r="H4" s="2" t="s">
        <v>1427</v>
      </c>
      <c r="I4" s="2" t="s">
        <v>1428</v>
      </c>
      <c r="J4" s="2" t="s">
        <v>1428</v>
      </c>
      <c r="K4" s="2" t="s">
        <v>1429</v>
      </c>
      <c r="L4" s="2" t="s">
        <v>1427</v>
      </c>
    </row>
    <row r="5" ht="45" spans="1:12">
      <c r="A5" s="2" t="s">
        <v>1430</v>
      </c>
      <c r="B5" s="3" t="s">
        <v>1431</v>
      </c>
      <c r="C5" s="3" t="s">
        <v>1431</v>
      </c>
      <c r="D5" s="2" t="s">
        <v>1432</v>
      </c>
      <c r="E5" s="2" t="s">
        <v>1433</v>
      </c>
      <c r="F5" s="2" t="s">
        <v>1432</v>
      </c>
      <c r="G5" s="2" t="s">
        <v>1432</v>
      </c>
      <c r="H5" s="2" t="s">
        <v>1434</v>
      </c>
      <c r="I5" s="2" t="s">
        <v>1434</v>
      </c>
      <c r="J5" s="2" t="s">
        <v>1434</v>
      </c>
      <c r="K5" s="2" t="s">
        <v>1434</v>
      </c>
      <c r="L5" s="2" t="s">
        <v>1433</v>
      </c>
    </row>
    <row r="6" spans="14:14">
      <c r="N6" t="s">
        <v>1435</v>
      </c>
    </row>
    <row r="7" spans="14:29">
      <c r="N7" t="s">
        <v>1238</v>
      </c>
      <c r="O7" s="2" t="s">
        <v>1436</v>
      </c>
      <c r="P7" s="2" t="s">
        <v>1437</v>
      </c>
      <c r="Q7" s="2" t="s">
        <v>1438</v>
      </c>
      <c r="R7" s="2" t="s">
        <v>1439</v>
      </c>
      <c r="S7" s="2" t="s">
        <v>1440</v>
      </c>
      <c r="T7" s="2" t="s">
        <v>1441</v>
      </c>
      <c r="U7" s="2"/>
      <c r="V7" s="2"/>
      <c r="W7" s="2" t="s">
        <v>1425</v>
      </c>
      <c r="X7" s="2" t="s">
        <v>1426</v>
      </c>
      <c r="Y7" s="2" t="s">
        <v>1428</v>
      </c>
      <c r="Z7" s="2" t="s">
        <v>1429</v>
      </c>
      <c r="AA7" s="2" t="s">
        <v>1442</v>
      </c>
      <c r="AC7" s="2" t="s">
        <v>1443</v>
      </c>
    </row>
    <row r="8" spans="14:31">
      <c r="N8" s="160" t="s">
        <v>1444</v>
      </c>
      <c r="O8" s="2" t="s">
        <v>1445</v>
      </c>
      <c r="P8" s="2" t="s">
        <v>1446</v>
      </c>
      <c r="Q8" s="2" t="s">
        <v>1447</v>
      </c>
      <c r="R8" s="2" t="s">
        <v>1446</v>
      </c>
      <c r="S8" s="2" t="s">
        <v>1448</v>
      </c>
      <c r="T8" s="2" t="s">
        <v>1447</v>
      </c>
      <c r="U8" s="2"/>
      <c r="V8" s="2">
        <v>1</v>
      </c>
      <c r="W8" s="2" t="s">
        <v>1449</v>
      </c>
      <c r="Y8" s="2" t="s">
        <v>1449</v>
      </c>
      <c r="Z8" s="2" t="s">
        <v>1449</v>
      </c>
      <c r="AA8" s="2" t="s">
        <v>1449</v>
      </c>
      <c r="AB8" s="8" t="str">
        <f>LEFT(AA8,LEN(AA8)-2)</f>
        <v>50</v>
      </c>
      <c r="AC8" s="2">
        <v>5</v>
      </c>
      <c r="AE8" t="str">
        <f>",("&amp;AB8&amp;","&amp;AC8&amp;")"</f>
        <v>,(50,5)</v>
      </c>
    </row>
    <row r="9" spans="14:35">
      <c r="N9" s="160" t="s">
        <v>1258</v>
      </c>
      <c r="O9" s="2" t="s">
        <v>1450</v>
      </c>
      <c r="P9" s="2"/>
      <c r="Q9" s="2" t="s">
        <v>1449</v>
      </c>
      <c r="R9" s="2"/>
      <c r="S9" s="2" t="s">
        <v>1449</v>
      </c>
      <c r="T9" s="2"/>
      <c r="U9" s="2"/>
      <c r="V9" s="2">
        <v>2</v>
      </c>
      <c r="W9" s="2" t="s">
        <v>1451</v>
      </c>
      <c r="X9" s="2" t="s">
        <v>1451</v>
      </c>
      <c r="Y9" s="2" t="s">
        <v>1451</v>
      </c>
      <c r="Z9" s="2" t="s">
        <v>1451</v>
      </c>
      <c r="AA9" s="2" t="s">
        <v>1451</v>
      </c>
      <c r="AB9" s="8" t="str">
        <f t="shared" ref="AB9:AB47" si="0">LEFT(AA9,LEN(AA9)-2)</f>
        <v>100</v>
      </c>
      <c r="AC9" s="2">
        <v>6</v>
      </c>
      <c r="AD9">
        <f>AB9-AB8</f>
        <v>50</v>
      </c>
      <c r="AE9" t="str">
        <f t="shared" ref="AE9:AE47" si="1">",("&amp;AB9&amp;","&amp;AC9&amp;")"</f>
        <v>,(100,6)</v>
      </c>
      <c r="AF9" s="2"/>
      <c r="AG9" s="2"/>
      <c r="AH9" s="2"/>
      <c r="AI9" s="2"/>
    </row>
    <row r="10" spans="14:35">
      <c r="N10" s="160" t="s">
        <v>1276</v>
      </c>
      <c r="O10" s="2" t="s">
        <v>1452</v>
      </c>
      <c r="P10" s="2"/>
      <c r="Q10" s="2" t="s">
        <v>1451</v>
      </c>
      <c r="R10" s="2"/>
      <c r="S10" s="2" t="s">
        <v>1451</v>
      </c>
      <c r="T10" s="2"/>
      <c r="U10" s="2"/>
      <c r="V10" s="2">
        <v>3</v>
      </c>
      <c r="W10" s="2" t="s">
        <v>1453</v>
      </c>
      <c r="Y10" s="2" t="s">
        <v>1453</v>
      </c>
      <c r="Z10" s="2" t="s">
        <v>1453</v>
      </c>
      <c r="AA10" s="2" t="s">
        <v>1453</v>
      </c>
      <c r="AB10" s="8" t="str">
        <f t="shared" si="0"/>
        <v>150</v>
      </c>
      <c r="AC10" s="2">
        <v>7</v>
      </c>
      <c r="AD10">
        <f t="shared" ref="AD10:AD47" si="2">AB10-AB9</f>
        <v>50</v>
      </c>
      <c r="AE10" t="str">
        <f t="shared" si="1"/>
        <v>,(150,7)</v>
      </c>
      <c r="AF10" s="2"/>
      <c r="AG10" s="2"/>
      <c r="AH10" s="2"/>
      <c r="AI10" s="2"/>
    </row>
    <row r="11" spans="14:35">
      <c r="N11" s="160" t="s">
        <v>1303</v>
      </c>
      <c r="O11" s="2" t="s">
        <v>1454</v>
      </c>
      <c r="P11" s="2"/>
      <c r="Q11" s="2" t="s">
        <v>1453</v>
      </c>
      <c r="R11" s="2"/>
      <c r="S11" s="2" t="s">
        <v>1453</v>
      </c>
      <c r="T11" s="2"/>
      <c r="U11" s="2"/>
      <c r="V11" s="2">
        <v>4</v>
      </c>
      <c r="W11" s="2" t="s">
        <v>1450</v>
      </c>
      <c r="X11" s="2" t="s">
        <v>1450</v>
      </c>
      <c r="Y11" s="2" t="s">
        <v>1450</v>
      </c>
      <c r="Z11" s="2" t="s">
        <v>1450</v>
      </c>
      <c r="AA11" s="2" t="s">
        <v>1450</v>
      </c>
      <c r="AB11" s="8" t="str">
        <f t="shared" si="0"/>
        <v>200</v>
      </c>
      <c r="AC11" s="2">
        <v>8</v>
      </c>
      <c r="AD11">
        <f t="shared" si="2"/>
        <v>50</v>
      </c>
      <c r="AE11" t="str">
        <f t="shared" si="1"/>
        <v>,(200,8)</v>
      </c>
      <c r="AF11" s="2"/>
      <c r="AG11" s="2"/>
      <c r="AH11" s="2"/>
      <c r="AI11" s="2"/>
    </row>
    <row r="12" spans="14:35">
      <c r="N12" s="160" t="s">
        <v>1455</v>
      </c>
      <c r="O12" s="2" t="s">
        <v>1456</v>
      </c>
      <c r="P12" s="2"/>
      <c r="Q12" s="2" t="s">
        <v>1450</v>
      </c>
      <c r="R12" s="2"/>
      <c r="S12" s="2" t="s">
        <v>1450</v>
      </c>
      <c r="T12" s="2"/>
      <c r="U12" s="2"/>
      <c r="V12" s="2">
        <v>5</v>
      </c>
      <c r="W12" s="2" t="s">
        <v>1457</v>
      </c>
      <c r="Y12" s="2" t="s">
        <v>1457</v>
      </c>
      <c r="Z12" s="2" t="s">
        <v>1457</v>
      </c>
      <c r="AA12" s="2" t="s">
        <v>1457</v>
      </c>
      <c r="AB12" s="8" t="str">
        <f t="shared" si="0"/>
        <v>250</v>
      </c>
      <c r="AC12" s="2">
        <v>8</v>
      </c>
      <c r="AD12">
        <f t="shared" si="2"/>
        <v>50</v>
      </c>
      <c r="AE12" t="str">
        <f t="shared" si="1"/>
        <v>,(250,8)</v>
      </c>
      <c r="AF12" s="2"/>
      <c r="AG12" s="2"/>
      <c r="AH12" s="2"/>
      <c r="AI12" s="2"/>
    </row>
    <row r="13" spans="14:35">
      <c r="N13" s="160" t="s">
        <v>1264</v>
      </c>
      <c r="O13" s="2" t="s">
        <v>1458</v>
      </c>
      <c r="P13" s="2"/>
      <c r="Q13" s="2" t="s">
        <v>1457</v>
      </c>
      <c r="R13" s="2"/>
      <c r="S13" s="2" t="s">
        <v>1457</v>
      </c>
      <c r="T13" s="2"/>
      <c r="U13" s="2"/>
      <c r="V13" s="2">
        <v>6</v>
      </c>
      <c r="W13" s="2" t="s">
        <v>1448</v>
      </c>
      <c r="X13" s="2" t="s">
        <v>1448</v>
      </c>
      <c r="Y13" s="2" t="s">
        <v>1448</v>
      </c>
      <c r="Z13" s="2" t="s">
        <v>1448</v>
      </c>
      <c r="AA13" s="2" t="s">
        <v>1448</v>
      </c>
      <c r="AB13" s="8" t="str">
        <f t="shared" si="0"/>
        <v>300</v>
      </c>
      <c r="AC13" s="2">
        <v>9</v>
      </c>
      <c r="AD13">
        <f t="shared" si="2"/>
        <v>50</v>
      </c>
      <c r="AE13" t="str">
        <f t="shared" si="1"/>
        <v>,(300,9)</v>
      </c>
      <c r="AF13" s="2"/>
      <c r="AG13" s="2"/>
      <c r="AH13" s="2"/>
      <c r="AI13" s="2"/>
    </row>
    <row r="14" spans="14:35">
      <c r="N14" s="160" t="s">
        <v>1459</v>
      </c>
      <c r="O14" s="2" t="s">
        <v>1460</v>
      </c>
      <c r="P14" s="2"/>
      <c r="Q14" s="2" t="s">
        <v>1448</v>
      </c>
      <c r="R14" s="2"/>
      <c r="S14" s="2" t="s">
        <v>1448</v>
      </c>
      <c r="T14" s="2"/>
      <c r="U14" s="2"/>
      <c r="V14" s="2">
        <v>7</v>
      </c>
      <c r="W14" s="2" t="s">
        <v>1461</v>
      </c>
      <c r="Y14" s="2" t="s">
        <v>1461</v>
      </c>
      <c r="Z14" s="2" t="s">
        <v>1461</v>
      </c>
      <c r="AA14" s="2" t="s">
        <v>1461</v>
      </c>
      <c r="AB14" s="8" t="str">
        <f t="shared" si="0"/>
        <v>350</v>
      </c>
      <c r="AC14" s="2">
        <v>9</v>
      </c>
      <c r="AD14">
        <f t="shared" si="2"/>
        <v>50</v>
      </c>
      <c r="AE14" t="str">
        <f t="shared" si="1"/>
        <v>,(350,9)</v>
      </c>
      <c r="AF14" s="2"/>
      <c r="AG14" s="2"/>
      <c r="AH14" s="2"/>
      <c r="AI14" s="2"/>
    </row>
    <row r="15" spans="14:35">
      <c r="N15" s="160" t="s">
        <v>1261</v>
      </c>
      <c r="O15" s="2" t="s">
        <v>1445</v>
      </c>
      <c r="P15" s="2"/>
      <c r="Q15" s="2" t="s">
        <v>1461</v>
      </c>
      <c r="R15" s="2"/>
      <c r="S15" s="2" t="s">
        <v>1461</v>
      </c>
      <c r="T15" s="2"/>
      <c r="U15" s="2"/>
      <c r="V15" s="2">
        <v>8</v>
      </c>
      <c r="W15" s="2" t="s">
        <v>1452</v>
      </c>
      <c r="X15" s="2" t="s">
        <v>1452</v>
      </c>
      <c r="Y15" s="2" t="s">
        <v>1452</v>
      </c>
      <c r="Z15" s="2" t="s">
        <v>1452</v>
      </c>
      <c r="AA15" s="2" t="s">
        <v>1452</v>
      </c>
      <c r="AB15" s="8" t="str">
        <f t="shared" si="0"/>
        <v>400</v>
      </c>
      <c r="AC15" s="2">
        <v>10</v>
      </c>
      <c r="AD15">
        <f t="shared" si="2"/>
        <v>50</v>
      </c>
      <c r="AE15" t="str">
        <f t="shared" si="1"/>
        <v>,(400,10)</v>
      </c>
      <c r="AF15" s="2"/>
      <c r="AG15" s="2"/>
      <c r="AH15" s="2"/>
      <c r="AI15" s="2"/>
    </row>
    <row r="16" spans="14:35">
      <c r="N16" s="160" t="s">
        <v>1248</v>
      </c>
      <c r="O16" s="2" t="s">
        <v>1462</v>
      </c>
      <c r="P16" s="2"/>
      <c r="Q16" s="2" t="s">
        <v>1452</v>
      </c>
      <c r="R16" s="2"/>
      <c r="S16" s="2" t="s">
        <v>1452</v>
      </c>
      <c r="T16" s="2"/>
      <c r="U16" s="2"/>
      <c r="V16" s="2">
        <v>9</v>
      </c>
      <c r="W16" s="2" t="s">
        <v>1463</v>
      </c>
      <c r="Y16" s="2" t="s">
        <v>1463</v>
      </c>
      <c r="Z16" s="2" t="s">
        <v>1463</v>
      </c>
      <c r="AA16" s="2" t="s">
        <v>1463</v>
      </c>
      <c r="AB16" s="8" t="str">
        <f t="shared" si="0"/>
        <v>450</v>
      </c>
      <c r="AC16" s="2">
        <v>11</v>
      </c>
      <c r="AD16">
        <f t="shared" si="2"/>
        <v>50</v>
      </c>
      <c r="AE16" t="str">
        <f t="shared" si="1"/>
        <v>,(450,11)</v>
      </c>
      <c r="AF16" s="2"/>
      <c r="AG16" s="2"/>
      <c r="AH16" s="2"/>
      <c r="AI16" s="2"/>
    </row>
    <row r="17" spans="14:35">
      <c r="N17" s="160" t="s">
        <v>1282</v>
      </c>
      <c r="O17" s="2" t="s">
        <v>1464</v>
      </c>
      <c r="P17" s="2" t="s">
        <v>1464</v>
      </c>
      <c r="Q17" s="2" t="s">
        <v>1463</v>
      </c>
      <c r="R17" s="2"/>
      <c r="S17" s="2" t="s">
        <v>1463</v>
      </c>
      <c r="T17" s="2"/>
      <c r="U17" s="2"/>
      <c r="V17" s="2">
        <v>10</v>
      </c>
      <c r="W17" s="2" t="s">
        <v>1447</v>
      </c>
      <c r="X17" s="2" t="s">
        <v>1447</v>
      </c>
      <c r="Y17" s="2" t="s">
        <v>1447</v>
      </c>
      <c r="Z17" s="2" t="s">
        <v>1447</v>
      </c>
      <c r="AA17" s="2" t="s">
        <v>1447</v>
      </c>
      <c r="AB17" s="8" t="str">
        <f t="shared" si="0"/>
        <v>500</v>
      </c>
      <c r="AC17" s="2">
        <v>12</v>
      </c>
      <c r="AD17">
        <f t="shared" si="2"/>
        <v>50</v>
      </c>
      <c r="AE17" t="str">
        <f t="shared" si="1"/>
        <v>,(500,12)</v>
      </c>
      <c r="AF17" s="2"/>
      <c r="AG17" s="2"/>
      <c r="AH17" s="2"/>
      <c r="AI17" s="2"/>
    </row>
    <row r="18" spans="14:35">
      <c r="N18" s="160" t="s">
        <v>1465</v>
      </c>
      <c r="O18" s="2"/>
      <c r="P18" s="2" t="s">
        <v>1466</v>
      </c>
      <c r="Q18" s="2" t="s">
        <v>1447</v>
      </c>
      <c r="R18" s="2" t="s">
        <v>1447</v>
      </c>
      <c r="S18" s="2" t="s">
        <v>1447</v>
      </c>
      <c r="T18" s="2" t="s">
        <v>1447</v>
      </c>
      <c r="U18" s="2"/>
      <c r="V18" s="2">
        <v>11</v>
      </c>
      <c r="W18" s="2" t="s">
        <v>1454</v>
      </c>
      <c r="X18" s="2" t="s">
        <v>1454</v>
      </c>
      <c r="Y18" s="2" t="s">
        <v>1454</v>
      </c>
      <c r="Z18" s="2" t="s">
        <v>1454</v>
      </c>
      <c r="AA18" s="2" t="s">
        <v>1454</v>
      </c>
      <c r="AB18" s="2" t="str">
        <f t="shared" si="0"/>
        <v>600</v>
      </c>
      <c r="AC18" s="2">
        <v>12</v>
      </c>
      <c r="AD18">
        <f t="shared" si="2"/>
        <v>100</v>
      </c>
      <c r="AE18" t="str">
        <f t="shared" si="1"/>
        <v>,(600,12)</v>
      </c>
      <c r="AF18" s="2"/>
      <c r="AG18" s="2"/>
      <c r="AH18" s="2"/>
      <c r="AI18" s="2"/>
    </row>
    <row r="19" spans="14:35">
      <c r="N19" s="160" t="s">
        <v>1467</v>
      </c>
      <c r="O19" s="2"/>
      <c r="P19" s="2" t="s">
        <v>1468</v>
      </c>
      <c r="Q19" s="2"/>
      <c r="R19" s="2" t="s">
        <v>1469</v>
      </c>
      <c r="S19" s="2"/>
      <c r="T19" s="2" t="s">
        <v>1469</v>
      </c>
      <c r="U19" s="2"/>
      <c r="V19" s="2">
        <v>12</v>
      </c>
      <c r="W19" s="2" t="s">
        <v>1469</v>
      </c>
      <c r="X19" s="2" t="s">
        <v>1469</v>
      </c>
      <c r="Y19" s="2" t="s">
        <v>1469</v>
      </c>
      <c r="Z19" s="2" t="s">
        <v>1469</v>
      </c>
      <c r="AA19" s="2" t="s">
        <v>1469</v>
      </c>
      <c r="AB19" s="2" t="str">
        <f t="shared" si="0"/>
        <v>800</v>
      </c>
      <c r="AC19" s="2">
        <v>13</v>
      </c>
      <c r="AD19">
        <f t="shared" si="2"/>
        <v>200</v>
      </c>
      <c r="AE19" t="str">
        <f t="shared" si="1"/>
        <v>,(800,13)</v>
      </c>
      <c r="AF19" s="2"/>
      <c r="AG19" s="2"/>
      <c r="AH19" s="2"/>
      <c r="AI19" s="2"/>
    </row>
    <row r="20" spans="14:35">
      <c r="N20" s="160" t="s">
        <v>1470</v>
      </c>
      <c r="O20" s="2"/>
      <c r="P20" s="2" t="s">
        <v>1471</v>
      </c>
      <c r="Q20" s="2"/>
      <c r="R20" s="2" t="s">
        <v>1472</v>
      </c>
      <c r="S20" s="2"/>
      <c r="T20" s="2" t="s">
        <v>1472</v>
      </c>
      <c r="U20" s="2"/>
      <c r="V20" s="2">
        <v>13</v>
      </c>
      <c r="W20" s="2" t="s">
        <v>1456</v>
      </c>
      <c r="X20" s="2" t="s">
        <v>1456</v>
      </c>
      <c r="Y20" s="2" t="s">
        <v>1456</v>
      </c>
      <c r="Z20" s="2" t="s">
        <v>1456</v>
      </c>
      <c r="AA20" s="2" t="s">
        <v>1456</v>
      </c>
      <c r="AB20" s="2" t="str">
        <f t="shared" si="0"/>
        <v>850</v>
      </c>
      <c r="AC20" s="2">
        <v>13</v>
      </c>
      <c r="AD20">
        <f t="shared" si="2"/>
        <v>50</v>
      </c>
      <c r="AE20" t="str">
        <f t="shared" si="1"/>
        <v>,(850,13)</v>
      </c>
      <c r="AF20" s="2"/>
      <c r="AG20" s="2"/>
      <c r="AH20" s="2"/>
      <c r="AI20" s="2"/>
    </row>
    <row r="21" spans="14:35">
      <c r="N21" s="160" t="s">
        <v>1473</v>
      </c>
      <c r="O21" s="2"/>
      <c r="P21" s="2" t="s">
        <v>1474</v>
      </c>
      <c r="Q21" s="2"/>
      <c r="R21" s="2" t="s">
        <v>1475</v>
      </c>
      <c r="S21" s="2"/>
      <c r="T21" s="2" t="s">
        <v>1475</v>
      </c>
      <c r="U21" s="2"/>
      <c r="V21" s="2">
        <v>14</v>
      </c>
      <c r="W21" s="2" t="s">
        <v>1458</v>
      </c>
      <c r="X21" s="2" t="s">
        <v>1458</v>
      </c>
      <c r="Y21" s="2" t="s">
        <v>1458</v>
      </c>
      <c r="Z21" s="2" t="s">
        <v>1458</v>
      </c>
      <c r="AA21" s="2" t="s">
        <v>1458</v>
      </c>
      <c r="AB21" s="2" t="str">
        <f t="shared" si="0"/>
        <v>1100</v>
      </c>
      <c r="AC21" s="2">
        <v>14</v>
      </c>
      <c r="AD21">
        <f t="shared" si="2"/>
        <v>250</v>
      </c>
      <c r="AE21" t="str">
        <f t="shared" si="1"/>
        <v>,(1100,14)</v>
      </c>
      <c r="AF21" s="2"/>
      <c r="AG21" s="2"/>
      <c r="AH21" s="2"/>
      <c r="AI21" s="2"/>
    </row>
    <row r="22" spans="14:35">
      <c r="N22" s="160" t="s">
        <v>1476</v>
      </c>
      <c r="O22" s="2"/>
      <c r="P22" s="2" t="s">
        <v>1446</v>
      </c>
      <c r="Q22" s="2"/>
      <c r="R22" s="2" t="s">
        <v>1477</v>
      </c>
      <c r="S22" s="2"/>
      <c r="T22" s="2" t="s">
        <v>1477</v>
      </c>
      <c r="U22" s="2"/>
      <c r="V22" s="2">
        <v>15</v>
      </c>
      <c r="W22" s="2" t="s">
        <v>1472</v>
      </c>
      <c r="X22" s="2" t="s">
        <v>1472</v>
      </c>
      <c r="Y22" s="2" t="s">
        <v>1472</v>
      </c>
      <c r="Z22" s="2" t="s">
        <v>1472</v>
      </c>
      <c r="AA22" s="2" t="s">
        <v>1472</v>
      </c>
      <c r="AB22" s="2" t="str">
        <f t="shared" si="0"/>
        <v>1200</v>
      </c>
      <c r="AC22" s="2">
        <v>15</v>
      </c>
      <c r="AD22">
        <f t="shared" si="2"/>
        <v>100</v>
      </c>
      <c r="AE22" t="str">
        <f t="shared" si="1"/>
        <v>,(1200,15)</v>
      </c>
      <c r="AF22" s="2"/>
      <c r="AG22" s="2"/>
      <c r="AH22" s="2"/>
      <c r="AI22" s="2"/>
    </row>
    <row r="23" spans="14:35">
      <c r="N23" s="160" t="s">
        <v>1478</v>
      </c>
      <c r="O23" s="2"/>
      <c r="P23" s="2" t="s">
        <v>1479</v>
      </c>
      <c r="Q23" s="2"/>
      <c r="R23" s="2" t="s">
        <v>1480</v>
      </c>
      <c r="S23" s="2"/>
      <c r="T23" s="2" t="s">
        <v>1480</v>
      </c>
      <c r="U23" s="2"/>
      <c r="V23" s="2">
        <v>16</v>
      </c>
      <c r="W23" s="2" t="s">
        <v>1460</v>
      </c>
      <c r="X23" s="2" t="s">
        <v>1460</v>
      </c>
      <c r="Y23" s="2" t="s">
        <v>1460</v>
      </c>
      <c r="Z23" s="2" t="s">
        <v>1460</v>
      </c>
      <c r="AA23" s="2" t="s">
        <v>1460</v>
      </c>
      <c r="AB23" s="2" t="str">
        <f t="shared" si="0"/>
        <v>1350</v>
      </c>
      <c r="AC23" s="2">
        <v>15</v>
      </c>
      <c r="AD23">
        <f t="shared" si="2"/>
        <v>150</v>
      </c>
      <c r="AE23" t="str">
        <f t="shared" si="1"/>
        <v>,(1350,15)</v>
      </c>
      <c r="AF23" s="2"/>
      <c r="AG23" s="2"/>
      <c r="AH23" s="2"/>
      <c r="AI23" s="2"/>
    </row>
    <row r="24" spans="14:35">
      <c r="N24" s="160" t="s">
        <v>1481</v>
      </c>
      <c r="O24" s="2"/>
      <c r="P24" s="2" t="s">
        <v>1482</v>
      </c>
      <c r="Q24" s="2"/>
      <c r="R24" s="2" t="s">
        <v>1446</v>
      </c>
      <c r="S24" s="2"/>
      <c r="T24" s="2" t="s">
        <v>1446</v>
      </c>
      <c r="U24" s="2"/>
      <c r="V24" s="2">
        <v>17</v>
      </c>
      <c r="W24" s="2" t="s">
        <v>1475</v>
      </c>
      <c r="X24" s="2" t="s">
        <v>1475</v>
      </c>
      <c r="Y24" s="2" t="s">
        <v>1475</v>
      </c>
      <c r="Z24" s="2" t="s">
        <v>1475</v>
      </c>
      <c r="AA24" s="2" t="s">
        <v>1475</v>
      </c>
      <c r="AB24" s="2" t="str">
        <f t="shared" si="0"/>
        <v>1400</v>
      </c>
      <c r="AC24" s="2">
        <v>16</v>
      </c>
      <c r="AD24">
        <f t="shared" si="2"/>
        <v>50</v>
      </c>
      <c r="AE24" t="str">
        <f t="shared" si="1"/>
        <v>,(1400,16)</v>
      </c>
      <c r="AF24" s="2"/>
      <c r="AG24" s="2"/>
      <c r="AH24" s="2"/>
      <c r="AI24" s="2"/>
    </row>
    <row r="25" spans="14:35">
      <c r="N25" s="160" t="s">
        <v>1483</v>
      </c>
      <c r="O25" s="2"/>
      <c r="P25" s="2" t="s">
        <v>1484</v>
      </c>
      <c r="Q25" s="2"/>
      <c r="R25" s="2" t="s">
        <v>1485</v>
      </c>
      <c r="S25" s="2"/>
      <c r="T25" s="2" t="s">
        <v>1485</v>
      </c>
      <c r="U25" s="2"/>
      <c r="V25" s="2">
        <v>18</v>
      </c>
      <c r="W25" s="2" t="s">
        <v>1445</v>
      </c>
      <c r="X25" s="2" t="s">
        <v>1445</v>
      </c>
      <c r="Y25" s="2" t="s">
        <v>1445</v>
      </c>
      <c r="Z25" s="2" t="s">
        <v>1445</v>
      </c>
      <c r="AA25" s="2" t="s">
        <v>1445</v>
      </c>
      <c r="AB25" s="2" t="str">
        <f t="shared" si="0"/>
        <v>1500</v>
      </c>
      <c r="AC25" s="2">
        <v>16</v>
      </c>
      <c r="AD25">
        <f t="shared" si="2"/>
        <v>100</v>
      </c>
      <c r="AE25" t="str">
        <f t="shared" si="1"/>
        <v>,(1500,16)</v>
      </c>
      <c r="AF25" s="2"/>
      <c r="AG25" s="2"/>
      <c r="AH25" s="2"/>
      <c r="AI25" s="2"/>
    </row>
    <row r="26" spans="14:35">
      <c r="N26" s="160" t="s">
        <v>1486</v>
      </c>
      <c r="O26" s="2"/>
      <c r="P26" s="2" t="s">
        <v>1487</v>
      </c>
      <c r="Q26" s="2"/>
      <c r="R26" s="2"/>
      <c r="S26" s="2"/>
      <c r="T26" s="2"/>
      <c r="U26" s="2"/>
      <c r="V26" s="2">
        <v>19</v>
      </c>
      <c r="W26" s="2" t="s">
        <v>1462</v>
      </c>
      <c r="X26" s="2" t="s">
        <v>1462</v>
      </c>
      <c r="Y26" s="2" t="s">
        <v>1462</v>
      </c>
      <c r="Z26" s="2" t="s">
        <v>1462</v>
      </c>
      <c r="AA26" s="2" t="s">
        <v>1462</v>
      </c>
      <c r="AB26" s="2" t="str">
        <f t="shared" si="0"/>
        <v>1650</v>
      </c>
      <c r="AC26" s="2">
        <v>17</v>
      </c>
      <c r="AD26">
        <f t="shared" si="2"/>
        <v>150</v>
      </c>
      <c r="AE26" t="str">
        <f t="shared" si="1"/>
        <v>,(1650,17)</v>
      </c>
      <c r="AF26" s="2"/>
      <c r="AG26" s="2"/>
      <c r="AH26" s="2"/>
      <c r="AI26" s="2"/>
    </row>
    <row r="27" spans="14:35">
      <c r="N27" s="160" t="s">
        <v>1488</v>
      </c>
      <c r="O27" s="2"/>
      <c r="P27" s="2" t="s">
        <v>1489</v>
      </c>
      <c r="Q27" s="2"/>
      <c r="R27" s="2"/>
      <c r="S27" s="2"/>
      <c r="T27" s="2"/>
      <c r="U27" s="2"/>
      <c r="V27" s="2">
        <v>20</v>
      </c>
      <c r="W27" s="2" t="s">
        <v>1477</v>
      </c>
      <c r="X27" s="2" t="s">
        <v>1477</v>
      </c>
      <c r="Y27" s="2" t="s">
        <v>1477</v>
      </c>
      <c r="Z27" s="2" t="s">
        <v>1477</v>
      </c>
      <c r="AA27" s="2" t="s">
        <v>1477</v>
      </c>
      <c r="AB27" s="2" t="str">
        <f t="shared" si="0"/>
        <v>1700</v>
      </c>
      <c r="AC27" s="2">
        <v>17</v>
      </c>
      <c r="AD27">
        <f t="shared" si="2"/>
        <v>50</v>
      </c>
      <c r="AE27" t="str">
        <f t="shared" si="1"/>
        <v>,(1700,17)</v>
      </c>
      <c r="AF27" s="2"/>
      <c r="AG27" s="2"/>
      <c r="AH27" s="2"/>
      <c r="AI27" s="2"/>
    </row>
    <row r="28" spans="14:35">
      <c r="N28" s="160" t="s">
        <v>1490</v>
      </c>
      <c r="O28" s="2"/>
      <c r="P28" s="2" t="s">
        <v>1485</v>
      </c>
      <c r="Q28" s="2"/>
      <c r="R28" s="2"/>
      <c r="S28" s="2"/>
      <c r="T28" s="2"/>
      <c r="U28" s="2"/>
      <c r="V28" s="2">
        <v>21</v>
      </c>
      <c r="W28" s="2" t="s">
        <v>1464</v>
      </c>
      <c r="X28" s="2" t="s">
        <v>1464</v>
      </c>
      <c r="Y28" s="2" t="s">
        <v>1464</v>
      </c>
      <c r="Z28" s="2" t="s">
        <v>1464</v>
      </c>
      <c r="AA28" s="2" t="s">
        <v>1464</v>
      </c>
      <c r="AB28" s="9" t="str">
        <f t="shared" si="0"/>
        <v>1800</v>
      </c>
      <c r="AC28" s="2">
        <v>18</v>
      </c>
      <c r="AD28">
        <f t="shared" si="2"/>
        <v>100</v>
      </c>
      <c r="AE28" t="str">
        <f t="shared" si="1"/>
        <v>,(1800,18)</v>
      </c>
      <c r="AF28" s="2"/>
      <c r="AG28" s="2"/>
      <c r="AH28" s="2"/>
      <c r="AI28" s="2"/>
    </row>
    <row r="29" spans="14:35">
      <c r="N29" s="160" t="s">
        <v>1491</v>
      </c>
      <c r="O29" s="2"/>
      <c r="P29" s="2" t="s">
        <v>1492</v>
      </c>
      <c r="Q29" s="2"/>
      <c r="R29" s="2"/>
      <c r="S29" s="2"/>
      <c r="T29" s="2"/>
      <c r="U29" s="2"/>
      <c r="V29" s="2">
        <v>22</v>
      </c>
      <c r="W29" s="2" t="s">
        <v>1466</v>
      </c>
      <c r="X29" s="2" t="s">
        <v>1466</v>
      </c>
      <c r="Y29" s="2" t="s">
        <v>1466</v>
      </c>
      <c r="Z29" s="2" t="s">
        <v>1466</v>
      </c>
      <c r="AA29" s="2" t="s">
        <v>1466</v>
      </c>
      <c r="AB29" s="9" t="str">
        <f t="shared" si="0"/>
        <v>1950</v>
      </c>
      <c r="AC29" s="2">
        <v>19</v>
      </c>
      <c r="AD29">
        <f t="shared" si="2"/>
        <v>150</v>
      </c>
      <c r="AE29" t="str">
        <f t="shared" si="1"/>
        <v>,(1950,19)</v>
      </c>
      <c r="AF29" s="2"/>
      <c r="AG29" s="2"/>
      <c r="AH29" s="2"/>
      <c r="AI29" s="2"/>
    </row>
    <row r="30" spans="15:35">
      <c r="O30" s="2"/>
      <c r="P30" s="2"/>
      <c r="Q30" s="2"/>
      <c r="R30" s="2"/>
      <c r="S30" s="2"/>
      <c r="T30" s="2"/>
      <c r="U30" s="2"/>
      <c r="V30" s="2">
        <v>23</v>
      </c>
      <c r="W30" s="2" t="s">
        <v>1480</v>
      </c>
      <c r="X30" s="2" t="s">
        <v>1480</v>
      </c>
      <c r="Y30" s="2" t="s">
        <v>1480</v>
      </c>
      <c r="Z30" s="2" t="s">
        <v>1480</v>
      </c>
      <c r="AA30" s="2" t="s">
        <v>1480</v>
      </c>
      <c r="AB30" s="9" t="str">
        <f t="shared" si="0"/>
        <v>2000</v>
      </c>
      <c r="AC30" s="2">
        <v>19</v>
      </c>
      <c r="AD30">
        <f t="shared" si="2"/>
        <v>50</v>
      </c>
      <c r="AE30" t="str">
        <f t="shared" si="1"/>
        <v>,(2000,19)</v>
      </c>
      <c r="AF30" s="2"/>
      <c r="AG30" s="2"/>
      <c r="AH30" s="2"/>
      <c r="AI30" s="2"/>
    </row>
    <row r="31" spans="15:35">
      <c r="O31" s="2"/>
      <c r="P31" s="2"/>
      <c r="Q31" s="2"/>
      <c r="R31" s="2"/>
      <c r="S31" s="2"/>
      <c r="T31" s="2"/>
      <c r="U31" s="2"/>
      <c r="V31" s="2">
        <v>24</v>
      </c>
      <c r="W31" s="2" t="s">
        <v>1468</v>
      </c>
      <c r="X31" s="2" t="s">
        <v>1468</v>
      </c>
      <c r="Y31" s="2" t="s">
        <v>1468</v>
      </c>
      <c r="Z31" s="2" t="s">
        <v>1468</v>
      </c>
      <c r="AA31" s="2" t="s">
        <v>1468</v>
      </c>
      <c r="AB31" s="9" t="str">
        <f t="shared" si="0"/>
        <v>2100</v>
      </c>
      <c r="AC31" s="2">
        <v>21</v>
      </c>
      <c r="AD31">
        <f t="shared" si="2"/>
        <v>100</v>
      </c>
      <c r="AE31" t="str">
        <f t="shared" si="1"/>
        <v>,(2100,21)</v>
      </c>
      <c r="AF31" s="2"/>
      <c r="AG31" s="2"/>
      <c r="AH31" s="2"/>
      <c r="AI31" s="2"/>
    </row>
    <row r="32" spans="14:35">
      <c r="N32" t="s">
        <v>1493</v>
      </c>
      <c r="O32" s="2"/>
      <c r="P32" s="2"/>
      <c r="Q32" s="2"/>
      <c r="R32" s="2"/>
      <c r="S32" s="2"/>
      <c r="T32" s="2"/>
      <c r="U32" s="2"/>
      <c r="V32" s="2">
        <v>25</v>
      </c>
      <c r="W32" s="2" t="s">
        <v>1471</v>
      </c>
      <c r="Y32" s="2" t="s">
        <v>1471</v>
      </c>
      <c r="AA32" s="2" t="s">
        <v>1471</v>
      </c>
      <c r="AB32" s="9" t="str">
        <f t="shared" si="0"/>
        <v>2200</v>
      </c>
      <c r="AC32" s="2">
        <v>21</v>
      </c>
      <c r="AD32">
        <f t="shared" si="2"/>
        <v>100</v>
      </c>
      <c r="AE32" t="str">
        <f t="shared" si="1"/>
        <v>,(2200,21)</v>
      </c>
      <c r="AF32" s="2"/>
      <c r="AG32" s="2"/>
      <c r="AH32" s="2"/>
      <c r="AI32" s="2"/>
    </row>
    <row r="33" spans="14:35">
      <c r="N33" t="s">
        <v>1238</v>
      </c>
      <c r="O33" s="2" t="s">
        <v>1436</v>
      </c>
      <c r="P33" s="2" t="s">
        <v>1437</v>
      </c>
      <c r="Q33" s="2" t="s">
        <v>1438</v>
      </c>
      <c r="R33" s="2" t="s">
        <v>1439</v>
      </c>
      <c r="S33" s="2" t="s">
        <v>1440</v>
      </c>
      <c r="T33" s="2" t="s">
        <v>1441</v>
      </c>
      <c r="U33" s="2"/>
      <c r="V33" s="2">
        <v>26</v>
      </c>
      <c r="X33" s="2" t="s">
        <v>1494</v>
      </c>
      <c r="Z33" s="2" t="s">
        <v>1494</v>
      </c>
      <c r="AA33" s="2" t="s">
        <v>1494</v>
      </c>
      <c r="AB33" s="9" t="str">
        <f t="shared" si="0"/>
        <v>2250</v>
      </c>
      <c r="AC33" s="2">
        <v>22</v>
      </c>
      <c r="AD33">
        <f t="shared" si="2"/>
        <v>50</v>
      </c>
      <c r="AE33" t="str">
        <f t="shared" si="1"/>
        <v>,(2250,22)</v>
      </c>
      <c r="AF33" s="2"/>
      <c r="AG33" s="2"/>
      <c r="AH33" s="2"/>
      <c r="AI33" s="2"/>
    </row>
    <row r="34" spans="14:31">
      <c r="N34" s="160" t="s">
        <v>1444</v>
      </c>
      <c r="O34" s="2" t="s">
        <v>1464</v>
      </c>
      <c r="P34" s="2" t="s">
        <v>1446</v>
      </c>
      <c r="Q34" s="2" t="s">
        <v>1447</v>
      </c>
      <c r="R34" s="2" t="s">
        <v>1446</v>
      </c>
      <c r="S34" s="2" t="s">
        <v>1448</v>
      </c>
      <c r="T34" s="2" t="s">
        <v>1447</v>
      </c>
      <c r="U34" s="2"/>
      <c r="V34" s="2">
        <v>27</v>
      </c>
      <c r="W34" s="2" t="s">
        <v>1474</v>
      </c>
      <c r="Y34" s="2" t="s">
        <v>1474</v>
      </c>
      <c r="AA34" s="2" t="s">
        <v>1474</v>
      </c>
      <c r="AB34" s="9" t="str">
        <f t="shared" si="0"/>
        <v>2300</v>
      </c>
      <c r="AC34" s="2">
        <v>22</v>
      </c>
      <c r="AD34">
        <f t="shared" si="2"/>
        <v>50</v>
      </c>
      <c r="AE34" t="str">
        <f t="shared" si="1"/>
        <v>,(2300,22)</v>
      </c>
    </row>
    <row r="35" spans="14:31">
      <c r="N35" s="160" t="s">
        <v>1258</v>
      </c>
      <c r="O35" s="2" t="s">
        <v>1450</v>
      </c>
      <c r="P35" s="2"/>
      <c r="Q35" s="2"/>
      <c r="R35" s="2"/>
      <c r="S35" s="2"/>
      <c r="T35" s="2"/>
      <c r="U35" s="2"/>
      <c r="V35" s="2">
        <v>28</v>
      </c>
      <c r="W35" s="2" t="s">
        <v>1446</v>
      </c>
      <c r="X35" s="2" t="s">
        <v>1446</v>
      </c>
      <c r="Y35" s="2" t="s">
        <v>1446</v>
      </c>
      <c r="Z35" s="2" t="s">
        <v>1446</v>
      </c>
      <c r="AA35" s="2" t="s">
        <v>1446</v>
      </c>
      <c r="AB35" s="9" t="str">
        <f t="shared" si="0"/>
        <v>2400</v>
      </c>
      <c r="AC35" s="2">
        <v>22</v>
      </c>
      <c r="AD35">
        <f t="shared" si="2"/>
        <v>100</v>
      </c>
      <c r="AE35" t="str">
        <f t="shared" si="1"/>
        <v>,(2400,22)</v>
      </c>
    </row>
    <row r="36" spans="14:31">
      <c r="N36" s="160" t="s">
        <v>1276</v>
      </c>
      <c r="O36" s="2" t="s">
        <v>1452</v>
      </c>
      <c r="P36" s="2"/>
      <c r="Q36" s="2"/>
      <c r="R36" s="2"/>
      <c r="S36" s="2"/>
      <c r="T36" s="2"/>
      <c r="U36" s="2"/>
      <c r="V36" s="2">
        <v>29</v>
      </c>
      <c r="X36" s="2" t="s">
        <v>1495</v>
      </c>
      <c r="AA36" s="2" t="s">
        <v>1495</v>
      </c>
      <c r="AB36" s="9" t="str">
        <f t="shared" si="0"/>
        <v>2450</v>
      </c>
      <c r="AC36" s="2">
        <v>23</v>
      </c>
      <c r="AD36">
        <f t="shared" si="2"/>
        <v>50</v>
      </c>
      <c r="AE36" t="str">
        <f t="shared" si="1"/>
        <v>,(2450,23)</v>
      </c>
    </row>
    <row r="37" spans="14:31">
      <c r="N37" s="160" t="s">
        <v>1303</v>
      </c>
      <c r="O37" s="2" t="s">
        <v>1454</v>
      </c>
      <c r="P37" s="2"/>
      <c r="Q37" s="2" t="s">
        <v>1451</v>
      </c>
      <c r="R37" s="2"/>
      <c r="S37" s="2" t="s">
        <v>1451</v>
      </c>
      <c r="T37" s="2"/>
      <c r="U37" s="2"/>
      <c r="V37" s="2">
        <v>30</v>
      </c>
      <c r="W37" s="2" t="s">
        <v>1479</v>
      </c>
      <c r="X37" s="2" t="s">
        <v>1479</v>
      </c>
      <c r="Y37" s="2" t="s">
        <v>1479</v>
      </c>
      <c r="Z37" s="2" t="s">
        <v>1479</v>
      </c>
      <c r="AA37" s="2" t="s">
        <v>1479</v>
      </c>
      <c r="AB37" s="9" t="str">
        <f t="shared" si="0"/>
        <v>2500</v>
      </c>
      <c r="AC37" s="2">
        <v>23</v>
      </c>
      <c r="AD37">
        <f t="shared" si="2"/>
        <v>50</v>
      </c>
      <c r="AE37" t="str">
        <f t="shared" si="1"/>
        <v>,(2500,23)</v>
      </c>
    </row>
    <row r="38" spans="14:31">
      <c r="N38" s="160" t="s">
        <v>1455</v>
      </c>
      <c r="O38" s="2" t="s">
        <v>1456</v>
      </c>
      <c r="P38" s="2"/>
      <c r="Q38" s="2" t="s">
        <v>1450</v>
      </c>
      <c r="R38" s="2"/>
      <c r="S38" s="2" t="s">
        <v>1450</v>
      </c>
      <c r="T38" s="2"/>
      <c r="U38" s="2"/>
      <c r="V38" s="2">
        <v>31</v>
      </c>
      <c r="W38" s="2" t="s">
        <v>1482</v>
      </c>
      <c r="X38" s="2" t="s">
        <v>1482</v>
      </c>
      <c r="Y38" s="2" t="s">
        <v>1482</v>
      </c>
      <c r="Z38" s="2" t="s">
        <v>1482</v>
      </c>
      <c r="AA38" s="2" t="s">
        <v>1482</v>
      </c>
      <c r="AB38" s="9" t="str">
        <f t="shared" si="0"/>
        <v>2600</v>
      </c>
      <c r="AC38" s="2">
        <v>23</v>
      </c>
      <c r="AD38">
        <f t="shared" si="2"/>
        <v>100</v>
      </c>
      <c r="AE38" t="str">
        <f t="shared" si="1"/>
        <v>,(2600,23)</v>
      </c>
    </row>
    <row r="39" spans="14:31">
      <c r="N39" s="160" t="s">
        <v>1264</v>
      </c>
      <c r="O39" s="2" t="s">
        <v>1458</v>
      </c>
      <c r="P39" s="2"/>
      <c r="Q39" s="2" t="s">
        <v>1448</v>
      </c>
      <c r="R39" s="2"/>
      <c r="S39" s="2" t="s">
        <v>1448</v>
      </c>
      <c r="T39" s="2"/>
      <c r="U39" s="2"/>
      <c r="V39" s="2">
        <v>32</v>
      </c>
      <c r="W39" s="2" t="s">
        <v>1484</v>
      </c>
      <c r="X39" s="2" t="s">
        <v>1484</v>
      </c>
      <c r="Y39" s="2" t="s">
        <v>1484</v>
      </c>
      <c r="Z39" s="2" t="s">
        <v>1484</v>
      </c>
      <c r="AA39" s="2" t="s">
        <v>1484</v>
      </c>
      <c r="AB39" s="9" t="str">
        <f t="shared" si="0"/>
        <v>2700</v>
      </c>
      <c r="AC39" s="2">
        <v>24</v>
      </c>
      <c r="AD39">
        <f t="shared" si="2"/>
        <v>100</v>
      </c>
      <c r="AE39" t="str">
        <f t="shared" si="1"/>
        <v>,(2700,24)</v>
      </c>
    </row>
    <row r="40" spans="14:31">
      <c r="N40" s="160" t="s">
        <v>1459</v>
      </c>
      <c r="O40" s="2" t="s">
        <v>1460</v>
      </c>
      <c r="P40" s="2"/>
      <c r="Q40" s="2" t="s">
        <v>1452</v>
      </c>
      <c r="R40" s="2"/>
      <c r="S40" s="2" t="s">
        <v>1452</v>
      </c>
      <c r="T40" s="2"/>
      <c r="U40" s="2"/>
      <c r="V40" s="2">
        <v>33</v>
      </c>
      <c r="W40" s="2" t="s">
        <v>1487</v>
      </c>
      <c r="X40" s="2" t="s">
        <v>1487</v>
      </c>
      <c r="Y40" s="2" t="s">
        <v>1487</v>
      </c>
      <c r="Z40" s="2" t="s">
        <v>1487</v>
      </c>
      <c r="AA40" s="2" t="s">
        <v>1487</v>
      </c>
      <c r="AB40" s="9" t="str">
        <f t="shared" si="0"/>
        <v>2800</v>
      </c>
      <c r="AC40" s="2">
        <v>24</v>
      </c>
      <c r="AD40">
        <f t="shared" si="2"/>
        <v>100</v>
      </c>
      <c r="AE40" t="str">
        <f t="shared" si="1"/>
        <v>,(2800,24)</v>
      </c>
    </row>
    <row r="41" spans="14:31">
      <c r="N41" s="160" t="s">
        <v>1261</v>
      </c>
      <c r="O41" s="2" t="s">
        <v>1445</v>
      </c>
      <c r="P41" s="2"/>
      <c r="Q41" s="2" t="s">
        <v>1447</v>
      </c>
      <c r="R41" s="2" t="s">
        <v>1447</v>
      </c>
      <c r="S41" s="2" t="s">
        <v>1447</v>
      </c>
      <c r="T41" s="2" t="s">
        <v>1447</v>
      </c>
      <c r="U41" s="2"/>
      <c r="V41" s="2">
        <v>34</v>
      </c>
      <c r="W41" s="2" t="s">
        <v>1489</v>
      </c>
      <c r="X41" s="2" t="s">
        <v>1489</v>
      </c>
      <c r="Y41" s="2" t="s">
        <v>1489</v>
      </c>
      <c r="Z41" s="2" t="s">
        <v>1489</v>
      </c>
      <c r="AA41" s="2" t="s">
        <v>1489</v>
      </c>
      <c r="AB41" s="9" t="str">
        <f t="shared" si="0"/>
        <v>2900</v>
      </c>
      <c r="AC41" s="2">
        <v>25</v>
      </c>
      <c r="AD41">
        <f t="shared" si="2"/>
        <v>100</v>
      </c>
      <c r="AE41" t="str">
        <f t="shared" si="1"/>
        <v>,(2900,25)</v>
      </c>
    </row>
    <row r="42" spans="14:31">
      <c r="N42" s="160" t="s">
        <v>1248</v>
      </c>
      <c r="O42" s="2" t="s">
        <v>1462</v>
      </c>
      <c r="P42" s="2"/>
      <c r="Q42" s="2"/>
      <c r="R42" s="2" t="s">
        <v>1469</v>
      </c>
      <c r="S42" s="2"/>
      <c r="T42" s="2" t="s">
        <v>1469</v>
      </c>
      <c r="U42" s="2"/>
      <c r="V42" s="2">
        <v>35</v>
      </c>
      <c r="W42" s="2" t="s">
        <v>1485</v>
      </c>
      <c r="X42" s="2" t="s">
        <v>1485</v>
      </c>
      <c r="Y42" s="2" t="s">
        <v>1485</v>
      </c>
      <c r="Z42" s="2" t="s">
        <v>1485</v>
      </c>
      <c r="AA42" s="2" t="s">
        <v>1485</v>
      </c>
      <c r="AB42" s="9" t="str">
        <f t="shared" si="0"/>
        <v>3000</v>
      </c>
      <c r="AC42" s="2">
        <v>25</v>
      </c>
      <c r="AD42">
        <f t="shared" si="2"/>
        <v>100</v>
      </c>
      <c r="AE42" t="str">
        <f t="shared" si="1"/>
        <v>,(3000,25)</v>
      </c>
    </row>
    <row r="43" spans="14:31">
      <c r="N43" s="160" t="s">
        <v>1282</v>
      </c>
      <c r="O43" s="2" t="s">
        <v>1464</v>
      </c>
      <c r="P43" s="2" t="s">
        <v>1464</v>
      </c>
      <c r="Q43" s="2"/>
      <c r="R43" s="2" t="s">
        <v>1472</v>
      </c>
      <c r="S43" s="2"/>
      <c r="T43" s="2" t="s">
        <v>1472</v>
      </c>
      <c r="U43" s="2"/>
      <c r="V43" s="2">
        <v>36</v>
      </c>
      <c r="W43" s="2" t="s">
        <v>1492</v>
      </c>
      <c r="Y43" s="2" t="s">
        <v>1492</v>
      </c>
      <c r="Z43" s="2" t="s">
        <v>1492</v>
      </c>
      <c r="AA43" s="2" t="s">
        <v>1492</v>
      </c>
      <c r="AB43" s="9" t="str">
        <f t="shared" si="0"/>
        <v>3200</v>
      </c>
      <c r="AC43" s="2">
        <v>26</v>
      </c>
      <c r="AD43">
        <f t="shared" si="2"/>
        <v>200</v>
      </c>
      <c r="AE43" t="str">
        <f t="shared" si="1"/>
        <v>,(3200,26)</v>
      </c>
    </row>
    <row r="44" spans="14:31">
      <c r="N44" s="160" t="s">
        <v>1465</v>
      </c>
      <c r="O44" s="2"/>
      <c r="P44" s="2" t="s">
        <v>1466</v>
      </c>
      <c r="Q44" s="2"/>
      <c r="R44" s="2" t="s">
        <v>1475</v>
      </c>
      <c r="S44" s="2"/>
      <c r="T44" s="2" t="s">
        <v>1475</v>
      </c>
      <c r="U44" s="2"/>
      <c r="V44" s="2">
        <v>37</v>
      </c>
      <c r="Y44" s="2" t="s">
        <v>1496</v>
      </c>
      <c r="Z44" s="2" t="s">
        <v>1496</v>
      </c>
      <c r="AA44" s="2" t="s">
        <v>1496</v>
      </c>
      <c r="AB44" s="9" t="str">
        <f t="shared" si="0"/>
        <v>3400</v>
      </c>
      <c r="AC44" s="2">
        <v>27</v>
      </c>
      <c r="AD44">
        <f t="shared" si="2"/>
        <v>200</v>
      </c>
      <c r="AE44" t="str">
        <f t="shared" si="1"/>
        <v>,(3400,27)</v>
      </c>
    </row>
    <row r="45" spans="14:31">
      <c r="N45" s="160" t="s">
        <v>1467</v>
      </c>
      <c r="O45" s="2"/>
      <c r="P45" s="2" t="s">
        <v>1468</v>
      </c>
      <c r="Q45" s="2"/>
      <c r="R45" s="2" t="s">
        <v>1477</v>
      </c>
      <c r="S45" s="2"/>
      <c r="T45" s="2" t="s">
        <v>1477</v>
      </c>
      <c r="U45" s="2"/>
      <c r="V45" s="2">
        <v>38</v>
      </c>
      <c r="Y45" s="2" t="s">
        <v>1497</v>
      </c>
      <c r="Z45" s="2" t="s">
        <v>1497</v>
      </c>
      <c r="AA45" s="2" t="s">
        <v>1497</v>
      </c>
      <c r="AB45" s="9" t="str">
        <f t="shared" si="0"/>
        <v>3600</v>
      </c>
      <c r="AC45" s="2">
        <v>28</v>
      </c>
      <c r="AD45">
        <f t="shared" si="2"/>
        <v>200</v>
      </c>
      <c r="AE45" t="str">
        <f t="shared" si="1"/>
        <v>,(3600,28)</v>
      </c>
    </row>
    <row r="46" spans="14:31">
      <c r="N46" s="160" t="s">
        <v>1470</v>
      </c>
      <c r="O46" s="2"/>
      <c r="P46" s="2" t="s">
        <v>1494</v>
      </c>
      <c r="Q46" s="2"/>
      <c r="R46" s="2" t="s">
        <v>1480</v>
      </c>
      <c r="S46" s="2"/>
      <c r="T46" s="2" t="s">
        <v>1480</v>
      </c>
      <c r="U46" s="2"/>
      <c r="V46" s="2">
        <v>39</v>
      </c>
      <c r="Y46" s="2" t="s">
        <v>1498</v>
      </c>
      <c r="Z46" s="2" t="s">
        <v>1498</v>
      </c>
      <c r="AA46" s="2" t="s">
        <v>1498</v>
      </c>
      <c r="AB46" s="9" t="str">
        <f t="shared" si="0"/>
        <v>3800</v>
      </c>
      <c r="AC46" s="2">
        <v>29</v>
      </c>
      <c r="AD46">
        <f t="shared" si="2"/>
        <v>200</v>
      </c>
      <c r="AE46" t="str">
        <f t="shared" si="1"/>
        <v>,(3800,29)</v>
      </c>
    </row>
    <row r="47" spans="14:31">
      <c r="N47" s="160" t="s">
        <v>1473</v>
      </c>
      <c r="O47" s="2"/>
      <c r="P47" s="2" t="s">
        <v>1446</v>
      </c>
      <c r="Q47" s="2"/>
      <c r="R47" s="2" t="s">
        <v>1446</v>
      </c>
      <c r="S47" s="2"/>
      <c r="T47" s="2" t="s">
        <v>1446</v>
      </c>
      <c r="U47" s="2"/>
      <c r="V47" s="2">
        <v>40</v>
      </c>
      <c r="Y47" s="2" t="s">
        <v>1499</v>
      </c>
      <c r="Z47" s="2" t="s">
        <v>1499</v>
      </c>
      <c r="AA47" s="2" t="s">
        <v>1499</v>
      </c>
      <c r="AB47" s="9" t="str">
        <f t="shared" si="0"/>
        <v>4000</v>
      </c>
      <c r="AC47" s="2">
        <v>30</v>
      </c>
      <c r="AD47">
        <f t="shared" si="2"/>
        <v>200</v>
      </c>
      <c r="AE47" t="str">
        <f t="shared" si="1"/>
        <v>,(4000,30)</v>
      </c>
    </row>
    <row r="48" spans="14:22">
      <c r="N48" s="160" t="s">
        <v>1476</v>
      </c>
      <c r="O48" s="2"/>
      <c r="P48" s="2" t="s">
        <v>1495</v>
      </c>
      <c r="Q48" s="2"/>
      <c r="R48" s="2"/>
      <c r="S48" s="2"/>
      <c r="T48" s="2"/>
      <c r="U48" s="2"/>
      <c r="V48" s="2"/>
    </row>
    <row r="49" spans="14:22">
      <c r="N49" s="160" t="s">
        <v>1478</v>
      </c>
      <c r="O49" s="2"/>
      <c r="P49" s="2" t="s">
        <v>1479</v>
      </c>
      <c r="Q49" s="2"/>
      <c r="R49" s="2"/>
      <c r="S49" s="2"/>
      <c r="T49" s="2"/>
      <c r="U49" s="2"/>
      <c r="V49" s="2"/>
    </row>
    <row r="50" spans="14:22">
      <c r="N50" s="160" t="s">
        <v>1481</v>
      </c>
      <c r="O50" s="2"/>
      <c r="P50" s="2" t="s">
        <v>1482</v>
      </c>
      <c r="Q50" s="2"/>
      <c r="R50" s="2"/>
      <c r="S50" s="2"/>
      <c r="T50" s="2"/>
      <c r="U50" s="2"/>
      <c r="V50" s="2"/>
    </row>
    <row r="51" spans="14:22">
      <c r="N51" s="160" t="s">
        <v>1483</v>
      </c>
      <c r="O51" s="2"/>
      <c r="P51" s="2" t="s">
        <v>1484</v>
      </c>
      <c r="Q51" s="2"/>
      <c r="R51" s="2"/>
      <c r="S51" s="2"/>
      <c r="T51" s="2"/>
      <c r="U51" s="2"/>
      <c r="V51" s="2"/>
    </row>
    <row r="52" spans="14:22">
      <c r="N52" s="160" t="s">
        <v>1486</v>
      </c>
      <c r="O52" s="2"/>
      <c r="P52" s="2" t="s">
        <v>1487</v>
      </c>
      <c r="Q52" s="2"/>
      <c r="R52" s="2"/>
      <c r="S52" s="2"/>
      <c r="T52" s="2"/>
      <c r="U52" s="2"/>
      <c r="V52" s="2"/>
    </row>
    <row r="53" spans="14:22">
      <c r="N53" s="160" t="s">
        <v>1488</v>
      </c>
      <c r="O53" s="2"/>
      <c r="P53" s="2" t="s">
        <v>1489</v>
      </c>
      <c r="Q53" s="2"/>
      <c r="R53" s="2"/>
      <c r="S53" s="2"/>
      <c r="T53" s="2"/>
      <c r="U53" s="2"/>
      <c r="V53" s="2"/>
    </row>
    <row r="54" spans="14:22">
      <c r="N54" s="160" t="s">
        <v>1490</v>
      </c>
      <c r="O54" s="2"/>
      <c r="P54" s="2" t="s">
        <v>1485</v>
      </c>
      <c r="Q54" s="2"/>
      <c r="R54" s="2"/>
      <c r="S54" s="2"/>
      <c r="T54" s="2"/>
      <c r="U54" s="2"/>
      <c r="V54" s="2"/>
    </row>
    <row r="55" spans="15:22">
      <c r="O55" s="2"/>
      <c r="P55" s="2"/>
      <c r="Q55" s="2"/>
      <c r="R55" s="2"/>
      <c r="S55" s="2"/>
      <c r="T55" s="2"/>
      <c r="U55" s="2"/>
      <c r="V55" s="2"/>
    </row>
    <row r="56" spans="15:22">
      <c r="O56" s="2"/>
      <c r="P56" s="2"/>
      <c r="Q56" s="2"/>
      <c r="R56" s="2"/>
      <c r="S56" s="2"/>
      <c r="T56" s="2"/>
      <c r="U56" s="2"/>
      <c r="V56" s="2"/>
    </row>
    <row r="57" spans="14:22">
      <c r="N57" s="2" t="s">
        <v>1428</v>
      </c>
      <c r="O57" s="2"/>
      <c r="P57" s="2"/>
      <c r="Q57" s="2"/>
      <c r="R57" s="2"/>
      <c r="S57" s="2"/>
      <c r="T57" s="2"/>
      <c r="U57" s="2"/>
      <c r="V57" s="2"/>
    </row>
    <row r="58" spans="14:22">
      <c r="N58" t="s">
        <v>1238</v>
      </c>
      <c r="O58" s="2" t="s">
        <v>1436</v>
      </c>
      <c r="P58" s="2" t="s">
        <v>1437</v>
      </c>
      <c r="Q58" s="2" t="s">
        <v>1438</v>
      </c>
      <c r="R58" s="2" t="s">
        <v>1439</v>
      </c>
      <c r="S58" s="2" t="s">
        <v>1440</v>
      </c>
      <c r="T58" s="2" t="s">
        <v>1441</v>
      </c>
      <c r="U58" s="2"/>
      <c r="V58" s="2"/>
    </row>
    <row r="59" spans="14:22">
      <c r="N59" s="160" t="s">
        <v>1444</v>
      </c>
      <c r="O59" s="2" t="s">
        <v>1445</v>
      </c>
      <c r="P59" s="2" t="s">
        <v>1446</v>
      </c>
      <c r="Q59" s="2" t="s">
        <v>1447</v>
      </c>
      <c r="R59" s="2" t="s">
        <v>1446</v>
      </c>
      <c r="S59" s="2" t="s">
        <v>1447</v>
      </c>
      <c r="T59" s="2" t="s">
        <v>1446</v>
      </c>
      <c r="U59" s="2"/>
      <c r="V59" s="2"/>
    </row>
    <row r="60" spans="14:22">
      <c r="N60" s="160" t="s">
        <v>1258</v>
      </c>
      <c r="O60" s="2" t="s">
        <v>1450</v>
      </c>
      <c r="P60" s="2"/>
      <c r="Q60" s="2" t="s">
        <v>1449</v>
      </c>
      <c r="R60" s="2"/>
      <c r="S60" s="2" t="s">
        <v>1449</v>
      </c>
      <c r="T60" s="2"/>
      <c r="U60" s="2"/>
      <c r="V60" s="2"/>
    </row>
    <row r="61" spans="14:22">
      <c r="N61" s="160" t="s">
        <v>1276</v>
      </c>
      <c r="O61" s="2" t="s">
        <v>1452</v>
      </c>
      <c r="P61" s="2"/>
      <c r="Q61" s="2" t="s">
        <v>1451</v>
      </c>
      <c r="R61" s="2"/>
      <c r="S61" s="2" t="s">
        <v>1451</v>
      </c>
      <c r="T61" s="2"/>
      <c r="U61" s="2"/>
      <c r="V61" s="2"/>
    </row>
    <row r="62" spans="14:22">
      <c r="N62" s="160" t="s">
        <v>1303</v>
      </c>
      <c r="O62" s="2" t="s">
        <v>1454</v>
      </c>
      <c r="P62" s="2"/>
      <c r="Q62" s="2" t="s">
        <v>1453</v>
      </c>
      <c r="R62" s="2"/>
      <c r="S62" s="2" t="s">
        <v>1453</v>
      </c>
      <c r="T62" s="2"/>
      <c r="U62" s="2"/>
      <c r="V62" s="2"/>
    </row>
    <row r="63" spans="14:22">
      <c r="N63" s="160" t="s">
        <v>1455</v>
      </c>
      <c r="O63" s="2" t="s">
        <v>1456</v>
      </c>
      <c r="P63" s="2"/>
      <c r="Q63" s="2" t="s">
        <v>1450</v>
      </c>
      <c r="R63" s="2"/>
      <c r="S63" s="2" t="s">
        <v>1450</v>
      </c>
      <c r="T63" s="2"/>
      <c r="U63" s="2"/>
      <c r="V63" s="2"/>
    </row>
    <row r="64" spans="14:22">
      <c r="N64" s="160" t="s">
        <v>1264</v>
      </c>
      <c r="O64" s="2" t="s">
        <v>1458</v>
      </c>
      <c r="P64" s="2"/>
      <c r="Q64" s="2" t="s">
        <v>1457</v>
      </c>
      <c r="R64" s="2"/>
      <c r="S64" s="2" t="s">
        <v>1457</v>
      </c>
      <c r="T64" s="2"/>
      <c r="U64" s="2"/>
      <c r="V64" s="2"/>
    </row>
    <row r="65" spans="14:22">
      <c r="N65" s="160" t="s">
        <v>1459</v>
      </c>
      <c r="O65" s="2" t="s">
        <v>1460</v>
      </c>
      <c r="P65" s="2"/>
      <c r="Q65" s="2" t="s">
        <v>1448</v>
      </c>
      <c r="R65" s="2"/>
      <c r="S65" s="2" t="s">
        <v>1448</v>
      </c>
      <c r="T65" s="2"/>
      <c r="U65" s="2"/>
      <c r="V65" s="2"/>
    </row>
    <row r="66" spans="14:22">
      <c r="N66" s="160" t="s">
        <v>1261</v>
      </c>
      <c r="O66" s="2" t="s">
        <v>1445</v>
      </c>
      <c r="P66" s="2"/>
      <c r="Q66" s="2" t="s">
        <v>1461</v>
      </c>
      <c r="R66" s="2"/>
      <c r="S66" s="2" t="s">
        <v>1461</v>
      </c>
      <c r="T66" s="2"/>
      <c r="U66" s="2"/>
      <c r="V66" s="2"/>
    </row>
    <row r="67" spans="14:22">
      <c r="N67" s="160" t="s">
        <v>1248</v>
      </c>
      <c r="O67" s="2" t="s">
        <v>1462</v>
      </c>
      <c r="P67" s="2"/>
      <c r="Q67" s="2" t="s">
        <v>1452</v>
      </c>
      <c r="R67" s="2"/>
      <c r="S67" s="2" t="s">
        <v>1452</v>
      </c>
      <c r="T67" s="2"/>
      <c r="U67" s="2"/>
      <c r="V67" s="2"/>
    </row>
    <row r="68" spans="14:22">
      <c r="N68" s="160" t="s">
        <v>1282</v>
      </c>
      <c r="O68" s="2" t="s">
        <v>1464</v>
      </c>
      <c r="P68" s="2" t="s">
        <v>1464</v>
      </c>
      <c r="Q68" s="2" t="s">
        <v>1463</v>
      </c>
      <c r="R68" s="2"/>
      <c r="S68" s="2" t="s">
        <v>1463</v>
      </c>
      <c r="T68" s="2"/>
      <c r="U68" s="2"/>
      <c r="V68" s="2"/>
    </row>
    <row r="69" spans="14:22">
      <c r="N69" s="160" t="s">
        <v>1465</v>
      </c>
      <c r="O69" s="2"/>
      <c r="P69" s="2" t="s">
        <v>1466</v>
      </c>
      <c r="Q69" s="2" t="s">
        <v>1447</v>
      </c>
      <c r="R69" s="2" t="s">
        <v>1447</v>
      </c>
      <c r="S69" s="2" t="s">
        <v>1447</v>
      </c>
      <c r="T69" s="2" t="s">
        <v>1447</v>
      </c>
      <c r="U69" s="2"/>
      <c r="V69" s="2"/>
    </row>
    <row r="70" spans="14:22">
      <c r="N70" s="160" t="s">
        <v>1467</v>
      </c>
      <c r="O70" s="2"/>
      <c r="P70" s="2" t="s">
        <v>1468</v>
      </c>
      <c r="Q70" s="2"/>
      <c r="R70" s="2" t="s">
        <v>1469</v>
      </c>
      <c r="S70" s="2"/>
      <c r="T70" s="2" t="s">
        <v>1469</v>
      </c>
      <c r="U70" s="2"/>
      <c r="V70" s="2"/>
    </row>
    <row r="71" spans="14:22">
      <c r="N71" s="160" t="s">
        <v>1470</v>
      </c>
      <c r="O71" s="2"/>
      <c r="P71" s="2" t="s">
        <v>1471</v>
      </c>
      <c r="Q71" s="2"/>
      <c r="R71" s="2" t="s">
        <v>1472</v>
      </c>
      <c r="S71" s="2"/>
      <c r="T71" s="2" t="s">
        <v>1472</v>
      </c>
      <c r="U71" s="2"/>
      <c r="V71" s="2"/>
    </row>
    <row r="72" spans="14:22">
      <c r="N72" s="160" t="s">
        <v>1473</v>
      </c>
      <c r="O72" s="2"/>
      <c r="P72" s="2" t="s">
        <v>1474</v>
      </c>
      <c r="Q72" s="2"/>
      <c r="R72" s="2" t="s">
        <v>1475</v>
      </c>
      <c r="S72" s="2"/>
      <c r="T72" s="2" t="s">
        <v>1475</v>
      </c>
      <c r="U72" s="2"/>
      <c r="V72" s="2"/>
    </row>
    <row r="73" spans="14:22">
      <c r="N73" s="160" t="s">
        <v>1476</v>
      </c>
      <c r="O73" s="2"/>
      <c r="P73" s="2" t="s">
        <v>1446</v>
      </c>
      <c r="Q73" s="2"/>
      <c r="R73" s="2" t="s">
        <v>1477</v>
      </c>
      <c r="S73" s="2"/>
      <c r="T73" s="2" t="s">
        <v>1477</v>
      </c>
      <c r="U73" s="2"/>
      <c r="V73" s="2"/>
    </row>
    <row r="74" spans="14:22">
      <c r="N74" s="160" t="s">
        <v>1478</v>
      </c>
      <c r="O74" s="2"/>
      <c r="P74" s="2" t="s">
        <v>1479</v>
      </c>
      <c r="Q74" s="2"/>
      <c r="R74" s="2" t="s">
        <v>1480</v>
      </c>
      <c r="S74" s="2"/>
      <c r="T74" s="2" t="s">
        <v>1480</v>
      </c>
      <c r="U74" s="2"/>
      <c r="V74" s="2"/>
    </row>
    <row r="75" spans="14:22">
      <c r="N75" s="160" t="s">
        <v>1481</v>
      </c>
      <c r="O75" s="2"/>
      <c r="P75" s="2" t="s">
        <v>1482</v>
      </c>
      <c r="Q75" s="2"/>
      <c r="R75" s="2" t="s">
        <v>1446</v>
      </c>
      <c r="S75" s="2"/>
      <c r="T75" s="2" t="s">
        <v>1446</v>
      </c>
      <c r="U75" s="2"/>
      <c r="V75" s="2"/>
    </row>
    <row r="76" spans="14:22">
      <c r="N76" s="160" t="s">
        <v>1483</v>
      </c>
      <c r="O76" s="2"/>
      <c r="P76" s="2" t="s">
        <v>1484</v>
      </c>
      <c r="Q76" s="2"/>
      <c r="R76" s="2"/>
      <c r="S76" s="2"/>
      <c r="T76" s="2"/>
      <c r="U76" s="2"/>
      <c r="V76" s="2"/>
    </row>
    <row r="77" spans="14:22">
      <c r="N77" s="160" t="s">
        <v>1486</v>
      </c>
      <c r="O77" s="2"/>
      <c r="P77" s="2" t="s">
        <v>1487</v>
      </c>
      <c r="Q77" s="2"/>
      <c r="R77" s="2"/>
      <c r="S77" s="2"/>
      <c r="T77" s="2"/>
      <c r="U77" s="2"/>
      <c r="V77" s="2"/>
    </row>
    <row r="78" spans="14:22">
      <c r="N78" s="160" t="s">
        <v>1488</v>
      </c>
      <c r="O78" s="2"/>
      <c r="P78" s="2" t="s">
        <v>1489</v>
      </c>
      <c r="Q78" s="2"/>
      <c r="R78" s="2"/>
      <c r="S78" s="2"/>
      <c r="T78" s="2"/>
      <c r="U78" s="2"/>
      <c r="V78" s="2"/>
    </row>
    <row r="79" spans="14:22">
      <c r="N79" s="160" t="s">
        <v>1490</v>
      </c>
      <c r="O79" s="2"/>
      <c r="P79" s="2" t="s">
        <v>1485</v>
      </c>
      <c r="Q79" s="2"/>
      <c r="R79" s="2"/>
      <c r="S79" s="2"/>
      <c r="T79" s="2"/>
      <c r="U79" s="2"/>
      <c r="V79" s="2"/>
    </row>
    <row r="80" spans="14:22">
      <c r="N80" s="160" t="s">
        <v>1491</v>
      </c>
      <c r="O80" s="2"/>
      <c r="P80" s="2" t="s">
        <v>1492</v>
      </c>
      <c r="Q80" s="2"/>
      <c r="R80" s="2"/>
      <c r="S80" s="2"/>
      <c r="T80" s="2"/>
      <c r="U80" s="2"/>
      <c r="V80" s="2"/>
    </row>
    <row r="81" spans="14:22">
      <c r="N81" s="160" t="s">
        <v>1500</v>
      </c>
      <c r="O81" s="2"/>
      <c r="P81" s="2" t="s">
        <v>1496</v>
      </c>
      <c r="Q81" s="2"/>
      <c r="R81" s="2"/>
      <c r="S81" s="2"/>
      <c r="T81" s="2"/>
      <c r="U81" s="2"/>
      <c r="V81" s="2"/>
    </row>
    <row r="82" spans="14:22">
      <c r="N82" s="160" t="s">
        <v>1501</v>
      </c>
      <c r="O82" s="2"/>
      <c r="P82" s="2" t="s">
        <v>1497</v>
      </c>
      <c r="Q82" s="2"/>
      <c r="R82" s="2"/>
      <c r="S82" s="2"/>
      <c r="T82" s="2"/>
      <c r="U82" s="2"/>
      <c r="V82" s="2"/>
    </row>
    <row r="83" spans="14:22">
      <c r="N83" s="160" t="s">
        <v>1502</v>
      </c>
      <c r="O83" s="2"/>
      <c r="P83" s="2" t="s">
        <v>1498</v>
      </c>
      <c r="Q83" s="2"/>
      <c r="R83" s="2"/>
      <c r="S83" s="2"/>
      <c r="T83" s="2"/>
      <c r="U83" s="2"/>
      <c r="V83" s="2"/>
    </row>
    <row r="84" spans="14:22">
      <c r="N84" s="160" t="s">
        <v>1503</v>
      </c>
      <c r="O84" s="2"/>
      <c r="P84" s="2" t="s">
        <v>1499</v>
      </c>
      <c r="Q84" s="2"/>
      <c r="R84" s="2"/>
      <c r="S84" s="2"/>
      <c r="T84" s="2"/>
      <c r="U84" s="2"/>
      <c r="V84" s="2"/>
    </row>
    <row r="85" spans="15:22">
      <c r="O85" s="2"/>
      <c r="P85" s="2"/>
      <c r="Q85" s="2"/>
      <c r="R85" s="2"/>
      <c r="S85" s="2"/>
      <c r="T85" s="2"/>
      <c r="U85" s="2"/>
      <c r="V85" s="2"/>
    </row>
    <row r="86" spans="15:22">
      <c r="O86" s="2"/>
      <c r="P86" s="2"/>
      <c r="Q86" s="2"/>
      <c r="R86" s="2"/>
      <c r="S86" s="2"/>
      <c r="T86" s="2"/>
      <c r="U86" s="2"/>
      <c r="V86" s="2"/>
    </row>
    <row r="87" spans="14:22">
      <c r="N87" s="2" t="s">
        <v>1429</v>
      </c>
      <c r="O87" s="2"/>
      <c r="P87" s="2"/>
      <c r="Q87" s="2"/>
      <c r="R87" s="2"/>
      <c r="S87" s="2"/>
      <c r="T87" s="2"/>
      <c r="U87" s="2"/>
      <c r="V87" s="2"/>
    </row>
    <row r="88" spans="14:22">
      <c r="N88" t="s">
        <v>1238</v>
      </c>
      <c r="O88" s="2" t="s">
        <v>1436</v>
      </c>
      <c r="P88" s="2" t="s">
        <v>1437</v>
      </c>
      <c r="Q88" s="2" t="s">
        <v>1438</v>
      </c>
      <c r="R88" s="2" t="s">
        <v>1439</v>
      </c>
      <c r="S88" s="2" t="s">
        <v>1504</v>
      </c>
      <c r="T88" s="2" t="s">
        <v>1505</v>
      </c>
      <c r="U88" s="2" t="s">
        <v>1506</v>
      </c>
      <c r="V88" s="2" t="s">
        <v>1507</v>
      </c>
    </row>
    <row r="89" spans="14:22">
      <c r="N89" s="160" t="s">
        <v>1444</v>
      </c>
      <c r="O89" s="2" t="s">
        <v>1445</v>
      </c>
      <c r="P89" s="2" t="s">
        <v>1446</v>
      </c>
      <c r="Q89" s="2" t="s">
        <v>1447</v>
      </c>
      <c r="R89" s="2" t="s">
        <v>1446</v>
      </c>
      <c r="S89" s="2" t="s">
        <v>1448</v>
      </c>
      <c r="T89" s="2" t="s">
        <v>1447</v>
      </c>
      <c r="U89" s="2" t="s">
        <v>1448</v>
      </c>
      <c r="V89" s="2" t="s">
        <v>1447</v>
      </c>
    </row>
    <row r="90" spans="14:22">
      <c r="N90" s="160" t="s">
        <v>1258</v>
      </c>
      <c r="O90" s="2" t="s">
        <v>1450</v>
      </c>
      <c r="P90" s="2"/>
      <c r="Q90" s="2" t="s">
        <v>1449</v>
      </c>
      <c r="R90" s="2"/>
      <c r="S90" s="2" t="s">
        <v>1449</v>
      </c>
      <c r="T90" s="2"/>
      <c r="U90" s="2" t="s">
        <v>1449</v>
      </c>
      <c r="V90" s="2"/>
    </row>
    <row r="91" spans="14:22">
      <c r="N91" s="160" t="s">
        <v>1276</v>
      </c>
      <c r="O91" s="2" t="s">
        <v>1452</v>
      </c>
      <c r="P91" s="2"/>
      <c r="Q91" s="2" t="s">
        <v>1451</v>
      </c>
      <c r="R91" s="2"/>
      <c r="S91" s="2" t="s">
        <v>1451</v>
      </c>
      <c r="T91" s="2"/>
      <c r="U91" s="2" t="s">
        <v>1451</v>
      </c>
      <c r="V91" s="2"/>
    </row>
    <row r="92" spans="14:22">
      <c r="N92" s="160" t="s">
        <v>1303</v>
      </c>
      <c r="O92" s="2" t="s">
        <v>1454</v>
      </c>
      <c r="P92" s="2"/>
      <c r="Q92" s="2" t="s">
        <v>1453</v>
      </c>
      <c r="R92" s="2"/>
      <c r="S92" s="2" t="s">
        <v>1453</v>
      </c>
      <c r="T92" s="2"/>
      <c r="U92" s="2" t="s">
        <v>1453</v>
      </c>
      <c r="V92" s="2"/>
    </row>
    <row r="93" spans="14:22">
      <c r="N93" s="160" t="s">
        <v>1455</v>
      </c>
      <c r="O93" s="2" t="s">
        <v>1456</v>
      </c>
      <c r="P93" s="2"/>
      <c r="Q93" s="2" t="s">
        <v>1450</v>
      </c>
      <c r="R93" s="2"/>
      <c r="S93" s="2" t="s">
        <v>1450</v>
      </c>
      <c r="T93" s="2"/>
      <c r="U93" s="2" t="s">
        <v>1450</v>
      </c>
      <c r="V93" s="2"/>
    </row>
    <row r="94" spans="14:22">
      <c r="N94" s="160" t="s">
        <v>1264</v>
      </c>
      <c r="O94" s="2" t="s">
        <v>1458</v>
      </c>
      <c r="P94" s="2"/>
      <c r="Q94" s="2" t="s">
        <v>1457</v>
      </c>
      <c r="R94" s="2"/>
      <c r="S94" s="2" t="s">
        <v>1457</v>
      </c>
      <c r="T94" s="2"/>
      <c r="U94" s="2" t="s">
        <v>1457</v>
      </c>
      <c r="V94" s="2"/>
    </row>
    <row r="95" spans="14:22">
      <c r="N95" s="160" t="s">
        <v>1459</v>
      </c>
      <c r="O95" s="2" t="s">
        <v>1460</v>
      </c>
      <c r="P95" s="2"/>
      <c r="Q95" s="2" t="s">
        <v>1448</v>
      </c>
      <c r="R95" s="2"/>
      <c r="S95" s="2" t="s">
        <v>1448</v>
      </c>
      <c r="T95" s="2"/>
      <c r="U95" s="2" t="s">
        <v>1448</v>
      </c>
      <c r="V95" s="2"/>
    </row>
    <row r="96" spans="14:22">
      <c r="N96" s="160" t="s">
        <v>1261</v>
      </c>
      <c r="O96" s="2" t="s">
        <v>1445</v>
      </c>
      <c r="P96" s="2" t="s">
        <v>1445</v>
      </c>
      <c r="Q96" s="2" t="s">
        <v>1461</v>
      </c>
      <c r="R96" s="2"/>
      <c r="S96" s="2" t="s">
        <v>1461</v>
      </c>
      <c r="T96" s="2"/>
      <c r="U96" s="2" t="s">
        <v>1461</v>
      </c>
      <c r="V96" s="2"/>
    </row>
    <row r="97" spans="14:22">
      <c r="N97" s="160" t="s">
        <v>1248</v>
      </c>
      <c r="O97" s="2"/>
      <c r="P97" s="2" t="s">
        <v>1462</v>
      </c>
      <c r="Q97" s="2" t="s">
        <v>1452</v>
      </c>
      <c r="R97" s="2"/>
      <c r="S97" s="2" t="s">
        <v>1452</v>
      </c>
      <c r="T97" s="2"/>
      <c r="U97" s="2" t="s">
        <v>1452</v>
      </c>
      <c r="V97" s="2"/>
    </row>
    <row r="98" spans="14:22">
      <c r="N98" s="160" t="s">
        <v>1282</v>
      </c>
      <c r="O98" s="2"/>
      <c r="P98" s="2" t="s">
        <v>1464</v>
      </c>
      <c r="Q98" s="2" t="s">
        <v>1463</v>
      </c>
      <c r="R98" s="2"/>
      <c r="S98" s="2" t="s">
        <v>1463</v>
      </c>
      <c r="T98" s="2"/>
      <c r="U98" s="2" t="s">
        <v>1463</v>
      </c>
      <c r="V98" s="2"/>
    </row>
    <row r="99" spans="14:22">
      <c r="N99" s="160" t="s">
        <v>1465</v>
      </c>
      <c r="O99" s="2"/>
      <c r="P99" s="2" t="s">
        <v>1466</v>
      </c>
      <c r="Q99" s="2" t="s">
        <v>1447</v>
      </c>
      <c r="R99" s="2" t="s">
        <v>1447</v>
      </c>
      <c r="S99" s="2" t="s">
        <v>1447</v>
      </c>
      <c r="T99" s="2" t="s">
        <v>1447</v>
      </c>
      <c r="U99" s="2" t="s">
        <v>1447</v>
      </c>
      <c r="V99" s="2" t="s">
        <v>1447</v>
      </c>
    </row>
    <row r="100" spans="14:22">
      <c r="N100" s="160" t="s">
        <v>1467</v>
      </c>
      <c r="O100" s="2"/>
      <c r="P100" s="2" t="s">
        <v>1468</v>
      </c>
      <c r="Q100" s="2"/>
      <c r="R100" s="2" t="s">
        <v>1469</v>
      </c>
      <c r="S100" s="2"/>
      <c r="T100" s="2" t="s">
        <v>1469</v>
      </c>
      <c r="U100" s="2"/>
      <c r="V100" s="2" t="s">
        <v>1469</v>
      </c>
    </row>
    <row r="101" spans="14:22">
      <c r="N101" s="160" t="s">
        <v>1470</v>
      </c>
      <c r="O101" s="2"/>
      <c r="P101" s="2" t="s">
        <v>1494</v>
      </c>
      <c r="Q101" s="2"/>
      <c r="R101" s="2" t="s">
        <v>1472</v>
      </c>
      <c r="S101" s="2"/>
      <c r="T101" s="2" t="s">
        <v>1472</v>
      </c>
      <c r="U101" s="2"/>
      <c r="V101" s="2" t="s">
        <v>1472</v>
      </c>
    </row>
    <row r="102" spans="14:22">
      <c r="N102" s="160" t="s">
        <v>1473</v>
      </c>
      <c r="O102" s="2"/>
      <c r="P102" s="2" t="s">
        <v>1446</v>
      </c>
      <c r="Q102" s="2"/>
      <c r="R102" s="2" t="s">
        <v>1475</v>
      </c>
      <c r="S102" s="2"/>
      <c r="T102" s="2" t="s">
        <v>1475</v>
      </c>
      <c r="U102" s="2"/>
      <c r="V102" s="2" t="s">
        <v>1475</v>
      </c>
    </row>
    <row r="103" spans="14:22">
      <c r="N103" s="160" t="s">
        <v>1476</v>
      </c>
      <c r="O103" s="2"/>
      <c r="P103" s="2"/>
      <c r="Q103" s="2"/>
      <c r="R103" s="2" t="s">
        <v>1477</v>
      </c>
      <c r="S103" s="2"/>
      <c r="T103" s="2" t="s">
        <v>1477</v>
      </c>
      <c r="U103" s="2"/>
      <c r="V103" s="2" t="s">
        <v>1477</v>
      </c>
    </row>
    <row r="104" spans="14:22">
      <c r="N104" s="160" t="s">
        <v>1478</v>
      </c>
      <c r="O104" s="2"/>
      <c r="P104" s="2" t="s">
        <v>1479</v>
      </c>
      <c r="Q104" s="2"/>
      <c r="R104" s="2" t="s">
        <v>1480</v>
      </c>
      <c r="S104" s="2"/>
      <c r="T104" s="2" t="s">
        <v>1480</v>
      </c>
      <c r="U104" s="2"/>
      <c r="V104" s="2" t="s">
        <v>1480</v>
      </c>
    </row>
    <row r="105" spans="14:22">
      <c r="N105" s="160" t="s">
        <v>1481</v>
      </c>
      <c r="O105" s="2"/>
      <c r="P105" s="2" t="s">
        <v>1482</v>
      </c>
      <c r="Q105" s="2"/>
      <c r="R105" s="2" t="s">
        <v>1446</v>
      </c>
      <c r="S105" s="2"/>
      <c r="T105" s="2" t="s">
        <v>1446</v>
      </c>
      <c r="U105" s="2"/>
      <c r="V105" s="2" t="s">
        <v>1446</v>
      </c>
    </row>
    <row r="106" spans="14:22">
      <c r="N106" s="160" t="s">
        <v>1483</v>
      </c>
      <c r="O106" s="2"/>
      <c r="P106" s="2" t="s">
        <v>1484</v>
      </c>
      <c r="Q106" s="2"/>
      <c r="R106" s="2"/>
      <c r="S106" s="2"/>
      <c r="T106" s="2"/>
      <c r="U106" s="2"/>
      <c r="V106" s="2"/>
    </row>
    <row r="107" spans="14:22">
      <c r="N107" s="160" t="s">
        <v>1486</v>
      </c>
      <c r="O107" s="2"/>
      <c r="P107" s="2" t="s">
        <v>1487</v>
      </c>
      <c r="Q107" s="2"/>
      <c r="R107" s="2"/>
      <c r="S107" s="2"/>
      <c r="T107" s="2"/>
      <c r="U107" s="2"/>
      <c r="V107" s="2"/>
    </row>
    <row r="108" spans="14:22">
      <c r="N108" s="160" t="s">
        <v>1488</v>
      </c>
      <c r="O108" s="2"/>
      <c r="P108" s="2" t="s">
        <v>1489</v>
      </c>
      <c r="Q108" s="2"/>
      <c r="R108" s="2"/>
      <c r="S108" s="2"/>
      <c r="T108" s="2"/>
      <c r="U108" s="2"/>
      <c r="V108" s="2"/>
    </row>
    <row r="109" spans="14:22">
      <c r="N109" s="160" t="s">
        <v>1490</v>
      </c>
      <c r="O109" s="2"/>
      <c r="P109" s="2" t="s">
        <v>1485</v>
      </c>
      <c r="Q109" s="2"/>
      <c r="R109" s="2"/>
      <c r="S109" s="2"/>
      <c r="T109" s="2"/>
      <c r="U109" s="2"/>
      <c r="V109" s="2"/>
    </row>
    <row r="110" spans="14:22">
      <c r="N110" s="160" t="s">
        <v>1491</v>
      </c>
      <c r="O110" s="2"/>
      <c r="P110" s="2" t="s">
        <v>1492</v>
      </c>
      <c r="Q110" s="2"/>
      <c r="R110" s="2"/>
      <c r="S110" s="2"/>
      <c r="T110" s="2"/>
      <c r="U110" s="2"/>
      <c r="V110" s="2"/>
    </row>
    <row r="111" spans="14:22">
      <c r="N111" s="160" t="s">
        <v>1500</v>
      </c>
      <c r="O111" s="2"/>
      <c r="P111" s="2" t="s">
        <v>1496</v>
      </c>
      <c r="Q111" s="2"/>
      <c r="R111" s="2"/>
      <c r="S111" s="2"/>
      <c r="T111" s="2"/>
      <c r="U111" s="2"/>
      <c r="V111" s="2"/>
    </row>
    <row r="112" spans="14:22">
      <c r="N112" s="160" t="s">
        <v>1501</v>
      </c>
      <c r="O112" s="2"/>
      <c r="P112" s="2" t="s">
        <v>1497</v>
      </c>
      <c r="Q112" s="2"/>
      <c r="R112" s="2"/>
      <c r="S112" s="2"/>
      <c r="T112" s="2"/>
      <c r="U112" s="2"/>
      <c r="V112" s="2"/>
    </row>
    <row r="113" spans="14:22">
      <c r="N113" s="160" t="s">
        <v>1502</v>
      </c>
      <c r="O113" s="2"/>
      <c r="P113" s="2" t="s">
        <v>1498</v>
      </c>
      <c r="Q113" s="2"/>
      <c r="R113" s="2"/>
      <c r="S113" s="2"/>
      <c r="T113" s="2"/>
      <c r="U113" s="2"/>
      <c r="V113" s="2"/>
    </row>
    <row r="114" spans="14:22">
      <c r="N114" s="160" t="s">
        <v>1503</v>
      </c>
      <c r="O114" s="2"/>
      <c r="P114" s="2" t="s">
        <v>1499</v>
      </c>
      <c r="Q114" s="2"/>
      <c r="R114" s="2"/>
      <c r="S114" s="2"/>
      <c r="T114" s="2"/>
      <c r="U114" s="2"/>
      <c r="V114" s="2"/>
    </row>
    <row r="115" spans="15:22">
      <c r="O115" s="2"/>
      <c r="P115" s="2"/>
      <c r="Q115" s="2"/>
      <c r="R115" s="2"/>
      <c r="S115" s="2"/>
      <c r="T115" s="2"/>
      <c r="U115" s="2"/>
      <c r="V115" s="2"/>
    </row>
  </sheetData>
  <conditionalFormatting sqref="B1:L1">
    <cfRule type="cellIs" dxfId="1" priority="1" operator="equal">
      <formula>"No"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Connect</vt:lpstr>
      <vt:lpstr>选型</vt:lpstr>
      <vt:lpstr>CAT3</vt:lpstr>
      <vt:lpstr>CAT3标准化</vt:lpstr>
      <vt:lpstr>CAT2</vt:lpstr>
      <vt:lpstr>CAT1</vt:lpstr>
      <vt:lpstr>SCP功能计算</vt:lpstr>
      <vt:lpstr>功能页</vt:lpstr>
      <vt:lpstr>4Graph</vt:lpstr>
      <vt:lpstr>资源处理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DevStation</cp:lastModifiedBy>
  <dcterms:created xsi:type="dcterms:W3CDTF">2015-06-05T18:19:00Z</dcterms:created>
  <dcterms:modified xsi:type="dcterms:W3CDTF">2020-04-27T16:28:41Z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