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大学物理实验\"/>
    </mc:Choice>
  </mc:AlternateContent>
  <xr:revisionPtr revIDLastSave="0" documentId="13_ncr:1_{FFC2C75E-7A5F-4CE5-9F11-119AD748C4E6}" xr6:coauthVersionLast="47" xr6:coauthVersionMax="47" xr10:uidLastSave="{00000000-0000-0000-0000-000000000000}"/>
  <bookViews>
    <workbookView xWindow="-110" yWindow="-110" windowWidth="25820" windowHeight="15500" xr2:uid="{B6C191D6-8C0E-4B9F-965F-D45B80204263}"/>
  </bookViews>
  <sheets>
    <sheet name="Sheet1" sheetId="1" r:id="rId1"/>
  </sheets>
  <definedNames>
    <definedName name="_xlnm.Print_Area" localSheetId="0">Sheet1!$A$1:$K$56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B7" i="1"/>
  <c r="K27" i="1"/>
  <c r="C6" i="1"/>
  <c r="D6" i="1"/>
  <c r="E6" i="1"/>
  <c r="F6" i="1"/>
  <c r="G6" i="1"/>
  <c r="H6" i="1"/>
  <c r="I6" i="1"/>
  <c r="J6" i="1"/>
  <c r="K6" i="1"/>
  <c r="B6" i="1"/>
  <c r="K4" i="1"/>
  <c r="B4" i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B3" i="1"/>
  <c r="K28" i="1" l="1"/>
</calcChain>
</file>

<file path=xl/sharedStrings.xml><?xml version="1.0" encoding="utf-8"?>
<sst xmlns="http://schemas.openxmlformats.org/spreadsheetml/2006/main" count="11" uniqueCount="11">
  <si>
    <t>实验数据记录</t>
    <phoneticPr fontId="1" type="noConversion"/>
  </si>
  <si>
    <t>t/C</t>
    <phoneticPr fontId="1" type="noConversion"/>
  </si>
  <si>
    <t>T/K</t>
    <phoneticPr fontId="1" type="noConversion"/>
  </si>
  <si>
    <t>Rt/Ohm</t>
    <phoneticPr fontId="1" type="noConversion"/>
  </si>
  <si>
    <t>lnRt</t>
    <phoneticPr fontId="1" type="noConversion"/>
  </si>
  <si>
    <t>N</t>
    <phoneticPr fontId="1" type="noConversion"/>
  </si>
  <si>
    <t>lnRt-(1/T)图像</t>
    <phoneticPr fontId="1" type="noConversion"/>
  </si>
  <si>
    <t>(1/T)/((10^-2)(K^-1))</t>
    <phoneticPr fontId="1" type="noConversion"/>
  </si>
  <si>
    <t>斜率/B</t>
    <phoneticPr fontId="1" type="noConversion"/>
  </si>
  <si>
    <t>截距/A</t>
    <phoneticPr fontId="1" type="noConversion"/>
  </si>
  <si>
    <t>-w/(%K^(-1))%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</si>
</sst>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;[Red]0.0000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191B1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Rt-T</a:t>
            </a:r>
            <a:r>
              <a:rPr lang="zh-CN" altLang="en-US"/>
              <a:t>温度特性曲线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7113444152814231"/>
          <c:w val="0.87764129483814524"/>
          <c:h val="0.70010061242344712"/>
        </c:manualLayout>
      </c:layout>
      <c:lineChart>
        <c:grouping val="standard"/>
        <c:varyColors val="0"/>
        <c:ser>
          <c:idx val="0"/>
          <c:order val="0"/>
          <c:tx>
            <c:v>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308.14999999999998</c:v>
                </c:pt>
                <c:pt idx="1">
                  <c:v>313.14999999999998</c:v>
                </c:pt>
                <c:pt idx="2">
                  <c:v>318.14999999999998</c:v>
                </c:pt>
                <c:pt idx="3">
                  <c:v>323.14999999999998</c:v>
                </c:pt>
                <c:pt idx="4">
                  <c:v>328.15</c:v>
                </c:pt>
                <c:pt idx="5">
                  <c:v>333.15</c:v>
                </c:pt>
                <c:pt idx="6">
                  <c:v>338.15</c:v>
                </c:pt>
                <c:pt idx="7">
                  <c:v>343.15</c:v>
                </c:pt>
                <c:pt idx="8">
                  <c:v>348.15</c:v>
                </c:pt>
                <c:pt idx="9">
                  <c:v>353.15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2215</c:v>
                </c:pt>
                <c:pt idx="1">
                  <c:v>1823</c:v>
                </c:pt>
                <c:pt idx="2">
                  <c:v>1530</c:v>
                </c:pt>
                <c:pt idx="3">
                  <c:v>1256</c:v>
                </c:pt>
                <c:pt idx="4">
                  <c:v>1070</c:v>
                </c:pt>
                <c:pt idx="5">
                  <c:v>910</c:v>
                </c:pt>
                <c:pt idx="6">
                  <c:v>760</c:v>
                </c:pt>
                <c:pt idx="7">
                  <c:v>644</c:v>
                </c:pt>
                <c:pt idx="8">
                  <c:v>552</c:v>
                </c:pt>
                <c:pt idx="9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F-4D34-8142-65929C7B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37215"/>
        <c:axId val="1676037695"/>
      </c:lineChart>
      <c:dateAx>
        <c:axId val="16760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037695"/>
        <c:crosses val="autoZero"/>
        <c:auto val="0"/>
        <c:lblOffset val="100"/>
        <c:baseTimeUnit val="days"/>
      </c:dateAx>
      <c:valAx>
        <c:axId val="16760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037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lnRt-1/T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lnRt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Sheet1!$B$4:$K$4</c:f>
              <c:numCache>
                <c:formatCode>0.0000_ </c:formatCode>
                <c:ptCount val="10"/>
                <c:pt idx="0">
                  <c:v>0.32451728054518908</c:v>
                </c:pt>
                <c:pt idx="1">
                  <c:v>0.31933578157432541</c:v>
                </c:pt>
                <c:pt idx="2">
                  <c:v>0.31431714600031435</c:v>
                </c:pt>
                <c:pt idx="3">
                  <c:v>0.30945381401825778</c:v>
                </c:pt>
                <c:pt idx="4">
                  <c:v>0.30473868657626085</c:v>
                </c:pt>
                <c:pt idx="5">
                  <c:v>0.30016509079993997</c:v>
                </c:pt>
                <c:pt idx="6">
                  <c:v>0.29572674848440045</c:v>
                </c:pt>
                <c:pt idx="7">
                  <c:v>0.2914177473408131</c:v>
                </c:pt>
                <c:pt idx="8">
                  <c:v>0.28723251472066641</c:v>
                </c:pt>
                <c:pt idx="9">
                  <c:v>0.2831657935721365</c:v>
                </c:pt>
              </c:numCache>
            </c:numRef>
          </c:cat>
          <c:val>
            <c:numRef>
              <c:f>Sheet1!$B$6:$K$6</c:f>
              <c:numCache>
                <c:formatCode>0.0000;[Red]0.0000</c:formatCode>
                <c:ptCount val="10"/>
                <c:pt idx="0">
                  <c:v>7.7030076824792362</c:v>
                </c:pt>
                <c:pt idx="1">
                  <c:v>7.508238774678663</c:v>
                </c:pt>
                <c:pt idx="2">
                  <c:v>7.3330230143864812</c:v>
                </c:pt>
                <c:pt idx="3">
                  <c:v>7.1356873470281439</c:v>
                </c:pt>
                <c:pt idx="4">
                  <c:v>6.9754139274559517</c:v>
                </c:pt>
                <c:pt idx="5">
                  <c:v>6.8134445995108956</c:v>
                </c:pt>
                <c:pt idx="6">
                  <c:v>6.633318433280377</c:v>
                </c:pt>
                <c:pt idx="7">
                  <c:v>6.4676987261043539</c:v>
                </c:pt>
                <c:pt idx="8">
                  <c:v>6.313548046277095</c:v>
                </c:pt>
                <c:pt idx="9">
                  <c:v>6.1590953884919326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B-4E76-A095-B6B8E236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68703"/>
        <c:axId val="1690967263"/>
      </c:lineChart>
      <c:catAx>
        <c:axId val="1690968703"/>
        <c:scaling>
          <c:orientation val="maxMin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967263"/>
        <c:crosses val="autoZero"/>
        <c:auto val="1"/>
        <c:lblAlgn val="ctr"/>
        <c:lblOffset val="100"/>
        <c:noMultiLvlLbl val="0"/>
      </c:catAx>
      <c:valAx>
        <c:axId val="1690967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[Red]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96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N-T曲线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Sheet1!$B$3:$K$3</c:f>
              <c:numCache>
                <c:formatCode>General</c:formatCode>
                <c:ptCount val="10"/>
                <c:pt idx="0">
                  <c:v>308.14999999999998</c:v>
                </c:pt>
                <c:pt idx="1">
                  <c:v>313.14999999999998</c:v>
                </c:pt>
                <c:pt idx="2">
                  <c:v>318.14999999999998</c:v>
                </c:pt>
                <c:pt idx="3">
                  <c:v>323.14999999999998</c:v>
                </c:pt>
                <c:pt idx="4">
                  <c:v>328.15</c:v>
                </c:pt>
                <c:pt idx="5">
                  <c:v>333.15</c:v>
                </c:pt>
                <c:pt idx="6">
                  <c:v>338.15</c:v>
                </c:pt>
                <c:pt idx="7">
                  <c:v>343.15</c:v>
                </c:pt>
                <c:pt idx="8">
                  <c:v>348.15</c:v>
                </c:pt>
                <c:pt idx="9">
                  <c:v>353.15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29</c:v>
                </c:pt>
                <c:pt idx="4">
                  <c:v>39</c:v>
                </c:pt>
                <c:pt idx="5">
                  <c:v>51</c:v>
                </c:pt>
                <c:pt idx="6">
                  <c:v>65</c:v>
                </c:pt>
                <c:pt idx="7">
                  <c:v>79</c:v>
                </c:pt>
                <c:pt idx="8">
                  <c:v>92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F66-B7F8-B76D3CED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575375984"/>
        <c:axId val="1582270032"/>
      </c:lineChart>
      <c:catAx>
        <c:axId val="15753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270032"/>
        <c:crosses val="autoZero"/>
        <c:auto val="1"/>
        <c:lblAlgn val="ctr"/>
        <c:lblOffset val="100"/>
        <c:noMultiLvlLbl val="0"/>
      </c:catAx>
      <c:valAx>
        <c:axId val="15822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37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50800</xdr:rowOff>
    </xdr:from>
    <xdr:to>
      <xdr:col>10</xdr:col>
      <xdr:colOff>647700</xdr:colOff>
      <xdr:row>24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23B1AF-E9D9-CBF9-939F-EC91740C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22224</xdr:colOff>
      <xdr:row>24</xdr:row>
      <xdr:rowOff>69850</xdr:rowOff>
    </xdr:from>
    <xdr:to>
      <xdr:col>9</xdr:col>
      <xdr:colOff>6349</xdr:colOff>
      <xdr:row>39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BA584B-BE31-A2CB-6923-6AACA68D9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39</xdr:row>
      <xdr:rowOff>152400</xdr:rowOff>
    </xdr:from>
    <xdr:to>
      <xdr:col>10</xdr:col>
      <xdr:colOff>590550</xdr:colOff>
      <xdr:row>55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965509-2245-CA56-E569-E934E7FE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FF27-395F-4755-AA19-6D4B51DBA349}">
  <dimension ref="A1:K28"/>
  <sheetViews>
    <sheetView tabSelected="1" workbookViewId="0">
      <selection activeCell="N14" sqref="N14"/>
    </sheetView>
  </sheetViews>
  <sheetFormatPr defaultRowHeight="14" x14ac:dyDescent="0.3"/>
  <cols>
    <col min="1" max="1" width="18.5" customWidth="1"/>
  </cols>
  <sheetData>
    <row r="1" spans="1:1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2" t="s">
        <v>1</v>
      </c>
      <c r="B2" s="4">
        <v>35</v>
      </c>
      <c r="C2" s="4">
        <v>40</v>
      </c>
      <c r="D2" s="4">
        <v>45</v>
      </c>
      <c r="E2" s="4">
        <v>50</v>
      </c>
      <c r="F2" s="4">
        <v>55</v>
      </c>
      <c r="G2" s="4">
        <v>60</v>
      </c>
      <c r="H2" s="4">
        <v>65</v>
      </c>
      <c r="I2" s="4">
        <v>70</v>
      </c>
      <c r="J2" s="4">
        <v>75</v>
      </c>
      <c r="K2" s="4">
        <v>80</v>
      </c>
    </row>
    <row r="3" spans="1:11" x14ac:dyDescent="0.3">
      <c r="A3" s="2" t="s">
        <v>2</v>
      </c>
      <c r="B3" s="3">
        <f>273.15+B2</f>
        <v>308.14999999999998</v>
      </c>
      <c r="C3" s="3">
        <f t="shared" ref="C3:K3" si="0">273.15+C2</f>
        <v>313.14999999999998</v>
      </c>
      <c r="D3" s="3">
        <f t="shared" si="0"/>
        <v>318.14999999999998</v>
      </c>
      <c r="E3" s="3">
        <f t="shared" si="0"/>
        <v>323.14999999999998</v>
      </c>
      <c r="F3" s="3">
        <f t="shared" si="0"/>
        <v>328.15</v>
      </c>
      <c r="G3" s="3">
        <f t="shared" si="0"/>
        <v>333.15</v>
      </c>
      <c r="H3" s="3">
        <f t="shared" si="0"/>
        <v>338.15</v>
      </c>
      <c r="I3" s="3">
        <f t="shared" si="0"/>
        <v>343.15</v>
      </c>
      <c r="J3" s="3">
        <f t="shared" si="0"/>
        <v>348.15</v>
      </c>
      <c r="K3" s="3">
        <f t="shared" si="0"/>
        <v>353.15</v>
      </c>
    </row>
    <row r="4" spans="1:11" x14ac:dyDescent="0.3">
      <c r="A4" s="2" t="s">
        <v>7</v>
      </c>
      <c r="B4" s="5">
        <f>(1/B3)*100</f>
        <v>0.32451728054518908</v>
      </c>
      <c r="C4" s="5">
        <f t="shared" ref="C4:K4" si="1">(1/C3)*100</f>
        <v>0.31933578157432541</v>
      </c>
      <c r="D4" s="5">
        <f t="shared" si="1"/>
        <v>0.31431714600031435</v>
      </c>
      <c r="E4" s="5">
        <f t="shared" si="1"/>
        <v>0.30945381401825778</v>
      </c>
      <c r="F4" s="5">
        <f t="shared" si="1"/>
        <v>0.30473868657626085</v>
      </c>
      <c r="G4" s="5">
        <f t="shared" si="1"/>
        <v>0.30016509079993997</v>
      </c>
      <c r="H4" s="5">
        <f t="shared" si="1"/>
        <v>0.29572674848440045</v>
      </c>
      <c r="I4" s="5">
        <f t="shared" si="1"/>
        <v>0.2914177473408131</v>
      </c>
      <c r="J4" s="5">
        <f t="shared" si="1"/>
        <v>0.28723251472066641</v>
      </c>
      <c r="K4" s="5">
        <f t="shared" si="1"/>
        <v>0.2831657935721365</v>
      </c>
    </row>
    <row r="5" spans="1:11" x14ac:dyDescent="0.3">
      <c r="A5" s="2" t="s">
        <v>3</v>
      </c>
      <c r="B5" s="4">
        <v>2215</v>
      </c>
      <c r="C5" s="4">
        <v>1823</v>
      </c>
      <c r="D5" s="4">
        <v>1530</v>
      </c>
      <c r="E5" s="4">
        <v>1256</v>
      </c>
      <c r="F5" s="4">
        <v>1070</v>
      </c>
      <c r="G5" s="4">
        <v>910</v>
      </c>
      <c r="H5" s="4">
        <v>760</v>
      </c>
      <c r="I5" s="4">
        <v>644</v>
      </c>
      <c r="J5" s="4">
        <v>552</v>
      </c>
      <c r="K5" s="4">
        <v>473</v>
      </c>
    </row>
    <row r="6" spans="1:11" x14ac:dyDescent="0.3">
      <c r="A6" s="2" t="s">
        <v>4</v>
      </c>
      <c r="B6" s="6">
        <f>LN(B5)</f>
        <v>7.7030076824792362</v>
      </c>
      <c r="C6" s="6">
        <f t="shared" ref="C6:K6" si="2">LN(C5)</f>
        <v>7.508238774678663</v>
      </c>
      <c r="D6" s="6">
        <f t="shared" si="2"/>
        <v>7.3330230143864812</v>
      </c>
      <c r="E6" s="6">
        <f t="shared" si="2"/>
        <v>7.1356873470281439</v>
      </c>
      <c r="F6" s="6">
        <f t="shared" si="2"/>
        <v>6.9754139274559517</v>
      </c>
      <c r="G6" s="6">
        <f t="shared" si="2"/>
        <v>6.8134445995108956</v>
      </c>
      <c r="H6" s="6">
        <f t="shared" si="2"/>
        <v>6.633318433280377</v>
      </c>
      <c r="I6" s="6">
        <f t="shared" si="2"/>
        <v>6.4676987261043539</v>
      </c>
      <c r="J6" s="6">
        <f t="shared" si="2"/>
        <v>6.313548046277095</v>
      </c>
      <c r="K6" s="6">
        <f t="shared" si="2"/>
        <v>6.1590953884919326</v>
      </c>
    </row>
    <row r="7" spans="1:11" x14ac:dyDescent="0.3">
      <c r="A7" s="7" t="s">
        <v>10</v>
      </c>
      <c r="B7" s="3">
        <f>($K$27/(B3^2))*100</f>
        <v>3.928754487063281E-2</v>
      </c>
      <c r="C7" s="3">
        <f t="shared" ref="C7:K7" si="3">($K$27/(C3^2))*100</f>
        <v>3.8042968887894574E-2</v>
      </c>
      <c r="D7" s="3">
        <f t="shared" si="3"/>
        <v>3.6856609310565044E-2</v>
      </c>
      <c r="E7" s="3">
        <f t="shared" si="3"/>
        <v>3.5724891103772791E-2</v>
      </c>
      <c r="F7" s="3">
        <f t="shared" si="3"/>
        <v>3.4644509504079157E-2</v>
      </c>
      <c r="G7" s="3">
        <f t="shared" si="3"/>
        <v>3.3612405866211711E-2</v>
      </c>
      <c r="H7" s="3">
        <f t="shared" si="3"/>
        <v>3.262574599104321E-2</v>
      </c>
      <c r="I7" s="3">
        <f t="shared" si="3"/>
        <v>3.1681900647724172E-2</v>
      </c>
      <c r="J7" s="3">
        <f t="shared" si="3"/>
        <v>3.0778428039714128E-2</v>
      </c>
      <c r="K7" s="3">
        <f t="shared" si="3"/>
        <v>2.9913057996115232E-2</v>
      </c>
    </row>
    <row r="8" spans="1:11" x14ac:dyDescent="0.3">
      <c r="A8" s="2" t="s">
        <v>5</v>
      </c>
      <c r="B8" s="4">
        <v>0</v>
      </c>
      <c r="C8" s="4">
        <v>9</v>
      </c>
      <c r="D8" s="4">
        <v>12</v>
      </c>
      <c r="E8" s="4">
        <v>29</v>
      </c>
      <c r="F8" s="4">
        <v>39</v>
      </c>
      <c r="G8" s="4">
        <v>51</v>
      </c>
      <c r="H8" s="4">
        <v>65</v>
      </c>
      <c r="I8" s="4">
        <v>79</v>
      </c>
      <c r="J8" s="4">
        <v>92</v>
      </c>
      <c r="K8" s="4">
        <v>106</v>
      </c>
    </row>
    <row r="26" spans="10:11" x14ac:dyDescent="0.3">
      <c r="J26" s="9" t="s">
        <v>6</v>
      </c>
      <c r="K26" s="9"/>
    </row>
    <row r="27" spans="10:11" x14ac:dyDescent="0.3">
      <c r="J27" t="s">
        <v>8</v>
      </c>
      <c r="K27" s="1">
        <f>SLOPE(B6:K6,B4:K4)</f>
        <v>37.306047097235165</v>
      </c>
    </row>
    <row r="28" spans="10:11" x14ac:dyDescent="0.3">
      <c r="J28" t="s">
        <v>9</v>
      </c>
      <c r="K28" s="1">
        <f>INTERCEPT(B6:K6,B4:K4)</f>
        <v>-4.3997480707361385</v>
      </c>
    </row>
  </sheetData>
  <mergeCells count="2">
    <mergeCell ref="A1:K1"/>
    <mergeCell ref="J26:K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Zhuang</dc:creator>
  <cp:lastModifiedBy>Xuanyu Zhuang</cp:lastModifiedBy>
  <dcterms:created xsi:type="dcterms:W3CDTF">2025-05-21T07:05:01Z</dcterms:created>
  <dcterms:modified xsi:type="dcterms:W3CDTF">2025-05-28T15:05:37Z</dcterms:modified>
</cp:coreProperties>
</file>