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Sources\github\BIADemo\Tools\"/>
    </mc:Choice>
  </mc:AlternateContent>
  <xr:revisionPtr revIDLastSave="0" documentId="13_ncr:1_{B46E0A81-FAA0-4F40-9908-FF3FC22722CF}" xr6:coauthVersionLast="47" xr6:coauthVersionMax="47" xr10:uidLastSave="{00000000-0000-0000-0000-000000000000}"/>
  <bookViews>
    <workbookView xWindow="-120" yWindow="-120" windowWidth="29040" windowHeight="15720" xr2:uid="{504142AA-995E-448E-B899-958ED8504F94}"/>
  </bookViews>
  <sheets>
    <sheet name="FMK fct val" sheetId="1" r:id="rId1"/>
  </sheets>
  <definedNames>
    <definedName name="_xlnm._FilterDatabase" localSheetId="0" hidden="1">'FMK fct val'!$A$7:$E$11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1" l="1"/>
  <c r="C132" i="1" s="1"/>
  <c r="D130" i="1"/>
  <c r="D132" i="1"/>
  <c r="D131" i="1"/>
  <c r="C130" i="1" l="1"/>
  <c r="C131" i="1"/>
  <c r="D134" i="1" l="1"/>
  <c r="D133" i="1"/>
  <c r="C133" i="1"/>
  <c r="D135" i="1" s="1"/>
  <c r="C134" i="1"/>
  <c r="D129" i="1" l="1"/>
  <c r="D136" i="1"/>
  <c r="C135" i="1"/>
  <c r="C136" i="1"/>
</calcChain>
</file>

<file path=xl/sharedStrings.xml><?xml version="1.0" encoding="utf-8"?>
<sst xmlns="http://schemas.openxmlformats.org/spreadsheetml/2006/main" count="150" uniqueCount="141">
  <si>
    <t>Framework functional validation</t>
  </si>
  <si>
    <t>Version</t>
  </si>
  <si>
    <t>Tester</t>
  </si>
  <si>
    <t>Test date</t>
  </si>
  <si>
    <t>Environment</t>
  </si>
  <si>
    <t>Simulation</t>
  </si>
  <si>
    <t>Test</t>
  </si>
  <si>
    <t>PASSED</t>
  </si>
  <si>
    <t>comment</t>
  </si>
  <si>
    <t>Connection</t>
  </si>
  <si>
    <t>SSO</t>
  </si>
  <si>
    <t>default language</t>
  </si>
  <si>
    <t>Profile photo</t>
  </si>
  <si>
    <t>App properties</t>
  </si>
  <si>
    <t>App name</t>
  </si>
  <si>
    <t>app version</t>
  </si>
  <si>
    <t>FMK version</t>
  </si>
  <si>
    <t>Disclaimer</t>
  </si>
  <si>
    <t>NOT APPLICABLE</t>
  </si>
  <si>
    <t>Languages</t>
  </si>
  <si>
    <t>Translation FR</t>
  </si>
  <si>
    <t>Translation EN</t>
  </si>
  <si>
    <t>Translation ES</t>
  </si>
  <si>
    <t>Date formats</t>
  </si>
  <si>
    <t>Main Display</t>
  </si>
  <si>
    <t>Sidebar</t>
  </si>
  <si>
    <t>Menus and submenus</t>
  </si>
  <si>
    <t>Full screen</t>
  </si>
  <si>
    <t>Logo</t>
  </si>
  <si>
    <t>Profile</t>
  </si>
  <si>
    <t>Home</t>
  </si>
  <si>
    <t>Teams / Favorite teams</t>
  </si>
  <si>
    <t>When user is in 1 team : no team is displayed
When user is in several teams : 
user can select the team
user can set a default team which is kept when connected again</t>
  </si>
  <si>
    <t>FAILED</t>
  </si>
  <si>
    <t>Role / Favorite role</t>
  </si>
  <si>
    <t>When user is in 1 role : no role is displayed
When user is in several roles : 
user can select the role</t>
  </si>
  <si>
    <t>Refresh</t>
  </si>
  <si>
    <t>Mobile device</t>
  </si>
  <si>
    <t>Test tablet surface</t>
  </si>
  <si>
    <t>Keyboard navigation</t>
  </si>
  <si>
    <t>Light mode</t>
  </si>
  <si>
    <t>Dark mode</t>
  </si>
  <si>
    <t>Link to eSuite Portal</t>
  </si>
  <si>
    <t>Administration</t>
  </si>
  <si>
    <t>Add user</t>
  </si>
  <si>
    <t>Team members list</t>
  </si>
  <si>
    <t>Grant role</t>
  </si>
  <si>
    <t>Manage L1 team users</t>
  </si>
  <si>
    <t>Manage L2 team users</t>
  </si>
  <si>
    <t>Display background tasks</t>
  </si>
  <si>
    <t>Value list browse</t>
  </si>
  <si>
    <t>Value list create</t>
  </si>
  <si>
    <t>Rights - view (Pilot role)</t>
  </si>
  <si>
    <t>NOT TESTED</t>
  </si>
  <si>
    <t>Rights - edit (company admin)</t>
  </si>
  <si>
    <t>Tables</t>
  </si>
  <si>
    <t>title</t>
  </si>
  <si>
    <t>search</t>
  </si>
  <si>
    <t>column headers</t>
  </si>
  <si>
    <t>column move</t>
  </si>
  <si>
    <t>column resize</t>
  </si>
  <si>
    <t>column display/hide</t>
  </si>
  <si>
    <t>item per page</t>
  </si>
  <si>
    <t>pagination</t>
  </si>
  <si>
    <t>Compact dispay</t>
  </si>
  <si>
    <t>refresh auto</t>
  </si>
  <si>
    <t>virtual scroll</t>
  </si>
  <si>
    <t>Tables Filters</t>
  </si>
  <si>
    <t>Add filter</t>
  </si>
  <si>
    <t>Clear each filter</t>
  </si>
  <si>
    <t>Clear all filters</t>
  </si>
  <si>
    <t>Filter on text</t>
  </si>
  <si>
    <t>Filter on date</t>
  </si>
  <si>
    <t>Filter on value list</t>
  </si>
  <si>
    <t>Filter on figures</t>
  </si>
  <si>
    <t>Filter on symbol</t>
  </si>
  <si>
    <t>Advanced filters</t>
  </si>
  <si>
    <t>Filtres multiples avec ET</t>
  </si>
  <si>
    <t>Filtres multiples avec OU</t>
  </si>
  <si>
    <t>Tables sorts</t>
  </si>
  <si>
    <t>Sort on text</t>
  </si>
  <si>
    <t>Sort on date</t>
  </si>
  <si>
    <t>Sort on value list</t>
  </si>
  <si>
    <t>Sort on figures</t>
  </si>
  <si>
    <t>Sort on symbol</t>
  </si>
  <si>
    <t>Sort on boolean</t>
  </si>
  <si>
    <t>Multiple sort</t>
  </si>
  <si>
    <t>Table views</t>
  </si>
  <si>
    <t>Create personal view</t>
  </si>
  <si>
    <t>ON-HOLD</t>
  </si>
  <si>
    <t>Create shared view</t>
  </si>
  <si>
    <t>Set personal view by default</t>
  </si>
  <si>
    <t>Set shared view by default for me</t>
  </si>
  <si>
    <t>Set shared view by default for team</t>
  </si>
  <si>
    <t>Modify personal view</t>
  </si>
  <si>
    <t>Modify shared view</t>
  </si>
  <si>
    <t>Delete personal view</t>
  </si>
  <si>
    <t>Delete shared view</t>
  </si>
  <si>
    <t>Table Edit</t>
  </si>
  <si>
    <t>Edit pop-up</t>
  </si>
  <si>
    <t>Edit in table</t>
  </si>
  <si>
    <t>Add line</t>
  </si>
  <si>
    <t>Table data display</t>
  </si>
  <si>
    <t>free text</t>
  </si>
  <si>
    <t>dates</t>
  </si>
  <si>
    <t>figures</t>
  </si>
  <si>
    <t>Table export/import</t>
  </si>
  <si>
    <t>CSV export</t>
  </si>
  <si>
    <t>Import</t>
  </si>
  <si>
    <t>Import - delete</t>
  </si>
  <si>
    <t>Form</t>
  </si>
  <si>
    <t>Create data</t>
  </si>
  <si>
    <t>Modify data</t>
  </si>
  <si>
    <t>error message (display, copy content, close pop-up)</t>
  </si>
  <si>
    <t>short text</t>
  </si>
  <si>
    <t>Rich Text</t>
  </si>
  <si>
    <t>Dates and calendar pick</t>
  </si>
  <si>
    <t>integers</t>
  </si>
  <si>
    <t>symbols</t>
  </si>
  <si>
    <t>browse</t>
  </si>
  <si>
    <t>Notifications</t>
  </si>
  <si>
    <t>Create manually</t>
  </si>
  <si>
    <t>Create auto</t>
  </si>
  <si>
    <t>Alert by email</t>
  </si>
  <si>
    <t>Alert count (number of alerts)</t>
  </si>
  <si>
    <t>View in list (filtres, columns..)</t>
  </si>
  <si>
    <t>Edit notification</t>
  </si>
  <si>
    <t>Close notification</t>
  </si>
  <si>
    <t>BLOCKED</t>
  </si>
  <si>
    <t>IN PROGRESS</t>
  </si>
  <si>
    <t>Integration</t>
  </si>
  <si>
    <t>PreProd</t>
  </si>
  <si>
    <t>Production</t>
  </si>
  <si>
    <t>Popup Layout</t>
  </si>
  <si>
    <t>Splitpage Layout</t>
  </si>
  <si>
    <t>Fullpage Layout</t>
  </si>
  <si>
    <t>column frozen (left and right)</t>
  </si>
  <si>
    <t>Table data fixable</t>
  </si>
  <si>
    <t>Fix data</t>
  </si>
  <si>
    <t>Unfix data</t>
  </si>
  <si>
    <t>Readonly data (in row and in popup form)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</si>
</sst>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8"/>
      <color rgb="FF000000"/>
      <name val="Verdana"/>
      <family val="2"/>
    </font>
    <font>
      <sz val="10"/>
      <color theme="1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sz val="11"/>
      <color rgb="FFB71C1C"/>
      <name val="Roboto"/>
      <charset val="1"/>
    </font>
    <font>
      <sz val="11"/>
      <color rgb="FFB71C1C"/>
      <name val="Roboto"/>
      <charset val="1"/>
    </font>
    <font>
      <b/>
      <sz val="26"/>
      <color rgb="FF00B050"/>
      <name val="Aptos Narrow"/>
      <family val="2"/>
      <scheme val="minor"/>
    </font>
    <font>
      <sz val="26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4" fillId="0" borderId="0" xfId="1"/>
    <xf numFmtId="0" fontId="4" fillId="3" borderId="0" xfId="1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2" xfId="0" applyFont="1" applyFill="1" applyBorder="1"/>
    <xf numFmtId="0" fontId="0" fillId="4" borderId="0" xfId="0" applyFill="1" applyAlignment="1">
      <alignment horizontal="left"/>
    </xf>
    <xf numFmtId="0" fontId="0" fillId="4" borderId="3" xfId="0" applyFill="1" applyBorder="1"/>
    <xf numFmtId="0" fontId="2" fillId="0" borderId="1" xfId="0" applyFont="1" applyBorder="1"/>
    <xf numFmtId="0" fontId="0" fillId="0" borderId="1" xfId="0" applyBorder="1" applyAlignment="1">
      <alignment horizontal="left" indent="3"/>
    </xf>
    <xf numFmtId="0" fontId="0" fillId="0" borderId="0" xfId="0" applyAlignment="1">
      <alignment wrapText="1"/>
    </xf>
    <xf numFmtId="0" fontId="5" fillId="0" borderId="0" xfId="0" applyFont="1"/>
    <xf numFmtId="49" fontId="0" fillId="0" borderId="1" xfId="0" applyNumberFormat="1" applyBorder="1"/>
    <xf numFmtId="0" fontId="6" fillId="3" borderId="1" xfId="0" applyFont="1" applyFill="1" applyBorder="1" applyAlignment="1">
      <alignment horizontal="left"/>
    </xf>
    <xf numFmtId="0" fontId="6" fillId="0" borderId="1" xfId="0" applyFont="1" applyBorder="1"/>
    <xf numFmtId="0" fontId="6" fillId="4" borderId="0" xfId="0" applyFont="1" applyFill="1" applyAlignment="1">
      <alignment horizontal="left"/>
    </xf>
    <xf numFmtId="0" fontId="6" fillId="4" borderId="3" xfId="0" applyFont="1" applyFill="1" applyBorder="1"/>
    <xf numFmtId="0" fontId="6" fillId="3" borderId="0" xfId="0" applyFont="1" applyFill="1" applyAlignment="1">
      <alignment horizontal="left"/>
    </xf>
    <xf numFmtId="0" fontId="2" fillId="0" borderId="0" xfId="0" applyFont="1"/>
    <xf numFmtId="0" fontId="6" fillId="0" borderId="0" xfId="0" applyFont="1"/>
    <xf numFmtId="9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9" fontId="10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2" fillId="4" borderId="0" xfId="0" applyFont="1" applyFill="1"/>
    <xf numFmtId="0" fontId="4" fillId="0" borderId="1" xfId="1" applyBorder="1" applyAlignment="1">
      <alignment horizontal="left" indent="3"/>
    </xf>
    <xf numFmtId="0" fontId="0" fillId="0" borderId="1" xfId="0" applyBorder="1" applyAlignment="1">
      <alignment wrapText="1"/>
    </xf>
    <xf numFmtId="0" fontId="8" fillId="3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0">
    <dxf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0E81-3ABF-488E-A0D4-CD21439D0B0F}">
  <dimension ref="A1:E143"/>
  <sheetViews>
    <sheetView showGridLines="0" tabSelected="1" topLeftCell="A72" zoomScale="70" zoomScaleNormal="70" workbookViewId="0">
      <selection activeCell="B105" sqref="B105"/>
    </sheetView>
  </sheetViews>
  <sheetFormatPr baseColWidth="10" defaultColWidth="11.42578125" defaultRowHeight="15" x14ac:dyDescent="0.25"/>
  <cols>
    <col min="1" max="2" width="35.140625" customWidth="1"/>
    <col min="3" max="3" width="15.28515625" style="7" customWidth="1"/>
    <col min="4" max="4" width="38.7109375" customWidth="1"/>
    <col min="5" max="5" width="69.85546875" customWidth="1"/>
  </cols>
  <sheetData>
    <row r="1" spans="1:5" ht="19.899999999999999" customHeight="1" x14ac:dyDescent="0.25">
      <c r="A1" s="34" t="s">
        <v>0</v>
      </c>
      <c r="B1" s="34"/>
      <c r="C1" s="35"/>
      <c r="D1" s="35"/>
    </row>
    <row r="2" spans="1:5" ht="28.15" customHeight="1" x14ac:dyDescent="0.25">
      <c r="C2" s="1" t="s">
        <v>1</v>
      </c>
      <c r="D2" s="17"/>
    </row>
    <row r="3" spans="1:5" x14ac:dyDescent="0.25">
      <c r="C3" s="3" t="s">
        <v>2</v>
      </c>
      <c r="D3" s="2"/>
    </row>
    <row r="4" spans="1:5" x14ac:dyDescent="0.25">
      <c r="C4" s="3" t="s">
        <v>3</v>
      </c>
      <c r="D4" s="4"/>
    </row>
    <row r="5" spans="1:5" x14ac:dyDescent="0.25">
      <c r="A5" s="5"/>
      <c r="B5" s="5"/>
      <c r="C5" s="3" t="s">
        <v>4</v>
      </c>
      <c r="D5" s="2"/>
    </row>
    <row r="6" spans="1:5" ht="23.45" customHeight="1" x14ac:dyDescent="0.25">
      <c r="A6" s="6"/>
      <c r="B6" s="6"/>
    </row>
    <row r="7" spans="1:5" x14ac:dyDescent="0.25">
      <c r="A7" s="8" t="s">
        <v>6</v>
      </c>
      <c r="B7" s="8"/>
      <c r="C7" s="8" t="s">
        <v>7</v>
      </c>
      <c r="D7" s="8" t="s">
        <v>8</v>
      </c>
      <c r="E7" s="9"/>
    </row>
    <row r="8" spans="1:5" x14ac:dyDescent="0.25">
      <c r="A8" s="10" t="s">
        <v>9</v>
      </c>
      <c r="B8" s="29"/>
      <c r="C8" s="11"/>
      <c r="D8" s="12"/>
    </row>
    <row r="9" spans="1:5" x14ac:dyDescent="0.25">
      <c r="A9" s="2" t="s">
        <v>10</v>
      </c>
      <c r="B9" s="2"/>
      <c r="C9" s="18"/>
      <c r="D9" s="19"/>
    </row>
    <row r="10" spans="1:5" x14ac:dyDescent="0.25">
      <c r="A10" s="2" t="s">
        <v>11</v>
      </c>
      <c r="B10" s="2"/>
      <c r="C10" s="18"/>
      <c r="D10" s="19"/>
    </row>
    <row r="11" spans="1:5" x14ac:dyDescent="0.25">
      <c r="A11" s="2" t="s">
        <v>12</v>
      </c>
      <c r="B11" s="2"/>
      <c r="C11" s="18"/>
      <c r="D11" s="19"/>
    </row>
    <row r="12" spans="1:5" x14ac:dyDescent="0.25">
      <c r="A12" s="10" t="s">
        <v>13</v>
      </c>
      <c r="B12" s="29"/>
      <c r="C12" s="20"/>
      <c r="D12" s="21"/>
    </row>
    <row r="13" spans="1:5" x14ac:dyDescent="0.25">
      <c r="A13" s="2" t="s">
        <v>4</v>
      </c>
      <c r="B13" s="2"/>
      <c r="C13" s="18"/>
      <c r="D13" s="19"/>
    </row>
    <row r="14" spans="1:5" x14ac:dyDescent="0.25">
      <c r="A14" s="2" t="s">
        <v>14</v>
      </c>
      <c r="B14" s="2"/>
      <c r="C14" s="18"/>
      <c r="D14" s="19"/>
    </row>
    <row r="15" spans="1:5" x14ac:dyDescent="0.25">
      <c r="A15" s="2" t="s">
        <v>15</v>
      </c>
      <c r="B15" s="2"/>
      <c r="C15" s="18"/>
      <c r="D15" s="19"/>
    </row>
    <row r="16" spans="1:5" x14ac:dyDescent="0.25">
      <c r="A16" s="2" t="s">
        <v>16</v>
      </c>
      <c r="B16" s="2"/>
      <c r="C16" s="18"/>
      <c r="D16" s="19"/>
    </row>
    <row r="17" spans="1:5" x14ac:dyDescent="0.25">
      <c r="A17" s="2" t="s">
        <v>17</v>
      </c>
      <c r="B17" s="2"/>
      <c r="C17" s="18"/>
      <c r="D17" s="19"/>
    </row>
    <row r="18" spans="1:5" x14ac:dyDescent="0.25">
      <c r="A18" s="10" t="s">
        <v>19</v>
      </c>
      <c r="B18" s="29"/>
      <c r="C18" s="20"/>
      <c r="D18" s="21"/>
    </row>
    <row r="19" spans="1:5" x14ac:dyDescent="0.25">
      <c r="A19" s="2" t="s">
        <v>20</v>
      </c>
      <c r="B19" s="2"/>
      <c r="C19" s="18"/>
      <c r="D19" s="19"/>
    </row>
    <row r="20" spans="1:5" x14ac:dyDescent="0.25">
      <c r="A20" s="2" t="s">
        <v>21</v>
      </c>
      <c r="B20" s="2"/>
      <c r="C20" s="18"/>
      <c r="D20" s="19"/>
    </row>
    <row r="21" spans="1:5" x14ac:dyDescent="0.25">
      <c r="A21" s="2" t="s">
        <v>22</v>
      </c>
      <c r="B21" s="2"/>
      <c r="C21" s="18"/>
      <c r="D21" s="19"/>
    </row>
    <row r="22" spans="1:5" x14ac:dyDescent="0.25">
      <c r="A22" s="2" t="s">
        <v>23</v>
      </c>
      <c r="B22" s="2"/>
      <c r="C22" s="18"/>
      <c r="D22" s="19"/>
    </row>
    <row r="23" spans="1:5" x14ac:dyDescent="0.25">
      <c r="A23" s="10" t="s">
        <v>24</v>
      </c>
      <c r="B23" s="29"/>
      <c r="C23" s="20"/>
      <c r="D23" s="21"/>
    </row>
    <row r="24" spans="1:5" x14ac:dyDescent="0.25">
      <c r="A24" s="2" t="s">
        <v>25</v>
      </c>
      <c r="B24" s="2"/>
      <c r="C24" s="18"/>
      <c r="D24" s="19"/>
      <c r="E24" s="9"/>
    </row>
    <row r="25" spans="1:5" x14ac:dyDescent="0.25">
      <c r="A25" s="2" t="s">
        <v>26</v>
      </c>
      <c r="B25" s="2"/>
      <c r="C25" s="18"/>
      <c r="D25" s="19"/>
    </row>
    <row r="26" spans="1:5" x14ac:dyDescent="0.25">
      <c r="A26" s="2" t="s">
        <v>27</v>
      </c>
      <c r="B26" s="2"/>
      <c r="C26" s="18"/>
      <c r="D26" s="19"/>
    </row>
    <row r="27" spans="1:5" x14ac:dyDescent="0.25">
      <c r="A27" s="2" t="s">
        <v>28</v>
      </c>
      <c r="B27" s="2"/>
      <c r="C27" s="18"/>
      <c r="D27" s="19"/>
    </row>
    <row r="28" spans="1:5" x14ac:dyDescent="0.25">
      <c r="A28" s="2" t="s">
        <v>29</v>
      </c>
      <c r="B28" s="2"/>
      <c r="C28" s="18"/>
      <c r="D28" s="19"/>
    </row>
    <row r="29" spans="1:5" x14ac:dyDescent="0.25">
      <c r="A29" s="2" t="s">
        <v>30</v>
      </c>
      <c r="B29" s="2"/>
      <c r="C29" s="18"/>
      <c r="D29" s="19"/>
    </row>
    <row r="30" spans="1:5" ht="90" x14ac:dyDescent="0.25">
      <c r="A30" s="2" t="s">
        <v>31</v>
      </c>
      <c r="B30" s="31" t="s">
        <v>32</v>
      </c>
      <c r="C30" s="18"/>
      <c r="D30" s="19"/>
      <c r="E30" s="15"/>
    </row>
    <row r="31" spans="1:5" ht="44.25" customHeight="1" x14ac:dyDescent="0.25">
      <c r="A31" s="2" t="s">
        <v>34</v>
      </c>
      <c r="B31" s="31" t="s">
        <v>35</v>
      </c>
      <c r="C31" s="18"/>
      <c r="D31" s="19"/>
      <c r="E31" s="15"/>
    </row>
    <row r="32" spans="1:5" x14ac:dyDescent="0.25">
      <c r="A32" s="2" t="s">
        <v>36</v>
      </c>
      <c r="B32" s="2"/>
      <c r="C32" s="18"/>
      <c r="D32" s="19"/>
    </row>
    <row r="33" spans="1:4" x14ac:dyDescent="0.25">
      <c r="A33" s="2" t="s">
        <v>37</v>
      </c>
      <c r="B33" s="2" t="s">
        <v>38</v>
      </c>
      <c r="C33" s="18"/>
      <c r="D33" s="19"/>
    </row>
    <row r="34" spans="1:4" x14ac:dyDescent="0.25">
      <c r="A34" s="2" t="s">
        <v>39</v>
      </c>
      <c r="B34" s="2"/>
      <c r="C34" s="18"/>
      <c r="D34" s="19"/>
    </row>
    <row r="35" spans="1:4" x14ac:dyDescent="0.25">
      <c r="A35" s="2" t="s">
        <v>40</v>
      </c>
      <c r="B35" s="2"/>
      <c r="C35" s="18"/>
      <c r="D35" s="19"/>
    </row>
    <row r="36" spans="1:4" x14ac:dyDescent="0.25">
      <c r="A36" s="2" t="s">
        <v>41</v>
      </c>
      <c r="B36" s="2"/>
      <c r="C36" s="18"/>
      <c r="D36" s="19"/>
    </row>
    <row r="37" spans="1:4" x14ac:dyDescent="0.25">
      <c r="A37" s="2" t="s">
        <v>42</v>
      </c>
      <c r="B37" s="2"/>
      <c r="C37" s="18"/>
      <c r="D37" s="19"/>
    </row>
    <row r="38" spans="1:4" x14ac:dyDescent="0.25">
      <c r="A38" s="2" t="s">
        <v>133</v>
      </c>
      <c r="B38" s="2"/>
      <c r="C38" s="18"/>
      <c r="D38" s="19"/>
    </row>
    <row r="39" spans="1:4" x14ac:dyDescent="0.25">
      <c r="A39" s="2" t="s">
        <v>134</v>
      </c>
      <c r="B39" s="2"/>
      <c r="C39" s="18"/>
      <c r="D39" s="19"/>
    </row>
    <row r="40" spans="1:4" x14ac:dyDescent="0.25">
      <c r="A40" s="2" t="s">
        <v>135</v>
      </c>
      <c r="B40" s="2"/>
      <c r="C40" s="18"/>
      <c r="D40" s="19"/>
    </row>
    <row r="41" spans="1:4" x14ac:dyDescent="0.25">
      <c r="A41" s="10" t="s">
        <v>43</v>
      </c>
      <c r="B41" s="29"/>
      <c r="C41" s="20"/>
      <c r="D41" s="21"/>
    </row>
    <row r="42" spans="1:4" x14ac:dyDescent="0.25">
      <c r="A42" s="3" t="s">
        <v>44</v>
      </c>
      <c r="B42" s="14"/>
      <c r="C42" s="18"/>
      <c r="D42" s="19"/>
    </row>
    <row r="43" spans="1:4" x14ac:dyDescent="0.25">
      <c r="A43" s="3" t="s">
        <v>45</v>
      </c>
      <c r="B43" s="14"/>
      <c r="C43" s="18"/>
      <c r="D43" s="19"/>
    </row>
    <row r="44" spans="1:4" x14ac:dyDescent="0.25">
      <c r="A44" s="3" t="s">
        <v>46</v>
      </c>
      <c r="B44" s="14"/>
      <c r="C44" s="18"/>
      <c r="D44" s="19"/>
    </row>
    <row r="45" spans="1:4" x14ac:dyDescent="0.25">
      <c r="A45" s="3" t="s">
        <v>47</v>
      </c>
      <c r="B45" s="14"/>
      <c r="C45" s="18"/>
      <c r="D45" s="19"/>
    </row>
    <row r="46" spans="1:4" x14ac:dyDescent="0.25">
      <c r="A46" s="3" t="s">
        <v>48</v>
      </c>
      <c r="B46" s="14"/>
      <c r="C46" s="18"/>
      <c r="D46" s="19"/>
    </row>
    <row r="47" spans="1:4" x14ac:dyDescent="0.25">
      <c r="A47" s="3" t="s">
        <v>49</v>
      </c>
      <c r="B47" s="30"/>
      <c r="C47" s="18"/>
      <c r="D47" s="19"/>
    </row>
    <row r="48" spans="1:4" x14ac:dyDescent="0.25">
      <c r="A48" s="3" t="s">
        <v>50</v>
      </c>
      <c r="B48" s="14"/>
      <c r="C48" s="18"/>
      <c r="D48" s="19"/>
    </row>
    <row r="49" spans="1:4" x14ac:dyDescent="0.25">
      <c r="A49" s="3" t="s">
        <v>51</v>
      </c>
      <c r="B49" s="14"/>
      <c r="C49" s="18"/>
      <c r="D49" s="19"/>
    </row>
    <row r="50" spans="1:4" x14ac:dyDescent="0.25">
      <c r="A50" s="3" t="s">
        <v>52</v>
      </c>
      <c r="B50" s="14"/>
      <c r="C50" s="18"/>
      <c r="D50" s="19"/>
    </row>
    <row r="51" spans="1:4" x14ac:dyDescent="0.25">
      <c r="A51" s="13" t="s">
        <v>54</v>
      </c>
      <c r="B51" s="13"/>
      <c r="C51" s="18"/>
      <c r="D51" s="19"/>
    </row>
    <row r="52" spans="1:4" x14ac:dyDescent="0.25">
      <c r="A52" s="10" t="s">
        <v>55</v>
      </c>
      <c r="B52" s="29"/>
      <c r="C52" s="20"/>
      <c r="D52" s="21"/>
    </row>
    <row r="53" spans="1:4" x14ac:dyDescent="0.25">
      <c r="A53" s="2" t="s">
        <v>56</v>
      </c>
      <c r="B53" s="2"/>
      <c r="C53" s="18"/>
      <c r="D53" s="19"/>
    </row>
    <row r="54" spans="1:4" x14ac:dyDescent="0.25">
      <c r="A54" s="2" t="s">
        <v>57</v>
      </c>
      <c r="B54" s="2"/>
      <c r="C54" s="18"/>
      <c r="D54" s="19"/>
    </row>
    <row r="55" spans="1:4" x14ac:dyDescent="0.25">
      <c r="A55" s="2" t="s">
        <v>58</v>
      </c>
      <c r="B55" s="2"/>
      <c r="C55" s="18"/>
      <c r="D55" s="19"/>
    </row>
    <row r="56" spans="1:4" x14ac:dyDescent="0.25">
      <c r="A56" s="2" t="s">
        <v>136</v>
      </c>
      <c r="B56" s="2"/>
      <c r="C56" s="18"/>
      <c r="D56" s="19"/>
    </row>
    <row r="57" spans="1:4" x14ac:dyDescent="0.25">
      <c r="A57" s="2" t="s">
        <v>59</v>
      </c>
      <c r="B57" s="2"/>
      <c r="C57" s="18"/>
      <c r="D57" s="19"/>
    </row>
    <row r="58" spans="1:4" x14ac:dyDescent="0.25">
      <c r="A58" s="2" t="s">
        <v>60</v>
      </c>
      <c r="B58" s="2"/>
      <c r="C58" s="18"/>
      <c r="D58" s="19"/>
    </row>
    <row r="59" spans="1:4" x14ac:dyDescent="0.25">
      <c r="A59" s="2" t="s">
        <v>61</v>
      </c>
      <c r="B59" s="2"/>
      <c r="C59" s="18"/>
      <c r="D59" s="19"/>
    </row>
    <row r="60" spans="1:4" x14ac:dyDescent="0.25">
      <c r="A60" s="2" t="s">
        <v>62</v>
      </c>
      <c r="B60" s="2"/>
      <c r="C60" s="18"/>
      <c r="D60" s="19"/>
    </row>
    <row r="61" spans="1:4" x14ac:dyDescent="0.25">
      <c r="A61" s="2" t="s">
        <v>63</v>
      </c>
      <c r="B61" s="2"/>
      <c r="C61" s="18"/>
      <c r="D61" s="19"/>
    </row>
    <row r="62" spans="1:4" x14ac:dyDescent="0.25">
      <c r="A62" s="2" t="s">
        <v>64</v>
      </c>
      <c r="B62" s="2"/>
      <c r="C62" s="18"/>
      <c r="D62" s="19"/>
    </row>
    <row r="63" spans="1:4" x14ac:dyDescent="0.25">
      <c r="A63" s="2" t="s">
        <v>65</v>
      </c>
      <c r="B63" s="2"/>
      <c r="C63" s="18"/>
      <c r="D63" s="19"/>
    </row>
    <row r="64" spans="1:4" x14ac:dyDescent="0.25">
      <c r="A64" s="2" t="s">
        <v>66</v>
      </c>
      <c r="B64" s="2"/>
      <c r="C64" s="18"/>
      <c r="D64" s="19"/>
    </row>
    <row r="65" spans="1:4" x14ac:dyDescent="0.25">
      <c r="A65" s="10" t="s">
        <v>67</v>
      </c>
      <c r="B65" s="29"/>
      <c r="C65" s="20"/>
      <c r="D65" s="21"/>
    </row>
    <row r="66" spans="1:4" x14ac:dyDescent="0.25">
      <c r="A66" s="2" t="s">
        <v>68</v>
      </c>
      <c r="B66" s="2"/>
      <c r="C66" s="18"/>
      <c r="D66" s="19"/>
    </row>
    <row r="67" spans="1:4" x14ac:dyDescent="0.25">
      <c r="A67" s="2" t="s">
        <v>69</v>
      </c>
      <c r="B67" s="2"/>
      <c r="C67" s="18"/>
      <c r="D67" s="19"/>
    </row>
    <row r="68" spans="1:4" x14ac:dyDescent="0.25">
      <c r="A68" s="2" t="s">
        <v>70</v>
      </c>
      <c r="B68" s="2"/>
      <c r="C68" s="18"/>
      <c r="D68" s="19"/>
    </row>
    <row r="69" spans="1:4" x14ac:dyDescent="0.25">
      <c r="A69" s="2" t="s">
        <v>71</v>
      </c>
      <c r="B69" s="2"/>
      <c r="C69" s="18"/>
      <c r="D69" s="19"/>
    </row>
    <row r="70" spans="1:4" x14ac:dyDescent="0.25">
      <c r="A70" s="2" t="s">
        <v>72</v>
      </c>
      <c r="B70" s="2"/>
      <c r="C70" s="18"/>
      <c r="D70" s="19"/>
    </row>
    <row r="71" spans="1:4" x14ac:dyDescent="0.25">
      <c r="A71" s="2" t="s">
        <v>73</v>
      </c>
      <c r="B71" s="2"/>
      <c r="C71" s="18"/>
      <c r="D71" s="19"/>
    </row>
    <row r="72" spans="1:4" x14ac:dyDescent="0.25">
      <c r="A72" s="2" t="s">
        <v>74</v>
      </c>
      <c r="B72" s="2"/>
      <c r="C72" s="18"/>
      <c r="D72" s="19"/>
    </row>
    <row r="73" spans="1:4" x14ac:dyDescent="0.25">
      <c r="A73" s="2" t="s">
        <v>75</v>
      </c>
      <c r="B73" s="2"/>
      <c r="C73" s="18"/>
      <c r="D73" s="19"/>
    </row>
    <row r="74" spans="1:4" x14ac:dyDescent="0.25">
      <c r="A74" s="2" t="s">
        <v>76</v>
      </c>
      <c r="B74" s="2"/>
      <c r="C74" s="18"/>
      <c r="D74" s="19"/>
    </row>
    <row r="75" spans="1:4" x14ac:dyDescent="0.25">
      <c r="A75" s="2" t="s">
        <v>77</v>
      </c>
      <c r="B75" s="2"/>
      <c r="C75" s="18"/>
      <c r="D75" s="19"/>
    </row>
    <row r="76" spans="1:4" x14ac:dyDescent="0.25">
      <c r="A76" s="2" t="s">
        <v>78</v>
      </c>
      <c r="B76" s="2"/>
      <c r="C76" s="18"/>
      <c r="D76" s="19"/>
    </row>
    <row r="77" spans="1:4" x14ac:dyDescent="0.25">
      <c r="A77" s="10" t="s">
        <v>79</v>
      </c>
      <c r="B77" s="29"/>
      <c r="C77" s="20"/>
      <c r="D77" s="21"/>
    </row>
    <row r="78" spans="1:4" x14ac:dyDescent="0.25">
      <c r="A78" s="2" t="s">
        <v>80</v>
      </c>
      <c r="B78" s="2"/>
      <c r="C78" s="18"/>
      <c r="D78" s="19"/>
    </row>
    <row r="79" spans="1:4" x14ac:dyDescent="0.25">
      <c r="A79" s="2" t="s">
        <v>81</v>
      </c>
      <c r="B79" s="2"/>
      <c r="C79" s="18"/>
      <c r="D79" s="19"/>
    </row>
    <row r="80" spans="1:4" x14ac:dyDescent="0.25">
      <c r="A80" s="2" t="s">
        <v>82</v>
      </c>
      <c r="B80" s="2"/>
      <c r="C80" s="18"/>
      <c r="D80" s="19"/>
    </row>
    <row r="81" spans="1:4" x14ac:dyDescent="0.25">
      <c r="A81" s="2" t="s">
        <v>83</v>
      </c>
      <c r="B81" s="2"/>
      <c r="C81" s="18"/>
      <c r="D81" s="19"/>
    </row>
    <row r="82" spans="1:4" x14ac:dyDescent="0.25">
      <c r="A82" s="2" t="s">
        <v>84</v>
      </c>
      <c r="B82" s="2"/>
      <c r="C82" s="18"/>
      <c r="D82" s="19"/>
    </row>
    <row r="83" spans="1:4" x14ac:dyDescent="0.25">
      <c r="A83" s="2" t="s">
        <v>85</v>
      </c>
      <c r="B83" s="2"/>
      <c r="C83" s="18"/>
      <c r="D83" s="19"/>
    </row>
    <row r="84" spans="1:4" x14ac:dyDescent="0.25">
      <c r="A84" s="2" t="s">
        <v>86</v>
      </c>
      <c r="B84" s="2"/>
      <c r="C84" s="18"/>
      <c r="D84" s="19"/>
    </row>
    <row r="85" spans="1:4" x14ac:dyDescent="0.25">
      <c r="A85" s="10" t="s">
        <v>87</v>
      </c>
      <c r="B85" s="29"/>
      <c r="C85" s="20"/>
      <c r="D85" s="21"/>
    </row>
    <row r="86" spans="1:4" x14ac:dyDescent="0.25">
      <c r="A86" s="2" t="s">
        <v>88</v>
      </c>
      <c r="B86" s="2"/>
      <c r="C86" s="18"/>
      <c r="D86" s="19"/>
    </row>
    <row r="87" spans="1:4" x14ac:dyDescent="0.25">
      <c r="A87" s="2" t="s">
        <v>90</v>
      </c>
      <c r="B87" s="2"/>
      <c r="C87" s="18"/>
      <c r="D87" s="19"/>
    </row>
    <row r="88" spans="1:4" x14ac:dyDescent="0.25">
      <c r="A88" s="2" t="s">
        <v>91</v>
      </c>
      <c r="B88" s="2"/>
      <c r="C88" s="18"/>
      <c r="D88" s="19"/>
    </row>
    <row r="89" spans="1:4" x14ac:dyDescent="0.25">
      <c r="A89" s="2" t="s">
        <v>92</v>
      </c>
      <c r="B89" s="2"/>
      <c r="C89" s="18"/>
      <c r="D89" s="19"/>
    </row>
    <row r="90" spans="1:4" x14ac:dyDescent="0.25">
      <c r="A90" s="2" t="s">
        <v>93</v>
      </c>
      <c r="B90" s="2"/>
      <c r="C90" s="18"/>
      <c r="D90" s="19"/>
    </row>
    <row r="91" spans="1:4" x14ac:dyDescent="0.25">
      <c r="A91" s="2" t="s">
        <v>94</v>
      </c>
      <c r="B91" s="2"/>
      <c r="C91" s="18"/>
      <c r="D91" s="19"/>
    </row>
    <row r="92" spans="1:4" x14ac:dyDescent="0.25">
      <c r="A92" s="2" t="s">
        <v>95</v>
      </c>
      <c r="B92" s="2"/>
      <c r="C92" s="18"/>
      <c r="D92" s="19"/>
    </row>
    <row r="93" spans="1:4" x14ac:dyDescent="0.25">
      <c r="A93" s="2" t="s">
        <v>96</v>
      </c>
      <c r="B93" s="2"/>
      <c r="C93" s="18"/>
      <c r="D93" s="19"/>
    </row>
    <row r="94" spans="1:4" x14ac:dyDescent="0.25">
      <c r="A94" s="2" t="s">
        <v>97</v>
      </c>
      <c r="B94" s="2"/>
      <c r="C94" s="18"/>
      <c r="D94" s="19"/>
    </row>
    <row r="95" spans="1:4" x14ac:dyDescent="0.25">
      <c r="A95" s="10" t="s">
        <v>98</v>
      </c>
      <c r="B95" s="29"/>
      <c r="C95" s="20"/>
      <c r="D95" s="21"/>
    </row>
    <row r="96" spans="1:4" x14ac:dyDescent="0.25">
      <c r="A96" s="2" t="s">
        <v>99</v>
      </c>
      <c r="B96" s="2"/>
      <c r="C96" s="18"/>
      <c r="D96" s="19"/>
    </row>
    <row r="97" spans="1:5" x14ac:dyDescent="0.25">
      <c r="A97" s="2" t="s">
        <v>100</v>
      </c>
      <c r="B97" s="2"/>
      <c r="C97" s="18"/>
      <c r="D97" s="19"/>
      <c r="E97" s="15"/>
    </row>
    <row r="98" spans="1:5" x14ac:dyDescent="0.25">
      <c r="A98" s="2" t="s">
        <v>101</v>
      </c>
      <c r="B98" s="2"/>
      <c r="C98" s="18"/>
      <c r="D98" s="19"/>
      <c r="E98" s="15"/>
    </row>
    <row r="99" spans="1:5" x14ac:dyDescent="0.25">
      <c r="A99" s="10" t="s">
        <v>137</v>
      </c>
      <c r="B99" s="29"/>
      <c r="C99" s="20"/>
      <c r="D99" s="21"/>
    </row>
    <row r="100" spans="1:5" x14ac:dyDescent="0.25">
      <c r="A100" s="3" t="s">
        <v>138</v>
      </c>
      <c r="B100" s="14"/>
      <c r="C100" s="18"/>
      <c r="D100" s="19"/>
    </row>
    <row r="101" spans="1:5" x14ac:dyDescent="0.25">
      <c r="A101" s="3" t="s">
        <v>139</v>
      </c>
      <c r="B101" s="14"/>
      <c r="C101" s="18"/>
      <c r="D101" s="19"/>
    </row>
    <row r="102" spans="1:5" x14ac:dyDescent="0.25">
      <c r="A102" s="3" t="s">
        <v>140</v>
      </c>
      <c r="B102" s="14"/>
      <c r="C102" s="18"/>
      <c r="D102" s="19"/>
    </row>
    <row r="103" spans="1:5" x14ac:dyDescent="0.25">
      <c r="A103" s="10" t="s">
        <v>102</v>
      </c>
      <c r="B103" s="29"/>
      <c r="C103" s="20"/>
      <c r="D103" s="21"/>
    </row>
    <row r="104" spans="1:5" x14ac:dyDescent="0.25">
      <c r="A104" s="3" t="s">
        <v>103</v>
      </c>
      <c r="B104" s="14"/>
      <c r="C104" s="18"/>
      <c r="D104" s="19"/>
    </row>
    <row r="105" spans="1:5" x14ac:dyDescent="0.25">
      <c r="A105" s="3" t="s">
        <v>104</v>
      </c>
      <c r="B105" s="14"/>
      <c r="C105" s="18"/>
      <c r="D105" s="19"/>
    </row>
    <row r="106" spans="1:5" x14ac:dyDescent="0.25">
      <c r="A106" s="3" t="s">
        <v>105</v>
      </c>
      <c r="B106" s="14"/>
      <c r="C106" s="18"/>
      <c r="D106" s="19"/>
    </row>
    <row r="107" spans="1:5" x14ac:dyDescent="0.25">
      <c r="A107" s="10" t="s">
        <v>106</v>
      </c>
      <c r="B107" s="29"/>
      <c r="C107" s="20"/>
      <c r="D107" s="21"/>
    </row>
    <row r="108" spans="1:5" x14ac:dyDescent="0.25">
      <c r="A108" s="3" t="s">
        <v>107</v>
      </c>
      <c r="B108" s="14"/>
      <c r="C108" s="18"/>
      <c r="D108" s="19"/>
    </row>
    <row r="109" spans="1:5" x14ac:dyDescent="0.25">
      <c r="A109" s="3" t="s">
        <v>108</v>
      </c>
      <c r="B109" s="14"/>
      <c r="C109" s="18"/>
      <c r="D109" s="19"/>
    </row>
    <row r="110" spans="1:5" x14ac:dyDescent="0.25">
      <c r="A110" s="3" t="s">
        <v>109</v>
      </c>
      <c r="B110" s="14"/>
      <c r="C110" s="18"/>
      <c r="D110" s="19"/>
    </row>
    <row r="111" spans="1:5" x14ac:dyDescent="0.25">
      <c r="A111" s="10" t="s">
        <v>110</v>
      </c>
      <c r="B111" s="29"/>
      <c r="C111" s="20"/>
      <c r="D111" s="21"/>
    </row>
    <row r="112" spans="1:5" x14ac:dyDescent="0.25">
      <c r="A112" s="2" t="s">
        <v>111</v>
      </c>
      <c r="B112" s="2"/>
      <c r="C112" s="18"/>
      <c r="D112" s="19"/>
    </row>
    <row r="113" spans="1:5" x14ac:dyDescent="0.25">
      <c r="A113" s="2" t="s">
        <v>112</v>
      </c>
      <c r="B113" s="2"/>
      <c r="C113" s="18"/>
      <c r="D113" s="19"/>
      <c r="E113" s="15"/>
    </row>
    <row r="114" spans="1:5" x14ac:dyDescent="0.25">
      <c r="A114" s="2" t="s">
        <v>113</v>
      </c>
      <c r="B114" s="2"/>
      <c r="C114" s="18"/>
      <c r="D114" s="19"/>
      <c r="E114" s="15"/>
    </row>
    <row r="115" spans="1:5" x14ac:dyDescent="0.25">
      <c r="A115" s="2" t="s">
        <v>114</v>
      </c>
      <c r="B115" s="2"/>
      <c r="C115" s="18"/>
      <c r="D115" s="19"/>
      <c r="E115" s="15"/>
    </row>
    <row r="116" spans="1:5" x14ac:dyDescent="0.25">
      <c r="A116" s="2" t="s">
        <v>115</v>
      </c>
      <c r="B116" s="2"/>
      <c r="C116" s="18"/>
      <c r="D116" s="19"/>
      <c r="E116" s="15"/>
    </row>
    <row r="117" spans="1:5" x14ac:dyDescent="0.25">
      <c r="A117" s="2" t="s">
        <v>116</v>
      </c>
      <c r="B117" s="2"/>
      <c r="C117" s="18"/>
      <c r="D117" s="19"/>
    </row>
    <row r="118" spans="1:5" x14ac:dyDescent="0.25">
      <c r="A118" s="2" t="s">
        <v>117</v>
      </c>
      <c r="B118" s="2"/>
      <c r="C118" s="18"/>
      <c r="D118" s="19"/>
      <c r="E118" s="32"/>
    </row>
    <row r="119" spans="1:5" x14ac:dyDescent="0.25">
      <c r="A119" s="2" t="s">
        <v>118</v>
      </c>
      <c r="B119" s="2"/>
      <c r="C119" s="18"/>
      <c r="D119" s="19"/>
      <c r="E119" s="33"/>
    </row>
    <row r="120" spans="1:5" x14ac:dyDescent="0.25">
      <c r="A120" s="2" t="s">
        <v>119</v>
      </c>
      <c r="B120" s="2"/>
      <c r="C120" s="18"/>
      <c r="D120" s="19"/>
      <c r="E120" s="15"/>
    </row>
    <row r="121" spans="1:5" x14ac:dyDescent="0.25">
      <c r="A121" s="10" t="s">
        <v>120</v>
      </c>
      <c r="B121" s="29"/>
      <c r="C121" s="20"/>
      <c r="D121" s="21"/>
    </row>
    <row r="122" spans="1:5" x14ac:dyDescent="0.25">
      <c r="A122" s="2" t="s">
        <v>121</v>
      </c>
      <c r="B122" s="2"/>
      <c r="C122" s="18"/>
      <c r="D122" s="19"/>
    </row>
    <row r="123" spans="1:5" x14ac:dyDescent="0.25">
      <c r="A123" s="2" t="s">
        <v>122</v>
      </c>
      <c r="B123" s="2"/>
      <c r="C123" s="18"/>
      <c r="D123" s="19"/>
    </row>
    <row r="124" spans="1:5" x14ac:dyDescent="0.25">
      <c r="A124" s="2" t="s">
        <v>123</v>
      </c>
      <c r="B124" s="2"/>
      <c r="C124" s="18"/>
      <c r="D124" s="19"/>
      <c r="E124" s="15"/>
    </row>
    <row r="125" spans="1:5" x14ac:dyDescent="0.25">
      <c r="A125" s="2" t="s">
        <v>124</v>
      </c>
      <c r="B125" s="2"/>
      <c r="C125" s="18"/>
      <c r="D125" s="19"/>
      <c r="E125" s="15"/>
    </row>
    <row r="126" spans="1:5" x14ac:dyDescent="0.25">
      <c r="A126" s="2" t="s">
        <v>125</v>
      </c>
      <c r="B126" s="2"/>
      <c r="C126" s="18"/>
      <c r="D126" s="19"/>
      <c r="E126" s="15"/>
    </row>
    <row r="127" spans="1:5" x14ac:dyDescent="0.25">
      <c r="A127" s="2" t="s">
        <v>126</v>
      </c>
      <c r="B127" s="2"/>
      <c r="C127" s="18"/>
      <c r="D127" s="19"/>
      <c r="E127" s="15"/>
    </row>
    <row r="128" spans="1:5" x14ac:dyDescent="0.25">
      <c r="A128" s="2" t="s">
        <v>127</v>
      </c>
      <c r="B128" s="2"/>
      <c r="C128" s="18"/>
      <c r="D128" s="19"/>
      <c r="E128" s="15"/>
    </row>
    <row r="129" spans="1:5" x14ac:dyDescent="0.25">
      <c r="A129" s="23"/>
      <c r="B129" s="23"/>
      <c r="C129" s="22">
        <f>COUNTIF(C9:C128,"&gt;&lt;NOT APPLICABLE")</f>
        <v>0</v>
      </c>
      <c r="D129" s="24">
        <f>SUM(D130:D134)</f>
        <v>0</v>
      </c>
      <c r="E129" s="16"/>
    </row>
    <row r="130" spans="1:5" ht="34.5" x14ac:dyDescent="0.55000000000000004">
      <c r="A130" s="18" t="s">
        <v>7</v>
      </c>
      <c r="B130" s="22"/>
      <c r="C130" s="27" t="e">
        <f>(COUNTIF(C8:C128,"PASSED"))/C129</f>
        <v>#DIV/0!</v>
      </c>
      <c r="D130" s="26">
        <f>COUNTIF(C8:C128,"PASSED")</f>
        <v>0</v>
      </c>
      <c r="E130" s="16"/>
    </row>
    <row r="131" spans="1:5" ht="34.5" x14ac:dyDescent="0.55000000000000004">
      <c r="A131" s="18" t="s">
        <v>33</v>
      </c>
      <c r="B131" s="22"/>
      <c r="C131" s="28" t="e">
        <f>(COUNTIF(C9:C128,"FAILED"))/C129</f>
        <v>#DIV/0!</v>
      </c>
      <c r="D131" s="26">
        <f>COUNTIF(C9:C128,"FAILED")</f>
        <v>0</v>
      </c>
      <c r="E131" s="16"/>
    </row>
    <row r="132" spans="1:5" x14ac:dyDescent="0.25">
      <c r="A132" s="18" t="s">
        <v>53</v>
      </c>
      <c r="B132" s="22"/>
      <c r="C132" s="25" t="e">
        <f>(COUNTIF(C10:C128,"NOT TESTED"))/C129</f>
        <v>#DIV/0!</v>
      </c>
      <c r="D132" s="26">
        <f>COUNTIF(C10:C128,"NOT TESTED")</f>
        <v>0</v>
      </c>
      <c r="E132" s="16"/>
    </row>
    <row r="133" spans="1:5" x14ac:dyDescent="0.25">
      <c r="A133" s="18" t="s">
        <v>128</v>
      </c>
      <c r="B133" s="22"/>
      <c r="C133" s="25" t="e">
        <f>(COUNTIF(C11:C131,"BLOCKED"))/C129</f>
        <v>#DIV/0!</v>
      </c>
      <c r="D133" s="26">
        <f>COUNTIF(C11:C131,"BLOCKED")</f>
        <v>0</v>
      </c>
      <c r="E133" s="16"/>
    </row>
    <row r="134" spans="1:5" x14ac:dyDescent="0.25">
      <c r="A134" s="18" t="s">
        <v>129</v>
      </c>
      <c r="B134" s="22"/>
      <c r="C134" s="25" t="e">
        <f>(COUNTIF(C12:C132,"IN PROGRESS"))/C129</f>
        <v>#DIV/0!</v>
      </c>
      <c r="D134" s="26">
        <f>COUNTIF(C12:C132,"IN PROGRESS")</f>
        <v>0</v>
      </c>
      <c r="E134" s="16"/>
    </row>
    <row r="135" spans="1:5" x14ac:dyDescent="0.25">
      <c r="A135" s="18" t="s">
        <v>89</v>
      </c>
      <c r="B135" s="22"/>
      <c r="C135" s="25" t="e">
        <f>(COUNTIF(C12:C133,"ON HOLD"))/C129</f>
        <v>#DIV/0!</v>
      </c>
      <c r="D135" s="26">
        <f>COUNTIF(C12:C133,"ON HOLD")</f>
        <v>0</v>
      </c>
      <c r="E135" s="16"/>
    </row>
    <row r="136" spans="1:5" x14ac:dyDescent="0.25">
      <c r="A136" s="18" t="s">
        <v>18</v>
      </c>
      <c r="B136" s="22"/>
      <c r="C136" s="25" t="e">
        <f>(COUNTIF(C13:C134,"NOT APPLICABLE"))/(COUNTA(C9:C128))</f>
        <v>#DIV/0!</v>
      </c>
      <c r="D136" s="26">
        <f>COUNTIF(C13:C134,"NOT APPLICABLE")</f>
        <v>0</v>
      </c>
      <c r="E136" s="16"/>
    </row>
    <row r="137" spans="1:5" x14ac:dyDescent="0.25">
      <c r="C137" s="7" t="s">
        <v>53</v>
      </c>
      <c r="D137" t="s">
        <v>130</v>
      </c>
      <c r="E137" s="16"/>
    </row>
    <row r="138" spans="1:5" x14ac:dyDescent="0.25">
      <c r="C138" s="7" t="s">
        <v>7</v>
      </c>
      <c r="D138" t="s">
        <v>5</v>
      </c>
    </row>
    <row r="139" spans="1:5" x14ac:dyDescent="0.25">
      <c r="C139" s="7" t="s">
        <v>33</v>
      </c>
      <c r="D139" t="s">
        <v>131</v>
      </c>
    </row>
    <row r="140" spans="1:5" x14ac:dyDescent="0.25">
      <c r="C140" s="7" t="s">
        <v>129</v>
      </c>
      <c r="D140" t="s">
        <v>132</v>
      </c>
    </row>
    <row r="141" spans="1:5" x14ac:dyDescent="0.25">
      <c r="C141" s="7" t="s">
        <v>89</v>
      </c>
    </row>
    <row r="142" spans="1:5" x14ac:dyDescent="0.25">
      <c r="C142" s="7" t="s">
        <v>18</v>
      </c>
    </row>
    <row r="143" spans="1:5" x14ac:dyDescent="0.25">
      <c r="C143" s="7" t="s">
        <v>128</v>
      </c>
    </row>
  </sheetData>
  <mergeCells count="1">
    <mergeCell ref="A1:D1"/>
  </mergeCells>
  <phoneticPr fontId="12" type="noConversion"/>
  <conditionalFormatting sqref="A130:B136">
    <cfRule type="containsText" dxfId="9" priority="1" operator="containsText" text="FAILED">
      <formula>NOT(ISERROR(SEARCH("FAILED",A130)))</formula>
    </cfRule>
    <cfRule type="cellIs" dxfId="8" priority="2" operator="equal">
      <formula>"PASSED"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1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29">
    <cfRule type="containsText" dxfId="3" priority="12" operator="containsText" text="FAILED">
      <formula>NOT(ISERROR(SEARCH("FAILED",C8)))</formula>
    </cfRule>
    <cfRule type="cellIs" dxfId="2" priority="13" operator="equal">
      <formula>"PASSED"</formula>
    </cfRule>
  </conditionalFormatting>
  <conditionalFormatting sqref="C9:C129">
    <cfRule type="colorScale" priority="179">
      <colorScale>
        <cfvo type="min"/>
        <cfvo type="max"/>
        <color rgb="FFFF7128"/>
        <color rgb="FFFFEF9C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5" xr:uid="{907BF470-8617-4B57-828B-5E621626793C}">
      <formula1>$D$137:$D$139</formula1>
    </dataValidation>
    <dataValidation type="list" allowBlank="1" showInputMessage="1" showErrorMessage="1" sqref="C7:C128" xr:uid="{901B4090-8C53-44BA-A7CE-3694A5F24D66}">
      <formula1>$C$137:$C$143</formula1>
    </dataValidation>
  </dataValidations>
  <pageMargins left="0.7" right="0.7" top="0.75" bottom="0.75" header="0.3" footer="0.3"/>
  <pageSetup paperSize="9" orientation="portrait" r:id="rId1"/>
  <headerFooter>
    <oddHeader>&amp;C&amp;"Calibri"&amp;10&amp;KFF8C00 C2 - Confidential&amp;1#_x000D_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F073450-DF97-4CEA-B330-C954CD06556B}">
            <xm:f>NOT(ISERROR(SEARCH($C$140,A130)))</xm:f>
            <xm:f>$C$140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4" operator="containsText" id="{3F8DC7E6-6705-411A-8075-C53360946CC7}">
            <xm:f>NOT(ISERROR(SEARCH($C$137,A130)))</xm:f>
            <xm:f>$C$137</xm:f>
            <x14:dxf>
              <fill>
                <patternFill>
                  <bgColor rgb="FFFFFFCC"/>
                </patternFill>
              </fill>
            </x14:dxf>
          </x14:cfRule>
          <x14:cfRule type="containsText" priority="7" operator="containsText" id="{7DE7F85E-C17A-4D12-8F3C-038A7427C9F9}">
            <xm:f>NOT(ISERROR(SEARCH($C$143,A130)))</xm:f>
            <xm:f>$C$143</xm:f>
            <x14:dxf>
              <font>
                <color rgb="FFFF0000"/>
              </font>
              <fill>
                <patternFill>
                  <bgColor theme="0"/>
                </patternFill>
              </fill>
            </x14:dxf>
          </x14:cfRule>
          <xm:sqref>A130:B136</xm:sqref>
        </x14:conditionalFormatting>
        <x14:conditionalFormatting xmlns:xm="http://schemas.microsoft.com/office/excel/2006/main">
          <x14:cfRule type="containsText" priority="80" operator="containsText" id="{89D2785E-E162-4001-865C-F6BBBA578578}">
            <xm:f>NOT(ISERROR(SEARCH($C$143,C1)))</xm:f>
            <xm:f>$C$143</xm:f>
            <x14:dxf>
              <font>
                <color rgb="FFFF0000"/>
              </font>
              <fill>
                <patternFill>
                  <bgColor theme="0"/>
                </patternFill>
              </fill>
            </x14:dxf>
          </x14:cfRule>
          <xm:sqref>C137:C1048576 C1:C129</xm:sqref>
        </x14:conditionalFormatting>
        <x14:conditionalFormatting xmlns:xm="http://schemas.microsoft.com/office/excel/2006/main">
          <x14:cfRule type="containsText" priority="177" operator="containsText" id="{D9C9BAE0-E428-42EB-ACD3-CDB9F6864B86}">
            <xm:f>NOT(ISERROR(SEARCH($C$140,C9)))</xm:f>
            <xm:f>$C$140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78" operator="containsText" id="{D19F0B1D-AB64-4BBA-B677-5A1B402A0E0C}">
            <xm:f>NOT(ISERROR(SEARCH($C$137,C9)))</xm:f>
            <xm:f>$C$137</xm:f>
            <x14:dxf>
              <fill>
                <patternFill>
                  <bgColor rgb="FFFFFFCC"/>
                </patternFill>
              </fill>
            </x14:dxf>
          </x14:cfRule>
          <xm:sqref>C9:C129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AAFA65B08CF94BB34CA50040E66065" ma:contentTypeVersion="16" ma:contentTypeDescription="Create a new document." ma:contentTypeScope="" ma:versionID="66ebdc083835b74383c5cb3474bfd02f">
  <xsd:schema xmlns:xsd="http://www.w3.org/2001/XMLSchema" xmlns:xs="http://www.w3.org/2001/XMLSchema" xmlns:p="http://schemas.microsoft.com/office/2006/metadata/properties" xmlns:ns2="64899395-4b02-4b78-9a08-b88d79b1e06c" xmlns:ns3="1af08207-2f6c-4c0b-b1de-643deecae290" targetNamespace="http://schemas.microsoft.com/office/2006/metadata/properties" ma:root="true" ma:fieldsID="62154771e72dbc63c78ee86af976ca99" ns2:_="" ns3:_="">
    <xsd:import namespace="64899395-4b02-4b78-9a08-b88d79b1e06c"/>
    <xsd:import namespace="1af08207-2f6c-4c0b-b1de-643deecae2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SearchProperties" minOccurs="0"/>
                <xsd:element ref="ns2:MediaServiceLocation" minOccurs="0"/>
                <xsd:element ref="ns2:Divis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99395-4b02-4b78-9a08-b88d79b1e0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47f590e-ebc3-472e-9088-f38ef52e46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Division" ma:index="22" nillable="true" ma:displayName="Division" ma:format="Dropdown" ma:internalName="Division">
      <xsd:simpleType>
        <xsd:restriction base="dms:Choice">
          <xsd:enumeration value="POWER"/>
          <xsd:enumeration value="ISE"/>
          <xsd:enumeration value="ISA"/>
          <xsd:enumeration value="HQ"/>
          <xsd:enumeration value="SEC"/>
          <xsd:enumeration value="SES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08207-2f6c-4c0b-b1de-643deecae29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04bc71f-fb9f-4c47-820a-cfa726e4a101}" ma:internalName="TaxCatchAll" ma:showField="CatchAllData" ma:web="1af08207-2f6c-4c0b-b1de-643deecae2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899395-4b02-4b78-9a08-b88d79b1e06c">
      <Terms xmlns="http://schemas.microsoft.com/office/infopath/2007/PartnerControls"/>
    </lcf76f155ced4ddcb4097134ff3c332f>
    <Division xmlns="64899395-4b02-4b78-9a08-b88d79b1e06c" xsi:nil="true"/>
    <TaxCatchAll xmlns="1af08207-2f6c-4c0b-b1de-643deecae2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55435-6728-4952-AE8F-27E6B6288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899395-4b02-4b78-9a08-b88d79b1e06c"/>
    <ds:schemaRef ds:uri="1af08207-2f6c-4c0b-b1de-643deecae2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680A5-FECB-4E1C-999F-11358A60826B}">
  <ds:schemaRefs>
    <ds:schemaRef ds:uri="http://www.w3.org/XML/1998/namespace"/>
    <ds:schemaRef ds:uri="http://schemas.microsoft.com/office/2006/metadata/properties"/>
    <ds:schemaRef ds:uri="http://purl.org/dc/dcmitype/"/>
    <ds:schemaRef ds:uri="1af08207-2f6c-4c0b-b1de-643deecae290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64899395-4b02-4b78-9a08-b88d79b1e06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8B3D449-99D9-4EDB-A3A6-1774D2F102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FMK fct 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FORCHERON Julie (SAFRAN ELECTRICAL &amp; POWER)</dc:creator>
  <cp:keywords/>
  <dc:description/>
  <cp:lastModifiedBy>BURELOUX Loic - EXT-DAVIDSON (SAFRAN ELECTRICAL &amp; POWE</cp:lastModifiedBy>
  <cp:revision/>
  <dcterms:created xsi:type="dcterms:W3CDTF">2024-12-18T13:37:03Z</dcterms:created>
  <dcterms:modified xsi:type="dcterms:W3CDTF">2025-06-27T10:25:40Z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ffcea-f25b-491e-9dc9-834516f3550e_Enabled">
    <vt:lpwstr>true</vt:lpwstr>
  </property>
  <property fmtid="{D5CDD505-2E9C-101B-9397-08002B2CF9AE}" pid="3" name="MSIP_Label_024ffcea-f25b-491e-9dc9-834516f3550e_SetDate">
    <vt:lpwstr>2024-12-18T13:46:40Z</vt:lpwstr>
  </property>
  <property fmtid="{D5CDD505-2E9C-101B-9397-08002B2CF9AE}" pid="4" name="MSIP_Label_024ffcea-f25b-491e-9dc9-834516f3550e_Method">
    <vt:lpwstr>Standard</vt:lpwstr>
  </property>
  <property fmtid="{D5CDD505-2E9C-101B-9397-08002B2CF9AE}" pid="5" name="MSIP_Label_024ffcea-f25b-491e-9dc9-834516f3550e_Name">
    <vt:lpwstr>C2 - restricted</vt:lpwstr>
  </property>
  <property fmtid="{D5CDD505-2E9C-101B-9397-08002B2CF9AE}" pid="6" name="MSIP_Label_024ffcea-f25b-491e-9dc9-834516f3550e_SiteId">
    <vt:lpwstr>d52b49b7-0c8f-4d89-8c4f-f20517306e08</vt:lpwstr>
  </property>
  <property fmtid="{D5CDD505-2E9C-101B-9397-08002B2CF9AE}" pid="7" name="MSIP_Label_024ffcea-f25b-491e-9dc9-834516f3550e_ActionId">
    <vt:lpwstr>4156c3a4-d465-4a87-82f1-701f34a87715</vt:lpwstr>
  </property>
  <property fmtid="{D5CDD505-2E9C-101B-9397-08002B2CF9AE}" pid="8" name="MSIP_Label_024ffcea-f25b-491e-9dc9-834516f3550e_ContentBits">
    <vt:lpwstr>1</vt:lpwstr>
  </property>
  <property fmtid="{D5CDD505-2E9C-101B-9397-08002B2CF9AE}" pid="9" name="ContentTypeId">
    <vt:lpwstr>0x010100ADAAFA65B08CF94BB34CA50040E66065</vt:lpwstr>
  </property>
  <property fmtid="{D5CDD505-2E9C-101B-9397-08002B2CF9AE}" pid="10" name="MediaServiceImageTags">
    <vt:lpwstr/>
  </property>
</Properties>
</file>