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idbg-my.sharepoint.com/personal/dcor_iadb_org/Documents/Documents/GitHub/calculo_indicators_R/Inputs/"/>
    </mc:Choice>
  </mc:AlternateContent>
  <xr:revisionPtr revIDLastSave="2920" documentId="13_ncr:1_{8AF7F83F-6557-4E4A-89D0-13E0BF5AF53F}" xr6:coauthVersionLast="47" xr6:coauthVersionMax="47" xr10:uidLastSave="{C5A44597-22A4-4F83-821C-B1BF7F2A35BD}"/>
  <bookViews>
    <workbookView xWindow="-110" yWindow="-110" windowWidth="19420" windowHeight="10300" firstSheet="1" activeTab="3" xr2:uid="{00000000-000D-0000-FFFF-FFFF00000000}"/>
  </bookViews>
  <sheets>
    <sheet name="Encuestas Armonizadas" sheetId="2" state="hidden" r:id="rId1"/>
    <sheet name="Sheet4" sheetId="14" r:id="rId2"/>
    <sheet name="Sheet2" sheetId="12" r:id="rId3"/>
    <sheet name="HH surveys" sheetId="10" r:id="rId4"/>
    <sheet name="2020" sheetId="7" r:id="rId5"/>
    <sheet name="Detalle Encuestas" sheetId="4" r:id="rId6"/>
    <sheet name="Conteo" sheetId="3" state="hidden" r:id="rId7"/>
  </sheets>
  <definedNames>
    <definedName name="_xlnm._FilterDatabase" localSheetId="4" hidden="1">'2020'!$A$3:$AG$14</definedName>
  </definedNames>
  <calcPr calcId="191028"/>
  <pivotCaches>
    <pivotCache cacheId="0" r:id="rId8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86" i="10" l="1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AM89" i="10"/>
  <c r="AL89" i="10"/>
  <c r="AK89" i="10"/>
  <c r="AJ89" i="10"/>
  <c r="AI89" i="10"/>
  <c r="AH89" i="10"/>
  <c r="AG89" i="10"/>
  <c r="AF89" i="10"/>
  <c r="AE89" i="10"/>
  <c r="AD89" i="10"/>
  <c r="AC89" i="10"/>
  <c r="AB89" i="10"/>
  <c r="AA89" i="10"/>
  <c r="Z89" i="10"/>
  <c r="Y89" i="10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AN88" i="10"/>
  <c r="AN87" i="10"/>
  <c r="AN85" i="10"/>
  <c r="AN84" i="10"/>
  <c r="AN83" i="10"/>
  <c r="AN82" i="10"/>
  <c r="AN81" i="10"/>
  <c r="AN80" i="10"/>
  <c r="AN79" i="10"/>
  <c r="AN78" i="10"/>
  <c r="AN77" i="10"/>
  <c r="AN76" i="10"/>
  <c r="AN75" i="10"/>
  <c r="AN74" i="10"/>
  <c r="AN73" i="10"/>
  <c r="AN72" i="10"/>
  <c r="AN71" i="10"/>
  <c r="AN70" i="10"/>
  <c r="AN69" i="10"/>
  <c r="AN68" i="10"/>
  <c r="AN67" i="10"/>
  <c r="AN66" i="10"/>
  <c r="AN65" i="10"/>
  <c r="AN64" i="10"/>
  <c r="AN63" i="10"/>
  <c r="AN62" i="10"/>
  <c r="AN61" i="10"/>
  <c r="AN60" i="10"/>
  <c r="AN59" i="10"/>
  <c r="AN58" i="10"/>
  <c r="AN57" i="10"/>
  <c r="AN56" i="10"/>
  <c r="AN55" i="10"/>
  <c r="AN54" i="10"/>
  <c r="AN53" i="10"/>
  <c r="AN52" i="10"/>
  <c r="AN51" i="10"/>
  <c r="AN50" i="10"/>
  <c r="AN49" i="10"/>
  <c r="AN48" i="10"/>
  <c r="AN47" i="10"/>
  <c r="AN46" i="10"/>
  <c r="AN45" i="10"/>
  <c r="AN44" i="10"/>
  <c r="AN43" i="10"/>
  <c r="AN42" i="10"/>
  <c r="AN41" i="10"/>
  <c r="AN40" i="10"/>
  <c r="AN39" i="10"/>
  <c r="AN38" i="10"/>
  <c r="AN37" i="10"/>
  <c r="AN36" i="10"/>
  <c r="AN35" i="10"/>
  <c r="AN34" i="10"/>
  <c r="AN33" i="10"/>
  <c r="AN32" i="10"/>
  <c r="AN31" i="10"/>
  <c r="AN30" i="10"/>
  <c r="AN29" i="10"/>
  <c r="AN28" i="10"/>
  <c r="AN27" i="10"/>
  <c r="AN26" i="10"/>
  <c r="AN25" i="10"/>
  <c r="AN24" i="10"/>
  <c r="AN23" i="10"/>
  <c r="AN22" i="10"/>
  <c r="AN21" i="10"/>
  <c r="AN20" i="10"/>
  <c r="AN19" i="10"/>
  <c r="AN18" i="10"/>
  <c r="AN17" i="10"/>
  <c r="AN16" i="10"/>
  <c r="AN15" i="10"/>
  <c r="AN14" i="10"/>
  <c r="AN13" i="10"/>
  <c r="AN12" i="10"/>
  <c r="AN11" i="10"/>
  <c r="AN10" i="10"/>
  <c r="AN9" i="10"/>
  <c r="AN8" i="10"/>
  <c r="AN7" i="10"/>
  <c r="AN6" i="10"/>
  <c r="AN5" i="10"/>
  <c r="AN4" i="10"/>
  <c r="AN3" i="10"/>
  <c r="AN2" i="10"/>
  <c r="V17" i="14"/>
  <c r="V4" i="14"/>
  <c r="AN89" i="10" l="1"/>
  <c r="AL47" i="2"/>
  <c r="B25" i="7"/>
  <c r="B34" i="7"/>
  <c r="S47" i="2"/>
  <c r="S48" i="2" s="1"/>
  <c r="T47" i="2"/>
  <c r="T48" i="2" s="1"/>
  <c r="U47" i="2"/>
  <c r="U48" i="2" s="1"/>
  <c r="V47" i="2"/>
  <c r="V48" i="2" s="1"/>
  <c r="W47" i="2"/>
  <c r="W48" i="2" s="1"/>
  <c r="X47" i="2"/>
  <c r="X48" i="2" s="1"/>
  <c r="Y47" i="2"/>
  <c r="Y48" i="2" s="1"/>
  <c r="Z47" i="2"/>
  <c r="Z48" i="2" s="1"/>
  <c r="AA47" i="2"/>
  <c r="AA48" i="2" s="1"/>
  <c r="AB47" i="2"/>
  <c r="AB48" i="2" s="1"/>
  <c r="AC47" i="2"/>
  <c r="AC48" i="2" s="1"/>
  <c r="AD47" i="2"/>
  <c r="AD48" i="2" s="1"/>
  <c r="AE47" i="2"/>
  <c r="AE48" i="2" s="1"/>
  <c r="AF47" i="2"/>
  <c r="AF48" i="2" s="1"/>
  <c r="AG47" i="2"/>
  <c r="AG48" i="2" s="1"/>
  <c r="AH47" i="2"/>
  <c r="AH48" i="2" s="1"/>
  <c r="AI47" i="2"/>
  <c r="AI48" i="2" s="1"/>
  <c r="AJ47" i="2"/>
  <c r="AJ48" i="2" s="1"/>
  <c r="AK47" i="2"/>
  <c r="AK48" i="2" s="1"/>
  <c r="F47" i="2"/>
  <c r="F48" i="2" s="1"/>
  <c r="G47" i="2"/>
  <c r="G48" i="2" s="1"/>
  <c r="H47" i="2"/>
  <c r="H48" i="2" s="1"/>
  <c r="I47" i="2"/>
  <c r="I48" i="2" s="1"/>
  <c r="J47" i="2"/>
  <c r="J48" i="2" s="1"/>
  <c r="K47" i="2"/>
  <c r="K48" i="2" s="1"/>
  <c r="L47" i="2"/>
  <c r="L48" i="2" s="1"/>
  <c r="M47" i="2"/>
  <c r="M48" i="2" s="1"/>
  <c r="N47" i="2"/>
  <c r="N48" i="2" s="1"/>
  <c r="O47" i="2"/>
  <c r="O48" i="2" s="1"/>
  <c r="P47" i="2"/>
  <c r="P48" i="2" s="1"/>
  <c r="Q47" i="2"/>
  <c r="Q48" i="2" s="1"/>
  <c r="R47" i="2"/>
  <c r="R48" i="2" s="1"/>
  <c r="E47" i="2"/>
  <c r="E48" i="2" s="1"/>
  <c r="AK49" i="2" l="1"/>
  <c r="AN49" i="2"/>
  <c r="AO49" i="2" s="1"/>
  <c r="AN48" i="2"/>
  <c r="AO4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tc={DB95F0F5-4F35-4DD8-8EAC-946211FF060D}</author>
  </authors>
  <commentList>
    <comment ref="T15" authorId="0" shapeId="0" xr:uid="{DB95F0F5-4F35-4DD8-8EAC-946211FF060D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Revisar la base</t>
      </text>
    </comment>
  </commentList>
</comments>
</file>

<file path=xl/sharedStrings.xml><?xml version="1.0" encoding="utf-8"?>
<sst xmlns="http://schemas.openxmlformats.org/spreadsheetml/2006/main" count="1189" uniqueCount="506">
  <si>
    <t>Harmonized Household Survey Databases of LAC</t>
  </si>
  <si>
    <t>Activa</t>
  </si>
  <si>
    <t>País</t>
  </si>
  <si>
    <t>Encuesta</t>
  </si>
  <si>
    <t>Ronda armonizada BID</t>
  </si>
  <si>
    <t>Encuesta Regular</t>
  </si>
  <si>
    <t>Frecuencia</t>
  </si>
  <si>
    <t>Fecha Aprox. Publicación (siguiente periodo disponible)</t>
  </si>
  <si>
    <t>ARG</t>
  </si>
  <si>
    <t>EPHC</t>
  </si>
  <si>
    <t>s2</t>
  </si>
  <si>
    <t>SI</t>
  </si>
  <si>
    <t>ANUAL</t>
  </si>
  <si>
    <t>Junio</t>
  </si>
  <si>
    <t>EPHP</t>
  </si>
  <si>
    <t>BHS</t>
  </si>
  <si>
    <t>LFS</t>
  </si>
  <si>
    <t>a</t>
  </si>
  <si>
    <t>NO</t>
  </si>
  <si>
    <t>VARIABLE</t>
  </si>
  <si>
    <t>BLZ</t>
  </si>
  <si>
    <t>m4, a, m10</t>
  </si>
  <si>
    <t>BOL</t>
  </si>
  <si>
    <t>ECH</t>
  </si>
  <si>
    <t>m11</t>
  </si>
  <si>
    <t>Julio</t>
  </si>
  <si>
    <t>EIH</t>
  </si>
  <si>
    <t>ENE</t>
  </si>
  <si>
    <t>BRA</t>
  </si>
  <si>
    <t>PNAD</t>
  </si>
  <si>
    <t>PNADC</t>
  </si>
  <si>
    <t>Marzo</t>
  </si>
  <si>
    <t>BRB</t>
  </si>
  <si>
    <t>CLFS</t>
  </si>
  <si>
    <t>CHL</t>
  </si>
  <si>
    <t>CASEN</t>
  </si>
  <si>
    <t>BIANUAL AÑO IMPAR</t>
  </si>
  <si>
    <t>Octubre</t>
  </si>
  <si>
    <t>COL</t>
  </si>
  <si>
    <t>ENCV</t>
  </si>
  <si>
    <t>ENH-FT</t>
  </si>
  <si>
    <t>GEIH</t>
  </si>
  <si>
    <t>t3</t>
  </si>
  <si>
    <t>CRI</t>
  </si>
  <si>
    <t>EHPM</t>
  </si>
  <si>
    <t>ENAHO</t>
  </si>
  <si>
    <t>m7</t>
  </si>
  <si>
    <t>Febrero</t>
  </si>
  <si>
    <t>DOM</t>
  </si>
  <si>
    <t>ENFT</t>
  </si>
  <si>
    <t>ENCFT</t>
  </si>
  <si>
    <t>t4</t>
  </si>
  <si>
    <t>Septiembre</t>
  </si>
  <si>
    <t>ECU</t>
  </si>
  <si>
    <t>ENEMDU</t>
  </si>
  <si>
    <t>m12</t>
  </si>
  <si>
    <t>Mayo</t>
  </si>
  <si>
    <t>ECV</t>
  </si>
  <si>
    <t>GTM</t>
  </si>
  <si>
    <t>ENCOVI</t>
  </si>
  <si>
    <t>ENEI</t>
  </si>
  <si>
    <t>m6</t>
  </si>
  <si>
    <t>ENIGFAM</t>
  </si>
  <si>
    <t>HND</t>
  </si>
  <si>
    <t>EPHPM</t>
  </si>
  <si>
    <t>JAM</t>
  </si>
  <si>
    <t>m4, m1</t>
  </si>
  <si>
    <t>SLC</t>
  </si>
  <si>
    <t>MEX</t>
  </si>
  <si>
    <t>ENIGH</t>
  </si>
  <si>
    <t>m8_m12</t>
  </si>
  <si>
    <t>BIANUAL, AÑO PAR</t>
  </si>
  <si>
    <t>Agosto</t>
  </si>
  <si>
    <t>NIC</t>
  </si>
  <si>
    <t>EMNV</t>
  </si>
  <si>
    <t>m7_m9</t>
  </si>
  <si>
    <t>PAN</t>
  </si>
  <si>
    <t>EH</t>
  </si>
  <si>
    <t>m3</t>
  </si>
  <si>
    <t>PRY</t>
  </si>
  <si>
    <t>EHM</t>
  </si>
  <si>
    <t>ANNUAL</t>
  </si>
  <si>
    <t>EPH</t>
  </si>
  <si>
    <t>PER</t>
  </si>
  <si>
    <t>ENNIV</t>
  </si>
  <si>
    <t>SLV</t>
  </si>
  <si>
    <t>URY</t>
  </si>
  <si>
    <t>VEN</t>
  </si>
  <si>
    <t>TTO</t>
  </si>
  <si>
    <t>SUR</t>
  </si>
  <si>
    <t>Total</t>
  </si>
  <si>
    <t>Division</t>
  </si>
  <si>
    <t>Promedio últimos años</t>
  </si>
  <si>
    <t>Búsqueda/ solicitud de datos</t>
  </si>
  <si>
    <t>En proceso</t>
  </si>
  <si>
    <t>Armonizada</t>
  </si>
  <si>
    <t>No disponinle</t>
  </si>
  <si>
    <t>Verificación y Calidad</t>
  </si>
  <si>
    <t>Variables de Calidad</t>
  </si>
  <si>
    <t>Indicadores</t>
  </si>
  <si>
    <t>Validación</t>
  </si>
  <si>
    <t>access_right</t>
  </si>
  <si>
    <t>1986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</si>
  <si>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</si>
  <si>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</si>
  <si>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</si>
  <si>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</si>
  <si>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</si>
  <si>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</si>
  <si>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</si>
  <si>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</si>
  <si>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</si>
  <si>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</si>
  <si>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</si>
  <si>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</si>
  <si>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</si>
  <si>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</si>
  <si>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</si>
  <si>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</si>
  <si>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</si>
  <si>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</si>
  <si>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</si>
  <si>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</si>
  <si>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</si>
  <si>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</si>
  <si>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</si>
  <si>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</si>
  <si>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</si>
  <si>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</si>
  <si>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</si>
  <si>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</si>
  <si>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</si>
  <si>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</si>
  <si>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</si>
  <si>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</si>
  <si>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</si>
  <si>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</si>
  <si>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m10</t>
  </si>
  <si>
    <t>public</t>
  </si>
  <si>
    <t>s1</t>
  </si>
  <si>
    <t>restricted</t>
  </si>
  <si>
    <t>m4</t>
  </si>
  <si>
    <t>m7_m12</t>
  </si>
  <si>
    <t>m11_m12</t>
  </si>
  <si>
    <t>m9</t>
  </si>
  <si>
    <t>m1_m6</t>
  </si>
  <si>
    <t>m11_m12_m1</t>
  </si>
  <si>
    <t>m2</t>
  </si>
  <si>
    <t>m7_m11</t>
  </si>
  <si>
    <t>m10_m11</t>
  </si>
  <si>
    <t>m2_m3</t>
  </si>
  <si>
    <t>m9_m11</t>
  </si>
  <si>
    <t>m6_m7</t>
  </si>
  <si>
    <t>m5</t>
  </si>
  <si>
    <t>HTI</t>
  </si>
  <si>
    <t>ECVMAS</t>
  </si>
  <si>
    <t>m8_m11</t>
  </si>
  <si>
    <t>m8_m9</t>
  </si>
  <si>
    <t>m7_m10</t>
  </si>
  <si>
    <t>m2_m6</t>
  </si>
  <si>
    <t>m9_m12</t>
  </si>
  <si>
    <t>m8</t>
  </si>
  <si>
    <t>m6_m8</t>
  </si>
  <si>
    <t>m9_m10</t>
  </si>
  <si>
    <t>m8_m10</t>
  </si>
  <si>
    <t>m8-1997_m7-1998</t>
  </si>
  <si>
    <t>m9-2000_m8-2001</t>
  </si>
  <si>
    <t>m10_m12</t>
  </si>
  <si>
    <t>CSSP</t>
  </si>
  <si>
    <t>m10_m9</t>
  </si>
  <si>
    <t>GUY</t>
  </si>
  <si>
    <t>Sociometro-BID was constructed based on harmonized microdata from the following household surveys from Latin America and the Caribbean</t>
  </si>
  <si>
    <t>Institution</t>
  </si>
  <si>
    <t>Survey</t>
  </si>
  <si>
    <t>Years</t>
  </si>
  <si>
    <t>Instituto Nacional de Estadísticas y Censos (INDEC)</t>
  </si>
  <si>
    <t>Encuesta Permanente de Hogares - Continua (EPHC)</t>
  </si>
  <si>
    <t>2003-2019</t>
  </si>
  <si>
    <t>Encuesta Permanente de Hogares - Puntual (EPHP)</t>
  </si>
  <si>
    <t>1992-2002</t>
  </si>
  <si>
    <t>Instituto Nacional de Estadística (INE)</t>
  </si>
  <si>
    <t>Encuesta Continua de Hogares (ECH)</t>
  </si>
  <si>
    <t>1999-2018</t>
  </si>
  <si>
    <t>Encuesta Nacional de Empleo (ENE)</t>
  </si>
  <si>
    <t>1996-1997</t>
  </si>
  <si>
    <t>Encuesta Integrada de Hogares (EIH)</t>
  </si>
  <si>
    <t>1990-1995</t>
  </si>
  <si>
    <t>Instituto Brasileiro de Geografía e Estadística (IBGE)</t>
  </si>
  <si>
    <t>Pesquisa Nacional por Amostra de Domicilio Continua (PNAD)</t>
  </si>
  <si>
    <t>2016-2019</t>
  </si>
  <si>
    <t>Pesquisa Nacional por Amostra de Domicilio (PNAD)</t>
  </si>
  <si>
    <t>1990-2015</t>
  </si>
  <si>
    <t>Ministerio de Desarrollo Social (MIDEPLAN)</t>
  </si>
  <si>
    <t>Encuesta de Caracterización Socioeconómica Nacional (CASEN)</t>
  </si>
  <si>
    <t>1990-2018</t>
  </si>
  <si>
    <t>Departamento Administrativo Nacional de Estadística (DANE)</t>
  </si>
  <si>
    <t>Gran Encuesta Integrada de Hogares (GEIH)</t>
  </si>
  <si>
    <t>2006-2019</t>
  </si>
  <si>
    <t>2001-2005</t>
  </si>
  <si>
    <t>Encuesta Nacional de Hogares - Fuerza de Trabajo (ENH-FT)</t>
  </si>
  <si>
    <t>1990-2000</t>
  </si>
  <si>
    <t>Instituto Nacional de Estadísticas y Censos (INEC)</t>
  </si>
  <si>
    <t>Encuesta Nacional de Hogares (ENAHO)</t>
  </si>
  <si>
    <t>2010-2019</t>
  </si>
  <si>
    <t>Encuesta de Hogares de Propósitos Múltiples (EHPM)</t>
  </si>
  <si>
    <t>1990-2009</t>
  </si>
  <si>
    <t>Banco Central de la República Dominicana (BCRD)</t>
  </si>
  <si>
    <t>Encuesta Nacional de Fuerza de Trabajo Continua (ENCFT)</t>
  </si>
  <si>
    <t>2017-2019</t>
  </si>
  <si>
    <t>Encuesta Nacional de Fuerza de Trabajo (ENFT)</t>
  </si>
  <si>
    <t>1995-2016</t>
  </si>
  <si>
    <t>Instituto Nacional de Estadística y Censos (INEC)</t>
  </si>
  <si>
    <t>Encuesta Nacional de empleo, desempleo y subempleo (ENEMDU)</t>
  </si>
  <si>
    <t>1990-2019</t>
  </si>
  <si>
    <t>Encuesta Nacional de Empleo e Ingresos (ENEI)</t>
  </si>
  <si>
    <t>2002-2004, 2010-2019</t>
  </si>
  <si>
    <t>Encuesta Nacional de Condiciones de Vida (ENCOVI)</t>
  </si>
  <si>
    <t>2000, 2006, 2011, 2014</t>
  </si>
  <si>
    <t>Encuesta Nacional de Ingresos y Gastos Familiares (ENIGF)</t>
  </si>
  <si>
    <t>Instituto Nacional de Estadísticas (INE)</t>
  </si>
  <si>
    <t>Encuesta Permanente de Hogares de Propósitos Múltiples (EPHPM)</t>
  </si>
  <si>
    <t>Statistical Institute of Jamaica (STATIN)</t>
  </si>
  <si>
    <t>Labour Force Survey (LFS)</t>
  </si>
  <si>
    <t>1990-2012</t>
  </si>
  <si>
    <t>Instituto Nacional de Estadística y Geografía (INEGI)</t>
  </si>
  <si>
    <t>Encuesta Nacional de Ingresos y Gastos de los Hogares (ENIGH)</t>
  </si>
  <si>
    <t>1992-2018</t>
  </si>
  <si>
    <t>Instituto Nacional de Información de Desarrollo (INIDE)</t>
  </si>
  <si>
    <t>2010-2012</t>
  </si>
  <si>
    <t>Encuesta de Hogares sobre medición de Niveles de Vida (EMNV)</t>
  </si>
  <si>
    <t>1993, 1998, 2001, 2005, 2009, 2014</t>
  </si>
  <si>
    <t>Instituto Nacional de Estadística y Censo (INEC)</t>
  </si>
  <si>
    <t>2011-2019</t>
  </si>
  <si>
    <t>Encuesta de Hogares (EH)</t>
  </si>
  <si>
    <t>1991-2009</t>
  </si>
  <si>
    <t>Dirección General de Estadística, Encuestas y Censos (DGEEC)</t>
  </si>
  <si>
    <t>Encuesta Permanente de Hogares (EPH)</t>
  </si>
  <si>
    <t>1999, 2002-2017</t>
  </si>
  <si>
    <t>1997-98, 2000-01</t>
  </si>
  <si>
    <t>Encuesta Permanente de Hogares Continua (EPHC)</t>
  </si>
  <si>
    <t>Encuesta de Hogares - Mano de Obra (EHM)</t>
  </si>
  <si>
    <t>1990-1996</t>
  </si>
  <si>
    <t>Instituto Nacional de Estadística e Informática (INEI)</t>
  </si>
  <si>
    <t>1997-2019</t>
  </si>
  <si>
    <t>Dirección General de Estadística y Censos (DIGESTYC)</t>
  </si>
  <si>
    <t>1995-2019</t>
  </si>
  <si>
    <t>1992, 1995-2019</t>
  </si>
  <si>
    <t>Encuesta de Hogares por Muestreo (EHM)</t>
  </si>
  <si>
    <t>1991-2013</t>
  </si>
  <si>
    <t>UCAB-USB-UCENTRAL</t>
  </si>
  <si>
    <t>2014-2019</t>
  </si>
  <si>
    <t>Original Household Survey Databases of LAC (November 2019)</t>
  </si>
  <si>
    <t>Periodo cubierto</t>
  </si>
  <si>
    <t># de anos cubiertos</t>
  </si>
  <si>
    <t># total de bases de datos</t>
  </si>
  <si>
    <t>2003 - 2018</t>
  </si>
  <si>
    <t>1980 - 2003</t>
  </si>
  <si>
    <t>ENGH</t>
  </si>
  <si>
    <t>1993 - 2013</t>
  </si>
  <si>
    <t>MICS</t>
  </si>
  <si>
    <t>2011 - 2012</t>
  </si>
  <si>
    <t>2001 - 2014</t>
  </si>
  <si>
    <t>1993 - 2007</t>
  </si>
  <si>
    <t>1995 - 2002</t>
  </si>
  <si>
    <t>1999 - 2018</t>
  </si>
  <si>
    <t>1989 - 1995</t>
  </si>
  <si>
    <t>1996 - 1997</t>
  </si>
  <si>
    <t>DHS</t>
  </si>
  <si>
    <t>1989 - 2008</t>
  </si>
  <si>
    <t>2016-2018</t>
  </si>
  <si>
    <t>1977 - 2015</t>
  </si>
  <si>
    <t>POF</t>
  </si>
  <si>
    <t>1987 - 2009</t>
  </si>
  <si>
    <t>1986 - 1996</t>
  </si>
  <si>
    <t>2000 - 2016</t>
  </si>
  <si>
    <t>1987 - 2017</t>
  </si>
  <si>
    <t>1980 - 2009</t>
  </si>
  <si>
    <t>NENE</t>
  </si>
  <si>
    <t>2010 - 2015</t>
  </si>
  <si>
    <t>EPS</t>
  </si>
  <si>
    <t>2002 - 2012</t>
  </si>
  <si>
    <t>2000 - 2006</t>
  </si>
  <si>
    <t>1993 - 2014</t>
  </si>
  <si>
    <t>1980 - 2000</t>
  </si>
  <si>
    <t>2006 - 2018</t>
  </si>
  <si>
    <t>DNP</t>
  </si>
  <si>
    <t>1991 - 2003</t>
  </si>
  <si>
    <t>1986 - 2010</t>
  </si>
  <si>
    <t>1989 - 2009</t>
  </si>
  <si>
    <t>2010 - 2018</t>
  </si>
  <si>
    <t>1981 - 1986</t>
  </si>
  <si>
    <t>2017-2018</t>
  </si>
  <si>
    <t>1995 - 2016</t>
  </si>
  <si>
    <t>ENHOGAR</t>
  </si>
  <si>
    <t>1986 - 2013</t>
  </si>
  <si>
    <t>1988 - 2018</t>
  </si>
  <si>
    <t>1994 - 2014</t>
  </si>
  <si>
    <t>2000 - 2014</t>
  </si>
  <si>
    <t>2002 - 2018</t>
  </si>
  <si>
    <t>1998 - 2010</t>
  </si>
  <si>
    <t>ENSMI</t>
  </si>
  <si>
    <t>2002 - 2009</t>
  </si>
  <si>
    <t>1987 - 1999</t>
  </si>
  <si>
    <t>HBS</t>
  </si>
  <si>
    <t>2004-2005</t>
  </si>
  <si>
    <t>2000 - 2007</t>
  </si>
  <si>
    <t>2004 - 2009</t>
  </si>
  <si>
    <t>1986 - 2018</t>
  </si>
  <si>
    <t>2005 - 2012</t>
  </si>
  <si>
    <t>ECVH</t>
  </si>
  <si>
    <t>1994 - 2013</t>
  </si>
  <si>
    <t>1988 - 2014</t>
  </si>
  <si>
    <t>1989 - 2015</t>
  </si>
  <si>
    <t>2000 - 2011</t>
  </si>
  <si>
    <t>1984 - 2018</t>
  </si>
  <si>
    <t>1991 - 2004</t>
  </si>
  <si>
    <t>ENEU</t>
  </si>
  <si>
    <t>1987 - 2004</t>
  </si>
  <si>
    <t>ENOE</t>
  </si>
  <si>
    <t>2005 - 2015</t>
  </si>
  <si>
    <t>MCS</t>
  </si>
  <si>
    <t>2008 - 2015</t>
  </si>
  <si>
    <t>ENAMIN</t>
  </si>
  <si>
    <t>1992 - 2012</t>
  </si>
  <si>
    <t>ENSANUT</t>
  </si>
  <si>
    <t>2000 - 2012</t>
  </si>
  <si>
    <t>2010 - 2012</t>
  </si>
  <si>
    <t>ENDESA</t>
  </si>
  <si>
    <t>2001 - 2011</t>
  </si>
  <si>
    <t>1998 - 2001</t>
  </si>
  <si>
    <t>1979 - 2010</t>
  </si>
  <si>
    <t>2011 - 2018</t>
  </si>
  <si>
    <t>EML</t>
  </si>
  <si>
    <t>2010 - 2014</t>
  </si>
  <si>
    <t>ENV</t>
  </si>
  <si>
    <t>1997 - 2008</t>
  </si>
  <si>
    <t>2007 - 2009</t>
  </si>
  <si>
    <t>1983 - 1996</t>
  </si>
  <si>
    <t>1997 - 2001</t>
  </si>
  <si>
    <t>1999 - 2017</t>
  </si>
  <si>
    <t>1995 - 2018</t>
  </si>
  <si>
    <t>1985- 2000</t>
  </si>
  <si>
    <t>NINOSM</t>
  </si>
  <si>
    <t>1986 - 2014</t>
  </si>
  <si>
    <t>1989 - 2018</t>
  </si>
  <si>
    <t>FESAL</t>
  </si>
  <si>
    <t>2002 - 2008</t>
  </si>
  <si>
    <t>1999 - 2011</t>
  </si>
  <si>
    <t>1983 - 2013</t>
  </si>
  <si>
    <t>FCSS</t>
  </si>
  <si>
    <t>2000 - 2004</t>
  </si>
  <si>
    <t>1992 - 2014</t>
  </si>
  <si>
    <t>1981 - 2018</t>
  </si>
  <si>
    <t>1980 - 2015</t>
  </si>
  <si>
    <t>2014 - 2018</t>
  </si>
  <si>
    <t>Si D3 = sí</t>
  </si>
  <si>
    <t>Si K3= sí</t>
  </si>
  <si>
    <t>Si H3 = sí</t>
  </si>
  <si>
    <t>Si I3 = sí</t>
  </si>
  <si>
    <t>Pais</t>
  </si>
  <si>
    <t>Ronda 2019 armonizada BID</t>
  </si>
  <si>
    <t>Estado</t>
  </si>
  <si>
    <t>Div</t>
  </si>
  <si>
    <r>
      <t xml:space="preserve">Cambio metodo de recoleccion 2020 </t>
    </r>
    <r>
      <rPr>
        <sz val="9"/>
        <color theme="1"/>
        <rFont val="Calibri"/>
        <family val="2"/>
        <scheme val="minor"/>
      </rPr>
      <t>(presencial a telefónico etc)</t>
    </r>
  </si>
  <si>
    <t xml:space="preserve">Fecha de cambio </t>
  </si>
  <si>
    <t xml:space="preserve">Fecha de retorno a metodo normal </t>
  </si>
  <si>
    <t>Hubo cambios en el tamano de la muestra?</t>
  </si>
  <si>
    <t>Hubo cambios en el formulario?</t>
  </si>
  <si>
    <t>¿la encuesta de 2020 tiene preguntas y/o módulos nuevos explícitamente relacionadas con Covid-19?</t>
  </si>
  <si>
    <t>¿Con qué temas están relacionadas estas nuevas preguntas?</t>
  </si>
  <si>
    <t>Afectan estos cambios la contrucción de variables armonizadas en la ronda armonizada en 2019:</t>
  </si>
  <si>
    <t>Ingresos</t>
  </si>
  <si>
    <t xml:space="preserve">Area </t>
  </si>
  <si>
    <t>Etnia</t>
  </si>
  <si>
    <t>Estatus migratorio</t>
  </si>
  <si>
    <t>Nivel educativo</t>
  </si>
  <si>
    <t xml:space="preserve">Asistencia educativa </t>
  </si>
  <si>
    <t xml:space="preserve">Estatus Laboral </t>
  </si>
  <si>
    <t>Variables de la vivienda</t>
  </si>
  <si>
    <t>Gasto</t>
  </si>
  <si>
    <t xml:space="preserve">Acción </t>
  </si>
  <si>
    <t>Sí</t>
  </si>
  <si>
    <t xml:space="preserve">Cual </t>
  </si>
  <si>
    <t>3t</t>
  </si>
  <si>
    <t>armonizada</t>
  </si>
  <si>
    <t>GDI</t>
  </si>
  <si>
    <t xml:space="preserve">Si, telefónico </t>
  </si>
  <si>
    <t>Marzo 2020</t>
  </si>
  <si>
    <t>Agosto 2020</t>
  </si>
  <si>
    <t>No</t>
  </si>
  <si>
    <t xml:space="preserve">
El diseño muestral no cambia. Existe control de sesgos por pérdida de muestra y contingencia generada por COVID-19 (https://www.dane.gov.co/files/investigaciones/boletines/ech/ech/pres_ajustesmetodologicos_covid19_mar_20.pdf).</t>
  </si>
  <si>
    <t xml:space="preserve">Sí, de abril a julio se excluyeron los siguientes módulos para la zona urbana: vivienda, otros ingresos y otras actividades </t>
  </si>
  <si>
    <t>Si</t>
  </si>
  <si>
    <t>X</t>
  </si>
  <si>
    <t>Se armonizó la ronda t4 para 2020. Para ese periodo se había vuelto a la normalidad en cuanto a la recolección de datos</t>
  </si>
  <si>
    <t>EDU</t>
  </si>
  <si>
    <t>No se ha retomado. La encuesta continua siendo telefónica</t>
  </si>
  <si>
    <t>Se redujo a las
viviendas que tenían un número de teléfono conocido o cuyo número se pudo obtener
mediante estrategias que no implicaban contacto persona</t>
  </si>
  <si>
    <t>Cálculo de CVs y se para indicadores para las desagregaciones debido al cambio de la muestra</t>
  </si>
  <si>
    <t>Durante el año cambia método de recolección y tamaño del formulario: Enero-marzo formulario completo (392 preguntas). 16 marzo a 30 sep. formulario reducido (182 preguntas), encuesta telefónica. Octubre-diciembre 2020 se utilizó una metodología mixta presencial y telefónica con formulario habitual + 9 preguntas COVID (401 preguntas).</t>
  </si>
  <si>
    <t xml:space="preserve">Sí </t>
  </si>
  <si>
    <t xml:space="preserve">Salud-proteccion social </t>
  </si>
  <si>
    <t>LMK</t>
  </si>
  <si>
    <t>Si, reducción de la muestra</t>
  </si>
  <si>
    <t>Se seleeccionó un pool de las muestras efectivas de los meses previos a la emergencia. La metodología cambió de cross-section a un panel rotativo (un hogar permanecía 3 meses y luego salía de la muestra).</t>
  </si>
  <si>
    <t>Si, reducción del formulario</t>
  </si>
  <si>
    <t>Mercado laboral</t>
  </si>
  <si>
    <t>x</t>
  </si>
  <si>
    <t>No se realizón la pregunta</t>
  </si>
  <si>
    <t>Armonizar la ronda de 2020 con la advertencia de que cambió la metodología de realizar la encueta y además ell INE hace la advertencia de que las muestras pueden ser no comparables: "las estimaciones que ofrece la ECH no presencial no son estrictamente comparables con la ECH habitual (presencial).".</t>
  </si>
  <si>
    <t>No fue ejecutada</t>
  </si>
  <si>
    <t>SPH</t>
  </si>
  <si>
    <t>Si, mixta</t>
  </si>
  <si>
    <t>Se realizó mixta con el objetivo de no perder la muestra de 2019.</t>
  </si>
  <si>
    <t xml:space="preserve">Asistencia escolar, mercado laboral, acceso a programas del gobierno y ayudas, créditos y gasto de ahorros. Todo relacionado con la pandemia por Covid-19. </t>
  </si>
  <si>
    <t xml:space="preserve">No se evidencian mayores cambios en la recolección de la muestra. Solo tener en cuenta la metodología mixta del operativo de campo de la encuesta. </t>
  </si>
  <si>
    <t>aun no disponible el anio</t>
  </si>
  <si>
    <t xml:space="preserve">Aumentó la tasa de no repuesta debido al cambio metodologico. Se encuentran inconsistencias en los indicadores desagregados. Pueden eliminarse algunos dominios de difusión oficial. </t>
  </si>
  <si>
    <t xml:space="preserve">Marzo 2020 </t>
  </si>
  <si>
    <t>No se retornó completamente al método normal, se utilizó una metodología mixta: presencial y telefónica</t>
  </si>
  <si>
    <t>Se redujo las viviendas encuestadas, pasó de 17.066 viviendas en 2019 a 9.058 viviendas en 2020</t>
  </si>
  <si>
    <t>empleo, protección social, educación (indirecta/), recursos tecnológicos (indirecta/)</t>
  </si>
  <si>
    <t xml:space="preserve">Si </t>
  </si>
  <si>
    <t>migantiguo5_ci</t>
  </si>
  <si>
    <t>Se puede usar la misma ronda, con las advertencias necesarias del cambio de metodología de solo presencial (2019) a mixta (2020)</t>
  </si>
  <si>
    <t>Si, no se realizó recolección</t>
  </si>
  <si>
    <t>Abril 2020</t>
  </si>
  <si>
    <t>Julio 2020</t>
  </si>
  <si>
    <t>Pasó de una muestra de 74.448 en 2019 a 37.030 en 2020</t>
  </si>
  <si>
    <t xml:space="preserve">Armonizar. Al parecer tuvieron dificultades en la recolección. A la espera de la publicación de la metodología utilizada y documentación por parte del INE para complementar la información.. </t>
  </si>
  <si>
    <t>Aun no responden</t>
  </si>
  <si>
    <t>SCL</t>
  </si>
  <si>
    <t xml:space="preserve"> Hay dos módulos faltantes (Equipamiento y Gastos No Alimentarios)</t>
  </si>
  <si>
    <t>Se pregunta diferente</t>
  </si>
  <si>
    <t>La variable de asistencia es igual a 1 si se inscribió/matriculó y hay un grado identificado</t>
  </si>
  <si>
    <t>El número de items reportados en gastos pasó de 75 a 57 en 2020</t>
  </si>
  <si>
    <t>Solo se realizó un levantamiento de datos. El primer trimestre</t>
  </si>
  <si>
    <t>MIG</t>
  </si>
  <si>
    <t>Presencial</t>
  </si>
  <si>
    <t xml:space="preserve">Trimestre 4 </t>
  </si>
  <si>
    <t>Se realizó presencial para no alterar la comparabilidad de los resultados obtenidos con los trimestres de años anteriores.</t>
  </si>
  <si>
    <t>Salud, empleo</t>
  </si>
  <si>
    <t>junio 2020</t>
  </si>
  <si>
    <t>un sólo levantamiento</t>
  </si>
  <si>
    <t>La muestra se reduce en un 83% (de 21 mil hogares a 3 mil)</t>
  </si>
  <si>
    <t>sí</t>
  </si>
  <si>
    <t xml:space="preserve">Mercado laboral </t>
  </si>
  <si>
    <t>si</t>
  </si>
  <si>
    <t xml:space="preserve">No se recoge modulo </t>
  </si>
  <si>
    <t>personas</t>
  </si>
  <si>
    <t>todos los demás</t>
  </si>
  <si>
    <t>6 encuestas nuevas</t>
  </si>
  <si>
    <t>pronóstico</t>
  </si>
  <si>
    <t>lina</t>
  </si>
  <si>
    <t>correcciones a armonización</t>
  </si>
  <si>
    <t>Documentación - objetivo cualquier que llegue</t>
  </si>
  <si>
    <t>angela</t>
  </si>
  <si>
    <t>correr indicadores con variables armonizadas</t>
  </si>
  <si>
    <t>diccionario de indicadores</t>
  </si>
  <si>
    <t>Documentación indicadores - objetivo cualquier que llegue</t>
  </si>
  <si>
    <t>EN SCLData</t>
  </si>
  <si>
    <t>Row Labels</t>
  </si>
  <si>
    <t>Sum of 2006</t>
  </si>
  <si>
    <t>Sum of 2007</t>
  </si>
  <si>
    <t>Sum of 2008</t>
  </si>
  <si>
    <t>Sum of 2009</t>
  </si>
  <si>
    <t>Sum of 2010</t>
  </si>
  <si>
    <t>Sum of 2011</t>
  </si>
  <si>
    <t>Sum of 2012</t>
  </si>
  <si>
    <t>Sum of 2013</t>
  </si>
  <si>
    <t>Sum of 2014</t>
  </si>
  <si>
    <t>Sum of 2015</t>
  </si>
  <si>
    <t>Sum of 2016</t>
  </si>
  <si>
    <t>Sum of 2017</t>
  </si>
  <si>
    <t>Sum of 2018</t>
  </si>
  <si>
    <t>Sum of 2019</t>
  </si>
  <si>
    <t>Sum of 2020</t>
  </si>
  <si>
    <t>Sum of 2021</t>
  </si>
  <si>
    <t>Grand Total</t>
  </si>
  <si>
    <t>Sum of 2003</t>
  </si>
  <si>
    <t>Sum of 2004</t>
  </si>
  <si>
    <t>Sum of 2005</t>
  </si>
  <si>
    <t>Sum of 2022</t>
  </si>
  <si>
    <t xml:space="preserve">Lina </t>
  </si>
  <si>
    <t>Jillie</t>
  </si>
  <si>
    <t>Sum of Sum of 2003</t>
  </si>
  <si>
    <t>Sum of Sum of 2004</t>
  </si>
  <si>
    <t>Sum of Sum of 2005</t>
  </si>
  <si>
    <t>Sum of Sum of 2006</t>
  </si>
  <si>
    <t>Sum of Sum of 2007</t>
  </si>
  <si>
    <t>Sum of Sum of 2008</t>
  </si>
  <si>
    <t>Sum of Sum of 2009</t>
  </si>
  <si>
    <t>Sum of Sum of 2010</t>
  </si>
  <si>
    <t>Sum of Sum of 2011</t>
  </si>
  <si>
    <t>Sum of Sum of 2012</t>
  </si>
  <si>
    <t>Sum of Sum of 2013</t>
  </si>
  <si>
    <t>Sum of Sum of 2014</t>
  </si>
  <si>
    <t>Sum of Sum of 2015</t>
  </si>
  <si>
    <t>Sum of Sum of 2016</t>
  </si>
  <si>
    <t>Sum of Sum of 2017</t>
  </si>
  <si>
    <t>Sum of Sum of 2018</t>
  </si>
  <si>
    <t>Sum of Sum of 2019</t>
  </si>
  <si>
    <t>Sum of Sum of 2020</t>
  </si>
  <si>
    <t>Sum of Sum of 2021</t>
  </si>
  <si>
    <t>Sum of Sum of 2022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</si>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</sst>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9"/>
      <color rgb="FF0000CC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8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b/>
      <sz val="8"/>
      <color theme="1"/>
      <name val="Arial Narrow"/>
      <family val="2"/>
    </font>
    <font>
      <b/>
      <sz val="10"/>
      <color rgb="FF0000CC"/>
      <name val="Arial Narrow"/>
      <family val="2"/>
    </font>
    <font>
      <sz val="10"/>
      <color rgb="FF0000CC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226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5" fillId="2" borderId="8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8" fillId="2" borderId="0" xfId="1" applyFont="1" applyFill="1" applyAlignment="1">
      <alignment vertical="center"/>
    </xf>
    <xf numFmtId="0" fontId="8" fillId="2" borderId="0" xfId="1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0" fontId="8" fillId="2" borderId="7" xfId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5" xfId="0" applyFont="1" applyFill="1" applyBorder="1" applyAlignment="1">
      <alignment vertical="center" wrapText="1"/>
    </xf>
    <xf numFmtId="0" fontId="12" fillId="2" borderId="0" xfId="1" applyFont="1" applyFill="1" applyAlignment="1">
      <alignment vertical="center"/>
    </xf>
    <xf numFmtId="0" fontId="13" fillId="2" borderId="0" xfId="1" applyFont="1" applyFill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0" borderId="0" xfId="1" applyFont="1" applyAlignment="1">
      <alignment horizontal="left" vertical="center"/>
    </xf>
    <xf numFmtId="0" fontId="5" fillId="2" borderId="0" xfId="1" applyFont="1" applyFill="1" applyAlignment="1">
      <alignment vertical="center"/>
    </xf>
    <xf numFmtId="0" fontId="5" fillId="2" borderId="0" xfId="1" applyFont="1" applyFill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vertical="center"/>
    </xf>
    <xf numFmtId="0" fontId="3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0" xfId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2" fillId="7" borderId="1" xfId="1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5" fillId="0" borderId="1" xfId="1" applyFont="1" applyBorder="1" applyAlignment="1">
      <alignment vertical="center" textRotation="90"/>
    </xf>
    <xf numFmtId="0" fontId="2" fillId="0" borderId="0" xfId="1" applyFont="1" applyAlignment="1">
      <alignment horizontal="center" vertical="center"/>
    </xf>
    <xf numFmtId="0" fontId="2" fillId="2" borderId="1" xfId="1" applyFont="1" applyFill="1" applyBorder="1" applyAlignment="1">
      <alignment vertical="center"/>
    </xf>
    <xf numFmtId="0" fontId="10" fillId="2" borderId="0" xfId="0" applyFont="1" applyFill="1" applyAlignment="1">
      <alignment vertical="top" wrapText="1"/>
    </xf>
    <xf numFmtId="0" fontId="10" fillId="2" borderId="6" xfId="0" applyFont="1" applyFill="1" applyBorder="1" applyAlignment="1">
      <alignment vertical="top" wrapText="1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0" fillId="6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17" fillId="0" borderId="1" xfId="0" applyFont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5" fillId="0" borderId="1" xfId="0" applyFont="1" applyBorder="1" applyAlignment="1">
      <alignment horizontal="center" wrapText="1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4" fillId="0" borderId="6" xfId="0" applyFont="1" applyBorder="1" applyAlignment="1">
      <alignment vertical="center"/>
    </xf>
    <xf numFmtId="0" fontId="14" fillId="5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2" xfId="0" applyFont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16" xfId="0" applyFill="1" applyBorder="1" applyAlignment="1">
      <alignment horizontal="center"/>
    </xf>
    <xf numFmtId="0" fontId="15" fillId="13" borderId="16" xfId="0" applyFont="1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5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textRotation="90"/>
    </xf>
    <xf numFmtId="0" fontId="5" fillId="2" borderId="1" xfId="1" applyFont="1" applyFill="1" applyBorder="1" applyAlignment="1">
      <alignment horizontal="center" vertical="center" textRotation="90"/>
    </xf>
    <xf numFmtId="0" fontId="5" fillId="7" borderId="1" xfId="1" applyFont="1" applyFill="1" applyBorder="1" applyAlignment="1">
      <alignment horizontal="center" vertical="center" textRotation="90"/>
    </xf>
    <xf numFmtId="0" fontId="6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14" xfId="1" applyFont="1" applyBorder="1" applyAlignment="1">
      <alignment vertical="center"/>
    </xf>
    <xf numFmtId="0" fontId="18" fillId="0" borderId="8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18" fillId="0" borderId="9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5" xfId="1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18" fillId="0" borderId="15" xfId="1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5" fillId="0" borderId="1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textRotation="90"/>
    </xf>
    <xf numFmtId="0" fontId="5" fillId="0" borderId="11" xfId="0" applyFont="1" applyBorder="1" applyAlignment="1">
      <alignment horizontal="center" vertical="center" textRotation="90"/>
    </xf>
    <xf numFmtId="0" fontId="19" fillId="0" borderId="11" xfId="0" applyFont="1" applyBorder="1" applyAlignment="1">
      <alignment horizontal="center" vertical="center"/>
    </xf>
    <xf numFmtId="0" fontId="6" fillId="0" borderId="14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2" borderId="4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6" xfId="1" applyFont="1" applyBorder="1" applyAlignment="1">
      <alignment vertical="center"/>
    </xf>
    <xf numFmtId="0" fontId="7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14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 wrapText="1"/>
    </xf>
    <xf numFmtId="0" fontId="14" fillId="12" borderId="14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13" borderId="2" xfId="0" applyFont="1" applyFill="1" applyBorder="1" applyAlignment="1">
      <alignment horizontal="center" vertical="center" wrapText="1"/>
    </xf>
    <xf numFmtId="0" fontId="14" fillId="13" borderId="3" xfId="0" applyFont="1" applyFill="1" applyBorder="1" applyAlignment="1">
      <alignment horizontal="center" vertical="center" wrapText="1"/>
    </xf>
    <xf numFmtId="0" fontId="14" fillId="13" borderId="2" xfId="0" applyFont="1" applyFill="1" applyBorder="1" applyAlignment="1">
      <alignment horizontal="center" vertical="center"/>
    </xf>
    <xf numFmtId="0" fontId="14" fillId="13" borderId="3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10" fillId="2" borderId="5" xfId="0" applyFont="1" applyFill="1" applyBorder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10" fillId="2" borderId="6" xfId="0" applyFont="1" applyFill="1" applyBorder="1" applyAlignment="1">
      <alignment vertical="top" wrapText="1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</cellXfs>
  <cellStyles count="6">
    <cellStyle name="ANCLAS,REZONES Y SUS PARTES,DE FUNDICION,DE HIERRO O DE ACERO" xfId="2" xr:uid="{00000000-0005-0000-0000-000000000000}"/>
    <cellStyle name="Comma 2" xfId="3" xr:uid="{00000000-0005-0000-0000-000001000000}"/>
    <cellStyle name="Comma 3" xfId="4" xr:uid="{00000000-0005-0000-0000-000002000000}"/>
    <cellStyle name="Normal" xfId="0" builtinId="0"/>
    <cellStyle name="Normal 2" xfId="1" xr:uid="{00000000-0005-0000-0000-000004000000}"/>
    <cellStyle name="Normal 3" xfId="5" xr:uid="{00000000-0005-0000-0000-000005000000}"/>
  </cellStyles>
  <dxfs count="44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minor"/>
      </font>
      <alignment horizontal="general" vertical="center" textRotation="9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na Arias" id="{C4266E41-1BB9-4E4A-B5E0-B9BA6EBA3477}" userId="S::LINAA@iadb.org::5642e8e9-4a5e-445c-9d4b-d299bfd03fa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a Arias" refreshedDate="45112.478051967591" createdVersion="8" refreshedVersion="8" minRefreshableVersion="3" recordCount="26" xr:uid="{6917438B-1B24-4F07-8C1A-AFF0AE32675D}">
  <cacheSource type="worksheet">
    <worksheetSource ref="A1:V27" sheet="Sheet2"/>
  </cacheSource>
  <cacheFields count="22">
    <cacheField name="Responsible" numFmtId="0">
      <sharedItems count="2">
        <s v="Lina "/>
        <s v="Jillie"/>
      </sharedItems>
    </cacheField>
    <cacheField name="Row Labels" numFmtId="0">
      <sharedItems count="26">
        <s v="ARG"/>
        <s v="BHS"/>
        <s v="BLZ"/>
        <s v="BOL"/>
        <s v="BRA"/>
        <s v="BRB"/>
        <s v="CHL"/>
        <s v="COL"/>
        <s v="CRI"/>
        <s v="DOM"/>
        <s v="ECU"/>
        <s v="GTM"/>
        <s v="GUY"/>
        <s v="HND"/>
        <s v="HTI"/>
        <s v="JAM"/>
        <s v="MEX"/>
        <s v="NIC"/>
        <s v="PAN"/>
        <s v="PER"/>
        <s v="PRY"/>
        <s v="SLV"/>
        <s v="SUR"/>
        <s v="TTO"/>
        <s v="URY"/>
        <s v="VEN"/>
      </sharedItems>
    </cacheField>
    <cacheField name="Sum of 2003" numFmtId="0">
      <sharedItems containsString="0" containsBlank="1" containsNumber="1" containsInteger="1" minValue="1" maxValue="1"/>
    </cacheField>
    <cacheField name="Sum of 2004" numFmtId="0">
      <sharedItems containsString="0" containsBlank="1" containsNumber="1" containsInteger="1" minValue="1" maxValue="1"/>
    </cacheField>
    <cacheField name="Sum of 2005" numFmtId="0">
      <sharedItems containsString="0" containsBlank="1" containsNumber="1" containsInteger="1" minValue="1" maxValue="1"/>
    </cacheField>
    <cacheField name="Sum of 2006" numFmtId="0">
      <sharedItems containsString="0" containsBlank="1" containsNumber="1" containsInteger="1" minValue="1" maxValue="1"/>
    </cacheField>
    <cacheField name="Sum of 2007" numFmtId="0">
      <sharedItems containsString="0" containsBlank="1" containsNumber="1" containsInteger="1" minValue="1" maxValue="1"/>
    </cacheField>
    <cacheField name="Sum of 2008" numFmtId="0">
      <sharedItems containsString="0" containsBlank="1" containsNumber="1" containsInteger="1" minValue="1" maxValue="1"/>
    </cacheField>
    <cacheField name="Sum of 2009" numFmtId="0">
      <sharedItems containsString="0" containsBlank="1" containsNumber="1" containsInteger="1" minValue="1" maxValue="1"/>
    </cacheField>
    <cacheField name="Sum of 2010" numFmtId="0">
      <sharedItems containsString="0" containsBlank="1" containsNumber="1" containsInteger="1" minValue="1" maxValue="1"/>
    </cacheField>
    <cacheField name="Sum of 2011" numFmtId="0">
      <sharedItems containsString="0" containsBlank="1" containsNumber="1" containsInteger="1" minValue="1" maxValue="1"/>
    </cacheField>
    <cacheField name="Sum of 2012" numFmtId="0">
      <sharedItems containsString="0" containsBlank="1" containsNumber="1" containsInteger="1" minValue="1" maxValue="1"/>
    </cacheField>
    <cacheField name="Sum of 2013" numFmtId="0">
      <sharedItems containsString="0" containsBlank="1" containsNumber="1" containsInteger="1" minValue="1" maxValue="1"/>
    </cacheField>
    <cacheField name="Sum of 2014" numFmtId="0">
      <sharedItems containsString="0" containsBlank="1" containsNumber="1" containsInteger="1" minValue="1" maxValue="1"/>
    </cacheField>
    <cacheField name="Sum of 2015" numFmtId="0">
      <sharedItems containsString="0" containsBlank="1" containsNumber="1" containsInteger="1" minValue="1" maxValue="1"/>
    </cacheField>
    <cacheField name="Sum of 2016" numFmtId="0">
      <sharedItems containsString="0" containsBlank="1" containsNumber="1" containsInteger="1" minValue="1" maxValue="1"/>
    </cacheField>
    <cacheField name="Sum of 2017" numFmtId="0">
      <sharedItems containsString="0" containsBlank="1" containsNumber="1" containsInteger="1" minValue="1" maxValue="1"/>
    </cacheField>
    <cacheField name="Sum of 2018" numFmtId="0">
      <sharedItems containsString="0" containsBlank="1" containsNumber="1" containsInteger="1" minValue="1" maxValue="1"/>
    </cacheField>
    <cacheField name="Sum of 2019" numFmtId="0">
      <sharedItems containsString="0" containsBlank="1" containsNumber="1" containsInteger="1" minValue="1" maxValue="1"/>
    </cacheField>
    <cacheField name="Sum of 2020" numFmtId="0">
      <sharedItems containsString="0" containsBlank="1" containsNumber="1" containsInteger="1" minValue="1" maxValue="1"/>
    </cacheField>
    <cacheField name="Sum of 2021" numFmtId="0">
      <sharedItems containsString="0" containsBlank="1" containsNumber="1" containsInteger="1" minValue="1" maxValue="1"/>
    </cacheField>
    <cacheField name="Sum of 2022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1"/>
    <x v="1"/>
    <n v="1"/>
    <n v="1"/>
    <n v="1"/>
    <n v="1"/>
    <n v="1"/>
    <n v="1"/>
    <n v="1"/>
    <m/>
    <n v="1"/>
    <n v="1"/>
    <n v="1"/>
    <n v="1"/>
    <m/>
    <m/>
    <m/>
    <m/>
    <m/>
    <m/>
    <m/>
    <m/>
  </r>
  <r>
    <x v="0"/>
    <x v="2"/>
    <n v="1"/>
    <n v="1"/>
    <n v="1"/>
    <m/>
    <n v="1"/>
    <m/>
    <m/>
    <m/>
    <m/>
    <m/>
    <m/>
    <m/>
    <m/>
    <m/>
    <m/>
    <m/>
    <m/>
    <m/>
    <m/>
    <m/>
  </r>
  <r>
    <x v="1"/>
    <x v="3"/>
    <n v="1"/>
    <m/>
    <n v="1"/>
    <n v="1"/>
    <n v="1"/>
    <n v="1"/>
    <n v="1"/>
    <m/>
    <n v="1"/>
    <n v="1"/>
    <n v="1"/>
    <n v="1"/>
    <n v="1"/>
    <n v="1"/>
    <n v="1"/>
    <n v="1"/>
    <n v="1"/>
    <n v="1"/>
    <n v="1"/>
    <m/>
  </r>
  <r>
    <x v="0"/>
    <x v="4"/>
    <n v="1"/>
    <n v="1"/>
    <n v="1"/>
    <n v="1"/>
    <n v="1"/>
    <n v="1"/>
    <n v="1"/>
    <m/>
    <n v="1"/>
    <n v="1"/>
    <n v="1"/>
    <n v="1"/>
    <n v="1"/>
    <n v="1"/>
    <n v="1"/>
    <n v="1"/>
    <n v="1"/>
    <n v="1"/>
    <n v="1"/>
    <n v="1"/>
  </r>
  <r>
    <x v="1"/>
    <x v="5"/>
    <m/>
    <n v="1"/>
    <n v="1"/>
    <n v="1"/>
    <n v="1"/>
    <n v="1"/>
    <n v="1"/>
    <n v="1"/>
    <n v="1"/>
    <n v="1"/>
    <n v="1"/>
    <n v="1"/>
    <n v="1"/>
    <n v="1"/>
    <m/>
    <m/>
    <m/>
    <m/>
    <m/>
    <m/>
  </r>
  <r>
    <x v="0"/>
    <x v="6"/>
    <n v="1"/>
    <m/>
    <m/>
    <n v="1"/>
    <m/>
    <m/>
    <n v="1"/>
    <m/>
    <n v="1"/>
    <m/>
    <n v="1"/>
    <m/>
    <n v="1"/>
    <m/>
    <n v="1"/>
    <m/>
    <m/>
    <n v="1"/>
    <m/>
    <m/>
  </r>
  <r>
    <x v="0"/>
    <x v="7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</r>
  <r>
    <x v="0"/>
    <x v="8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1"/>
    <x v="9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</r>
  <r>
    <x v="0"/>
    <x v="1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1"/>
    <x v="11"/>
    <n v="1"/>
    <n v="1"/>
    <m/>
    <n v="1"/>
    <m/>
    <m/>
    <m/>
    <n v="1"/>
    <n v="1"/>
    <n v="1"/>
    <n v="1"/>
    <n v="1"/>
    <n v="1"/>
    <n v="1"/>
    <n v="1"/>
    <n v="1"/>
    <n v="1"/>
    <m/>
    <n v="1"/>
    <n v="1"/>
  </r>
  <r>
    <x v="0"/>
    <x v="12"/>
    <m/>
    <m/>
    <m/>
    <m/>
    <m/>
    <m/>
    <m/>
    <m/>
    <m/>
    <m/>
    <m/>
    <m/>
    <m/>
    <m/>
    <n v="1"/>
    <n v="1"/>
    <n v="1"/>
    <m/>
    <n v="1"/>
    <m/>
  </r>
  <r>
    <x v="1"/>
    <x v="13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m/>
  </r>
  <r>
    <x v="0"/>
    <x v="14"/>
    <m/>
    <m/>
    <m/>
    <m/>
    <m/>
    <m/>
    <m/>
    <m/>
    <m/>
    <n v="1"/>
    <m/>
    <m/>
    <m/>
    <m/>
    <m/>
    <m/>
    <m/>
    <m/>
    <m/>
    <m/>
  </r>
  <r>
    <x v="1"/>
    <x v="15"/>
    <n v="1"/>
    <n v="1"/>
    <n v="1"/>
    <n v="1"/>
    <n v="1"/>
    <n v="1"/>
    <n v="1"/>
    <n v="1"/>
    <m/>
    <n v="1"/>
    <n v="1"/>
    <n v="1"/>
    <m/>
    <n v="1"/>
    <m/>
    <m/>
    <n v="1"/>
    <n v="1"/>
    <m/>
    <m/>
  </r>
  <r>
    <x v="0"/>
    <x v="16"/>
    <m/>
    <n v="1"/>
    <n v="1"/>
    <n v="1"/>
    <m/>
    <n v="1"/>
    <m/>
    <n v="1"/>
    <m/>
    <n v="1"/>
    <m/>
    <n v="1"/>
    <m/>
    <n v="1"/>
    <m/>
    <n v="1"/>
    <m/>
    <n v="1"/>
    <m/>
    <m/>
  </r>
  <r>
    <x v="1"/>
    <x v="17"/>
    <m/>
    <m/>
    <n v="1"/>
    <m/>
    <m/>
    <m/>
    <n v="1"/>
    <n v="1"/>
    <n v="1"/>
    <n v="1"/>
    <m/>
    <n v="1"/>
    <m/>
    <m/>
    <m/>
    <m/>
    <m/>
    <m/>
    <m/>
    <m/>
  </r>
  <r>
    <x v="0"/>
    <x v="18"/>
    <n v="1"/>
    <n v="1"/>
    <n v="1"/>
    <n v="1"/>
    <n v="1"/>
    <n v="1"/>
    <n v="1"/>
    <n v="1"/>
    <n v="1"/>
    <n v="1"/>
    <n v="1"/>
    <n v="1"/>
    <n v="1"/>
    <n v="1"/>
    <n v="1"/>
    <n v="1"/>
    <n v="1"/>
    <m/>
    <m/>
    <n v="1"/>
  </r>
  <r>
    <x v="1"/>
    <x v="19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</r>
  <r>
    <x v="0"/>
    <x v="20"/>
    <n v="1"/>
    <n v="1"/>
    <n v="1"/>
    <n v="1"/>
    <n v="1"/>
    <n v="1"/>
    <n v="1"/>
    <n v="1"/>
    <n v="1"/>
    <n v="1"/>
    <n v="1"/>
    <n v="1"/>
    <n v="1"/>
    <n v="1"/>
    <n v="1"/>
    <n v="1"/>
    <m/>
    <n v="1"/>
    <n v="1"/>
    <n v="1"/>
  </r>
  <r>
    <x v="1"/>
    <x v="2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0"/>
    <x v="22"/>
    <m/>
    <m/>
    <m/>
    <m/>
    <m/>
    <m/>
    <m/>
    <m/>
    <m/>
    <m/>
    <m/>
    <m/>
    <m/>
    <m/>
    <n v="1"/>
    <m/>
    <m/>
    <m/>
    <m/>
    <m/>
  </r>
  <r>
    <x v="1"/>
    <x v="23"/>
    <n v="1"/>
    <n v="1"/>
    <n v="1"/>
    <n v="1"/>
    <n v="1"/>
    <n v="1"/>
    <n v="1"/>
    <n v="1"/>
    <n v="1"/>
    <n v="1"/>
    <n v="1"/>
    <n v="1"/>
    <n v="1"/>
    <m/>
    <m/>
    <m/>
    <m/>
    <m/>
    <m/>
    <m/>
  </r>
  <r>
    <x v="0"/>
    <x v="24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1"/>
    <x v="25"/>
    <n v="1"/>
    <n v="1"/>
    <n v="1"/>
    <n v="1"/>
    <n v="1"/>
    <n v="1"/>
    <n v="1"/>
    <n v="1"/>
    <n v="1"/>
    <n v="1"/>
    <n v="1"/>
    <n v="1"/>
    <n v="1"/>
    <n v="1"/>
    <n v="1"/>
    <n v="1"/>
    <m/>
    <n v="1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ADC1E-6961-40E2-8B9B-709AC1AD34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U32" firstHeaderRow="0" firstDataRow="1" firstDataCol="1"/>
  <pivotFields count="22">
    <pivotField axis="axisRow" showAll="0">
      <items count="3">
        <item x="1"/>
        <item x="0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29">
    <i>
      <x/>
    </i>
    <i r="1">
      <x v="1"/>
    </i>
    <i r="1">
      <x v="3"/>
    </i>
    <i r="1">
      <x v="5"/>
    </i>
    <i r="1">
      <x v="9"/>
    </i>
    <i r="1">
      <x v="11"/>
    </i>
    <i r="1">
      <x v="13"/>
    </i>
    <i r="1">
      <x v="15"/>
    </i>
    <i r="1">
      <x v="17"/>
    </i>
    <i r="1">
      <x v="19"/>
    </i>
    <i r="1">
      <x v="21"/>
    </i>
    <i r="1">
      <x v="23"/>
    </i>
    <i r="1">
      <x v="25"/>
    </i>
    <i>
      <x v="1"/>
    </i>
    <i r="1">
      <x/>
    </i>
    <i r="1">
      <x v="2"/>
    </i>
    <i r="1">
      <x v="4"/>
    </i>
    <i r="1">
      <x v="6"/>
    </i>
    <i r="1">
      <x v="7"/>
    </i>
    <i r="1">
      <x v="8"/>
    </i>
    <i r="1">
      <x v="10"/>
    </i>
    <i r="1">
      <x v="12"/>
    </i>
    <i r="1">
      <x v="14"/>
    </i>
    <i r="1">
      <x v="16"/>
    </i>
    <i r="1">
      <x v="18"/>
    </i>
    <i r="1">
      <x v="20"/>
    </i>
    <i r="1">
      <x v="22"/>
    </i>
    <i r="1">
      <x v="24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dataFields count="20">
    <dataField name="Sum of Sum of 2003" fld="2" baseField="0" baseItem="0"/>
    <dataField name="Sum of Sum of 2004" fld="3" baseField="0" baseItem="0"/>
    <dataField name="Sum of Sum of 2005" fld="4" baseField="0" baseItem="0"/>
    <dataField name="Sum of Sum of 2006" fld="5" baseField="0" baseItem="0"/>
    <dataField name="Sum of Sum of 2007" fld="6" baseField="0" baseItem="0"/>
    <dataField name="Sum of Sum of 2008" fld="7" baseField="0" baseItem="0"/>
    <dataField name="Sum of Sum of 2009" fld="8" baseField="0" baseItem="0"/>
    <dataField name="Sum of Sum of 2010" fld="9" baseField="0" baseItem="0"/>
    <dataField name="Sum of Sum of 2011" fld="10" baseField="0" baseItem="0"/>
    <dataField name="Sum of Sum of 2012" fld="11" baseField="0" baseItem="0"/>
    <dataField name="Sum of Sum of 2013" fld="12" baseField="0" baseItem="0"/>
    <dataField name="Sum of Sum of 2014" fld="13" baseField="0" baseItem="0"/>
    <dataField name="Sum of Sum of 2015" fld="14" baseField="0" baseItem="0"/>
    <dataField name="Sum of Sum of 2016" fld="15" baseField="0" baseItem="0"/>
    <dataField name="Sum of Sum of 2017" fld="16" baseField="0" baseItem="0"/>
    <dataField name="Sum of Sum of 2018" fld="17" baseField="0" baseItem="0"/>
    <dataField name="Sum of Sum of 2019" fld="18" baseField="0" baseItem="0"/>
    <dataField name="Sum of Sum of 2020" fld="19" baseField="0" baseItem="0"/>
    <dataField name="Sum of Sum of 2021" fld="20" baseField="0" baseItem="0"/>
    <dataField name="Sum of Sum of 2022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7E27DD-A399-428B-89D5-9E5CE9864EEC}" name="Table13" displayName="Table13" ref="A1:AN89" totalsRowShown="0" headerRowDxfId="43" headerRowBorderDxfId="42" tableBorderDxfId="41" totalsRowBorderDxfId="40" headerRowCellStyle="Normal 2">
  <autoFilter ref="A1:AN89" xr:uid="{227E27DD-A399-428B-89D5-9E5CE9864EEC}"/>
  <tableColumns count="40">
    <tableColumn id="1" xr3:uid="{6B064E87-3A0D-4584-8192-35267E66F273}" name="País" dataDxfId="39" dataCellStyle="Normal 2"/>
    <tableColumn id="2" xr3:uid="{56390F1F-7512-4FEB-8AF3-898CDB1A9830}" name="Encuesta" dataDxfId="38"/>
    <tableColumn id="38" xr3:uid="{76878665-537D-4B41-A64B-EA91CAA67E30}" name="access_right" dataDxfId="37" dataCellStyle="Normal 2"/>
    <tableColumn id="3" xr3:uid="{6E24555E-9D4B-4EA9-B227-AC82DC996508}" name="Ronda armonizada BID" dataDxfId="36" dataCellStyle="Normal 2"/>
    <tableColumn id="4" xr3:uid="{45B11BB2-5A64-4216-9E23-B09064B5C3D2}" name="1986" dataDxfId="35"/>
    <tableColumn id="5" xr3:uid="{04A2DE59-1034-4485-AEBE-2132D54461E9}" name="1989" dataDxfId="34"/>
    <tableColumn id="6" xr3:uid="{EAEE1B18-887D-43BC-8727-9C2CE724633C}" name="1990" dataDxfId="33"/>
    <tableColumn id="7" xr3:uid="{2F33A639-9FAC-4DD3-9BFC-CA80A8657ECF}" name="1991" dataDxfId="32"/>
    <tableColumn id="8" xr3:uid="{A1761052-3159-42ED-8624-97098C6DC00B}" name="1992" dataDxfId="31"/>
    <tableColumn id="9" xr3:uid="{42773BA5-F2A0-4A78-A2F8-53E0EE22B9D1}" name="1993" dataDxfId="30"/>
    <tableColumn id="10" xr3:uid="{67D3E1B3-E4EA-4C9C-9A36-8A6708B6D014}" name="1994" dataDxfId="29"/>
    <tableColumn id="11" xr3:uid="{9EDB3DE7-CCC0-4F5E-AE35-F4128DD66F39}" name="1995" dataDxfId="28"/>
    <tableColumn id="12" xr3:uid="{A93F6D39-B7E5-4461-A449-F7F40B9487C6}" name="1996" dataDxfId="27"/>
    <tableColumn id="13" xr3:uid="{F2DE6F08-B56D-4265-AF23-0C514E64DE66}" name="1997" dataDxfId="26"/>
    <tableColumn id="14" xr3:uid="{D6B69F96-5C92-432A-BAFD-FEE8EEAECCF7}" name="1998" dataDxfId="25"/>
    <tableColumn id="15" xr3:uid="{224E7F10-B175-477F-B101-6E70FB191A01}" name="1999" dataDxfId="24"/>
    <tableColumn id="16" xr3:uid="{15F72C33-3221-4279-A0CA-542684BB589E}" name="2000" dataDxfId="23"/>
    <tableColumn id="17" xr3:uid="{BDE0486B-DE3F-4D08-9ACF-0616D1D50D4D}" name="2001" dataDxfId="22"/>
    <tableColumn id="18" xr3:uid="{28FF96DB-7C31-4BFC-8548-98EF95161CFB}" name="2002" dataDxfId="21"/>
    <tableColumn id="19" xr3:uid="{2FA8F5BF-F645-4E81-A847-003D0E90C20F}" name="2003" dataDxfId="20"/>
    <tableColumn id="20" xr3:uid="{BCAB11DC-8BFA-42B6-9207-397B91E0B1C6}" name="2004" dataDxfId="19"/>
    <tableColumn id="21" xr3:uid="{17C2EC16-AE6A-4666-B47F-466CE1B378D5}" name="2005" dataDxfId="18"/>
    <tableColumn id="22" xr3:uid="{04F6B276-FCD1-401A-836E-177259B63A59}" name="2006" dataDxfId="17"/>
    <tableColumn id="23" xr3:uid="{B8B96EF9-EDFC-44DA-BC31-74726BE33B55}" name="2007" dataDxfId="16"/>
    <tableColumn id="24" xr3:uid="{E0460942-F274-4768-BF69-B887C868E5EC}" name="2008" dataDxfId="15"/>
    <tableColumn id="25" xr3:uid="{AD6CFE48-D83D-4F93-9F8B-B2BBEF937BAB}" name="2009" dataDxfId="14"/>
    <tableColumn id="26" xr3:uid="{7E598DF3-D7AE-4E66-AEB6-C288D8C67A98}" name="2010" dataDxfId="13"/>
    <tableColumn id="27" xr3:uid="{0DA6D22D-AAA5-484F-B916-0AEAB0E1BA51}" name="2011" dataDxfId="12"/>
    <tableColumn id="28" xr3:uid="{401D8801-8B1D-45B2-ABFD-F63694636C40}" name="2012" dataDxfId="11"/>
    <tableColumn id="29" xr3:uid="{B2F8A0D3-26CD-4E4B-8FAB-2CEE94A0DA7A}" name="2013" dataDxfId="10"/>
    <tableColumn id="30" xr3:uid="{AA7B0439-D20C-43DD-8146-5E5730473AB6}" name="2014" dataDxfId="9" dataCellStyle="Normal 2"/>
    <tableColumn id="31" xr3:uid="{90B20A4D-DBF3-4729-AEBF-A464C2AB96ED}" name="2015" dataDxfId="8" dataCellStyle="Normal 2"/>
    <tableColumn id="32" xr3:uid="{37632C06-0D2B-4432-A247-87237DD99DD7}" name="2016" dataDxfId="7"/>
    <tableColumn id="33" xr3:uid="{0E571E7E-B684-4111-9B7B-D0D871EBC2BF}" name="2017" dataDxfId="6"/>
    <tableColumn id="34" xr3:uid="{8F53FB35-C7B2-441A-BE88-62954F5D5B33}" name="2018" dataDxfId="5"/>
    <tableColumn id="35" xr3:uid="{C8F8A85B-85AD-444C-92E1-1CA28B02F84B}" name="2019" dataDxfId="4"/>
    <tableColumn id="36" xr3:uid="{1E2AD377-CC74-44E0-8152-9BA191ED06D8}" name="2020" dataDxfId="3"/>
    <tableColumn id="37" xr3:uid="{B7A3A7EC-85D3-46A0-9981-6CA826A96680}" name="2021" dataDxfId="2" dataCellStyle="Normal 2"/>
    <tableColumn id="40" xr3:uid="{537B0D14-850C-419A-B1CB-4E97FC19D51D}" name="2022" dataDxfId="1" dataCellStyle="Normal 2"/>
    <tableColumn id="39" xr3:uid="{1D919B70-6E05-471A-A9D1-CD8C8D73D2BF}" name="Total" dataDxfId="0" dataCellStyle="Normal 2">
      <calculatedColumnFormula>SUM(Table13[[#This Row],[1986]:[2021]])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5" dT="2022-02-26T18:00:27.53" personId="{C4266E41-1BB9-4E4A-B5E0-B9BA6EBA3477}" id="{DB95F0F5-4F35-4DD8-8EAC-946211FF060D}">
    <text>Revisar la base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61"/>
  <sheetViews>
    <sheetView showGridLines="0" zoomScale="115" zoomScaleNormal="115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AR42" sqref="AR42"/>
    </sheetView>
  </sheetViews>
  <sheetFormatPr defaultColWidth="9" defaultRowHeight="11.25" customHeight="1" x14ac:dyDescent="0.3"/>
  <cols>
    <col min="1" max="1" width="6" style="52" customWidth="1"/>
    <col min="2" max="2" width="9.26953125" style="55" customWidth="1"/>
    <col min="3" max="3" width="17.54296875" style="55" customWidth="1"/>
    <col min="4" max="4" width="11" style="55" bestFit="1" customWidth="1"/>
    <col min="5" max="39" width="4.26953125" style="52" customWidth="1"/>
    <col min="40" max="40" width="12.26953125" style="52" customWidth="1"/>
    <col min="41" max="41" width="17.7265625" style="52" customWidth="1"/>
    <col min="42" max="42" width="14.453125" style="52" customWidth="1"/>
    <col min="43" max="45" width="9" style="53"/>
    <col min="46" max="16384" width="9" style="55"/>
  </cols>
  <sheetData>
    <row r="1" spans="1:75" ht="14.5" x14ac:dyDescent="0.3">
      <c r="B1" s="191" t="s">
        <v>0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51"/>
      <c r="AM1" s="83"/>
      <c r="AN1" s="51"/>
      <c r="AO1" s="51"/>
      <c r="AP1" s="51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</row>
    <row r="2" spans="1:75" ht="55.15" customHeight="1" x14ac:dyDescent="0.3">
      <c r="A2" s="145" t="s">
        <v>1</v>
      </c>
      <c r="B2" s="39" t="s">
        <v>2</v>
      </c>
      <c r="C2" s="39" t="s">
        <v>3</v>
      </c>
      <c r="D2" s="81" t="s">
        <v>4</v>
      </c>
      <c r="E2" s="150">
        <v>1986</v>
      </c>
      <c r="F2" s="150">
        <v>1989</v>
      </c>
      <c r="G2" s="150">
        <v>1990</v>
      </c>
      <c r="H2" s="150">
        <v>1991</v>
      </c>
      <c r="I2" s="150">
        <v>1992</v>
      </c>
      <c r="J2" s="150">
        <v>1993</v>
      </c>
      <c r="K2" s="150">
        <v>1994</v>
      </c>
      <c r="L2" s="150">
        <v>1995</v>
      </c>
      <c r="M2" s="150">
        <v>1996</v>
      </c>
      <c r="N2" s="150">
        <v>1997</v>
      </c>
      <c r="O2" s="150">
        <v>1998</v>
      </c>
      <c r="P2" s="150">
        <v>1999</v>
      </c>
      <c r="Q2" s="150">
        <v>2000</v>
      </c>
      <c r="R2" s="150">
        <v>2001</v>
      </c>
      <c r="S2" s="150">
        <v>2002</v>
      </c>
      <c r="T2" s="150">
        <v>2003</v>
      </c>
      <c r="U2" s="150">
        <v>2004</v>
      </c>
      <c r="V2" s="151">
        <v>2005</v>
      </c>
      <c r="W2" s="150">
        <v>2006</v>
      </c>
      <c r="X2" s="150">
        <v>2007</v>
      </c>
      <c r="Y2" s="150">
        <v>2008</v>
      </c>
      <c r="Z2" s="150">
        <v>2009</v>
      </c>
      <c r="AA2" s="150">
        <v>2010</v>
      </c>
      <c r="AB2" s="150">
        <v>2011</v>
      </c>
      <c r="AC2" s="150">
        <v>2012</v>
      </c>
      <c r="AD2" s="150">
        <v>2013</v>
      </c>
      <c r="AE2" s="150">
        <v>2014</v>
      </c>
      <c r="AF2" s="150">
        <v>2015</v>
      </c>
      <c r="AG2" s="150">
        <v>2016</v>
      </c>
      <c r="AH2" s="150">
        <v>2017</v>
      </c>
      <c r="AI2" s="150">
        <v>2018</v>
      </c>
      <c r="AJ2" s="150">
        <v>2019</v>
      </c>
      <c r="AK2" s="150">
        <v>2020</v>
      </c>
      <c r="AL2" s="152">
        <v>2021</v>
      </c>
      <c r="AM2" s="84">
        <v>2022</v>
      </c>
      <c r="AN2" s="56" t="s">
        <v>5</v>
      </c>
      <c r="AO2" s="56" t="s">
        <v>6</v>
      </c>
      <c r="AP2" s="56" t="s">
        <v>7</v>
      </c>
    </row>
    <row r="3" spans="1:75" ht="11.25" customHeight="1" x14ac:dyDescent="0.3">
      <c r="A3" s="145" t="b">
        <v>1</v>
      </c>
      <c r="B3" s="186" t="s">
        <v>8</v>
      </c>
      <c r="C3" s="57" t="s">
        <v>9</v>
      </c>
      <c r="D3" s="69" t="s">
        <v>10</v>
      </c>
      <c r="E3" s="80"/>
      <c r="F3" s="80"/>
      <c r="G3" s="80"/>
      <c r="H3" s="8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80">
        <v>1</v>
      </c>
      <c r="U3" s="80">
        <v>2</v>
      </c>
      <c r="V3" s="80">
        <v>2</v>
      </c>
      <c r="W3" s="80">
        <v>2</v>
      </c>
      <c r="X3" s="80">
        <v>2</v>
      </c>
      <c r="Y3" s="80">
        <v>2</v>
      </c>
      <c r="Z3" s="80">
        <v>2</v>
      </c>
      <c r="AA3" s="80">
        <v>2</v>
      </c>
      <c r="AB3" s="80">
        <v>2</v>
      </c>
      <c r="AC3" s="80">
        <v>2</v>
      </c>
      <c r="AD3" s="80">
        <v>2</v>
      </c>
      <c r="AE3" s="80">
        <v>2</v>
      </c>
      <c r="AF3" s="80">
        <v>1</v>
      </c>
      <c r="AG3" s="80">
        <v>1</v>
      </c>
      <c r="AH3" s="80">
        <v>1</v>
      </c>
      <c r="AI3" s="80">
        <v>1</v>
      </c>
      <c r="AJ3" s="80">
        <v>1</v>
      </c>
      <c r="AK3" s="69">
        <v>1</v>
      </c>
      <c r="AL3" s="69">
        <v>0</v>
      </c>
      <c r="AM3" s="69"/>
      <c r="AN3" s="80" t="s">
        <v>11</v>
      </c>
      <c r="AO3" s="40" t="s">
        <v>12</v>
      </c>
      <c r="AP3" s="79" t="s">
        <v>13</v>
      </c>
    </row>
    <row r="4" spans="1:75" ht="11.25" hidden="1" customHeight="1" x14ac:dyDescent="0.3">
      <c r="A4" s="145"/>
      <c r="B4" s="187"/>
      <c r="C4" s="57" t="s">
        <v>14</v>
      </c>
      <c r="D4" s="69"/>
      <c r="E4" s="80"/>
      <c r="F4" s="80"/>
      <c r="G4" s="80"/>
      <c r="H4" s="80"/>
      <c r="I4" s="80">
        <v>2</v>
      </c>
      <c r="J4" s="80">
        <v>2</v>
      </c>
      <c r="K4" s="80">
        <v>2</v>
      </c>
      <c r="L4" s="80">
        <v>2</v>
      </c>
      <c r="M4" s="80">
        <v>2</v>
      </c>
      <c r="N4" s="80">
        <v>2</v>
      </c>
      <c r="O4" s="80">
        <v>2</v>
      </c>
      <c r="P4" s="80">
        <v>2</v>
      </c>
      <c r="Q4" s="80">
        <v>2</v>
      </c>
      <c r="R4" s="80">
        <v>2</v>
      </c>
      <c r="S4" s="80">
        <v>2</v>
      </c>
      <c r="T4" s="80">
        <v>1</v>
      </c>
      <c r="U4" s="80"/>
      <c r="V4" s="80"/>
      <c r="W4" s="80"/>
      <c r="X4" s="80"/>
      <c r="Y4" s="80"/>
      <c r="Z4" s="80"/>
      <c r="AA4" s="80"/>
      <c r="AB4" s="80"/>
      <c r="AC4" s="80"/>
      <c r="AD4" s="40"/>
      <c r="AE4" s="40"/>
      <c r="AF4" s="40"/>
      <c r="AG4" s="40"/>
      <c r="AH4" s="40"/>
      <c r="AI4" s="40"/>
      <c r="AJ4" s="40"/>
      <c r="AK4" s="69"/>
      <c r="AL4" s="69"/>
      <c r="AM4" s="69"/>
      <c r="AN4" s="40"/>
      <c r="AO4" s="40"/>
      <c r="AP4" s="76"/>
    </row>
    <row r="5" spans="1:75" ht="11.25" customHeight="1" x14ac:dyDescent="0.3">
      <c r="A5" s="145" t="b">
        <v>1</v>
      </c>
      <c r="B5" s="86" t="s">
        <v>15</v>
      </c>
      <c r="C5" s="57" t="s">
        <v>16</v>
      </c>
      <c r="D5" s="148" t="s">
        <v>17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>
        <v>1</v>
      </c>
      <c r="S5" s="80">
        <v>1</v>
      </c>
      <c r="T5" s="80">
        <v>1</v>
      </c>
      <c r="U5" s="80">
        <v>1</v>
      </c>
      <c r="V5" s="80">
        <v>1</v>
      </c>
      <c r="W5" s="80">
        <v>1</v>
      </c>
      <c r="X5" s="80">
        <v>1</v>
      </c>
      <c r="Y5" s="80">
        <v>1</v>
      </c>
      <c r="Z5" s="80">
        <v>1</v>
      </c>
      <c r="AA5" s="80"/>
      <c r="AB5" s="80">
        <v>1</v>
      </c>
      <c r="AC5" s="80">
        <v>1</v>
      </c>
      <c r="AD5" s="40">
        <v>1</v>
      </c>
      <c r="AE5" s="40">
        <v>1</v>
      </c>
      <c r="AF5" s="149"/>
      <c r="AG5" s="149"/>
      <c r="AH5" s="149"/>
      <c r="AI5" s="149"/>
      <c r="AJ5" s="149"/>
      <c r="AK5" s="149"/>
      <c r="AL5" s="69"/>
      <c r="AM5" s="69"/>
      <c r="AN5" s="40" t="s">
        <v>18</v>
      </c>
      <c r="AO5" s="40" t="s">
        <v>19</v>
      </c>
      <c r="AP5" s="76"/>
    </row>
    <row r="6" spans="1:75" ht="11.25" customHeight="1" x14ac:dyDescent="0.3">
      <c r="A6" s="145" t="b">
        <v>1</v>
      </c>
      <c r="B6" s="86" t="s">
        <v>20</v>
      </c>
      <c r="C6" s="57" t="s">
        <v>16</v>
      </c>
      <c r="D6" s="148" t="s">
        <v>21</v>
      </c>
      <c r="E6" s="80"/>
      <c r="F6" s="80"/>
      <c r="G6" s="80"/>
      <c r="H6" s="80"/>
      <c r="I6" s="80"/>
      <c r="J6" s="80">
        <v>1</v>
      </c>
      <c r="K6" s="80">
        <v>1</v>
      </c>
      <c r="L6" s="80">
        <v>1</v>
      </c>
      <c r="M6" s="80">
        <v>1</v>
      </c>
      <c r="N6" s="80">
        <v>1</v>
      </c>
      <c r="O6" s="80">
        <v>1</v>
      </c>
      <c r="P6" s="80">
        <v>1</v>
      </c>
      <c r="Q6" s="80"/>
      <c r="R6" s="80">
        <v>1</v>
      </c>
      <c r="S6" s="80">
        <v>1</v>
      </c>
      <c r="T6" s="80">
        <v>1</v>
      </c>
      <c r="U6" s="80">
        <v>1</v>
      </c>
      <c r="V6" s="80">
        <v>1</v>
      </c>
      <c r="W6" s="80"/>
      <c r="X6" s="80">
        <v>1</v>
      </c>
      <c r="Y6" s="80"/>
      <c r="Z6" s="80"/>
      <c r="AA6" s="80"/>
      <c r="AB6" s="80"/>
      <c r="AC6" s="80"/>
      <c r="AD6" s="149"/>
      <c r="AE6" s="149"/>
      <c r="AF6" s="149"/>
      <c r="AG6" s="149"/>
      <c r="AH6" s="149"/>
      <c r="AI6" s="149"/>
      <c r="AJ6" s="149"/>
      <c r="AK6" s="149"/>
      <c r="AL6" s="149"/>
      <c r="AM6" s="69"/>
      <c r="AN6" s="80" t="s">
        <v>18</v>
      </c>
      <c r="AO6" s="80" t="s">
        <v>19</v>
      </c>
      <c r="AP6" s="79"/>
    </row>
    <row r="7" spans="1:75" ht="11.25" customHeight="1" x14ac:dyDescent="0.3">
      <c r="A7" s="145" t="b">
        <v>1</v>
      </c>
      <c r="B7" s="189" t="s">
        <v>22</v>
      </c>
      <c r="C7" s="57" t="s">
        <v>23</v>
      </c>
      <c r="D7" s="69" t="s">
        <v>24</v>
      </c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>
        <v>1</v>
      </c>
      <c r="Q7" s="80">
        <v>1</v>
      </c>
      <c r="R7" s="80">
        <v>1</v>
      </c>
      <c r="S7" s="80">
        <v>1</v>
      </c>
      <c r="T7" s="80">
        <v>1</v>
      </c>
      <c r="U7" s="80"/>
      <c r="V7" s="80">
        <v>1</v>
      </c>
      <c r="W7" s="80">
        <v>1</v>
      </c>
      <c r="X7" s="80">
        <v>1</v>
      </c>
      <c r="Y7" s="80">
        <v>1</v>
      </c>
      <c r="Z7" s="80">
        <v>1</v>
      </c>
      <c r="AA7" s="80"/>
      <c r="AB7" s="80">
        <v>1</v>
      </c>
      <c r="AC7" s="80">
        <v>1</v>
      </c>
      <c r="AD7" s="40">
        <v>1</v>
      </c>
      <c r="AE7" s="40">
        <v>1</v>
      </c>
      <c r="AF7" s="40">
        <v>1</v>
      </c>
      <c r="AG7" s="40">
        <v>1</v>
      </c>
      <c r="AH7" s="40">
        <v>1</v>
      </c>
      <c r="AI7" s="40">
        <v>1</v>
      </c>
      <c r="AJ7" s="40"/>
      <c r="AK7" s="69">
        <v>1</v>
      </c>
      <c r="AL7" s="69">
        <v>0</v>
      </c>
      <c r="AM7" s="69"/>
      <c r="AN7" s="40" t="s">
        <v>11</v>
      </c>
      <c r="AO7" s="40" t="s">
        <v>12</v>
      </c>
      <c r="AP7" s="76" t="s">
        <v>25</v>
      </c>
    </row>
    <row r="8" spans="1:75" ht="11.25" hidden="1" customHeight="1" x14ac:dyDescent="0.3">
      <c r="A8" s="145"/>
      <c r="B8" s="189"/>
      <c r="C8" s="57" t="s">
        <v>26</v>
      </c>
      <c r="D8" s="69"/>
      <c r="E8" s="80"/>
      <c r="F8" s="80"/>
      <c r="G8" s="80">
        <v>1</v>
      </c>
      <c r="H8" s="80">
        <v>1</v>
      </c>
      <c r="I8" s="80">
        <v>1</v>
      </c>
      <c r="J8" s="80">
        <v>1</v>
      </c>
      <c r="K8" s="80">
        <v>1</v>
      </c>
      <c r="L8" s="80">
        <v>1</v>
      </c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40"/>
      <c r="AE8" s="40"/>
      <c r="AF8" s="40"/>
      <c r="AG8" s="40"/>
      <c r="AH8" s="40"/>
      <c r="AI8" s="40"/>
      <c r="AJ8" s="40"/>
      <c r="AK8" s="69"/>
      <c r="AL8" s="69"/>
      <c r="AM8" s="69"/>
      <c r="AN8" s="40"/>
      <c r="AO8" s="40"/>
      <c r="AP8" s="76"/>
    </row>
    <row r="9" spans="1:75" ht="10.9" hidden="1" customHeight="1" x14ac:dyDescent="0.3">
      <c r="A9" s="145"/>
      <c r="B9" s="189"/>
      <c r="C9" s="57" t="s">
        <v>27</v>
      </c>
      <c r="D9" s="69"/>
      <c r="E9" s="80"/>
      <c r="F9" s="80"/>
      <c r="G9" s="80"/>
      <c r="H9" s="80"/>
      <c r="I9" s="80"/>
      <c r="J9" s="80"/>
      <c r="K9" s="80"/>
      <c r="L9" s="80"/>
      <c r="M9" s="80">
        <v>1</v>
      </c>
      <c r="N9" s="80">
        <v>1</v>
      </c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40"/>
      <c r="AE9" s="40"/>
      <c r="AF9" s="40"/>
      <c r="AG9" s="40"/>
      <c r="AH9" s="40"/>
      <c r="AI9" s="40"/>
      <c r="AJ9" s="40"/>
      <c r="AK9" s="69"/>
      <c r="AL9" s="69"/>
      <c r="AM9" s="69"/>
      <c r="AN9" s="40"/>
      <c r="AO9" s="40"/>
      <c r="AP9" s="76"/>
    </row>
    <row r="10" spans="1:75" ht="11.25" hidden="1" customHeight="1" x14ac:dyDescent="0.3">
      <c r="A10" s="145"/>
      <c r="B10" s="189" t="s">
        <v>28</v>
      </c>
      <c r="C10" s="39" t="s">
        <v>29</v>
      </c>
      <c r="D10" s="69"/>
      <c r="E10" s="80"/>
      <c r="F10" s="80"/>
      <c r="G10" s="80">
        <v>1</v>
      </c>
      <c r="H10" s="80"/>
      <c r="I10" s="80">
        <v>1</v>
      </c>
      <c r="J10" s="80">
        <v>1</v>
      </c>
      <c r="K10" s="80"/>
      <c r="L10" s="80">
        <v>1</v>
      </c>
      <c r="M10" s="80">
        <v>1</v>
      </c>
      <c r="N10" s="80">
        <v>1</v>
      </c>
      <c r="O10" s="80">
        <v>1</v>
      </c>
      <c r="P10" s="80">
        <v>1</v>
      </c>
      <c r="Q10" s="80"/>
      <c r="R10" s="80">
        <v>1</v>
      </c>
      <c r="S10" s="80">
        <v>1</v>
      </c>
      <c r="T10" s="80">
        <v>1</v>
      </c>
      <c r="U10" s="80">
        <v>1</v>
      </c>
      <c r="V10" s="80">
        <v>1</v>
      </c>
      <c r="W10" s="80">
        <v>1</v>
      </c>
      <c r="X10" s="80">
        <v>1</v>
      </c>
      <c r="Y10" s="80">
        <v>1</v>
      </c>
      <c r="Z10" s="80">
        <v>1</v>
      </c>
      <c r="AA10" s="80"/>
      <c r="AB10" s="80">
        <v>1</v>
      </c>
      <c r="AC10" s="80">
        <v>1</v>
      </c>
      <c r="AD10" s="80">
        <v>1</v>
      </c>
      <c r="AE10" s="80">
        <v>1</v>
      </c>
      <c r="AF10" s="80">
        <v>1</v>
      </c>
      <c r="AG10" s="80"/>
      <c r="AH10" s="80"/>
      <c r="AI10" s="80"/>
      <c r="AJ10" s="80"/>
      <c r="AK10" s="69"/>
      <c r="AL10" s="69"/>
      <c r="AM10" s="69"/>
      <c r="AN10" s="80"/>
      <c r="AO10" s="80"/>
      <c r="AP10" s="79"/>
    </row>
    <row r="11" spans="1:75" ht="11.25" customHeight="1" x14ac:dyDescent="0.3">
      <c r="A11" s="145" t="b">
        <v>1</v>
      </c>
      <c r="B11" s="189"/>
      <c r="C11" s="39" t="s">
        <v>30</v>
      </c>
      <c r="D11" s="69" t="s">
        <v>17</v>
      </c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>
        <v>1</v>
      </c>
      <c r="AH11" s="80">
        <v>1</v>
      </c>
      <c r="AI11" s="80">
        <v>1</v>
      </c>
      <c r="AJ11" s="80">
        <v>1</v>
      </c>
      <c r="AK11" s="77">
        <v>1</v>
      </c>
      <c r="AL11" s="69">
        <v>0</v>
      </c>
      <c r="AM11" s="69"/>
      <c r="AN11" s="80" t="s">
        <v>11</v>
      </c>
      <c r="AO11" s="40" t="s">
        <v>12</v>
      </c>
      <c r="AP11" s="79" t="s">
        <v>31</v>
      </c>
    </row>
    <row r="12" spans="1:75" ht="12" x14ac:dyDescent="0.3">
      <c r="A12" s="145" t="b">
        <v>1</v>
      </c>
      <c r="B12" s="86" t="s">
        <v>32</v>
      </c>
      <c r="C12" s="39" t="s">
        <v>33</v>
      </c>
      <c r="D12" s="69" t="s">
        <v>17</v>
      </c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>
        <v>1</v>
      </c>
      <c r="R12" s="80"/>
      <c r="S12" s="80"/>
      <c r="T12" s="80"/>
      <c r="U12" s="80">
        <v>1</v>
      </c>
      <c r="V12" s="80">
        <v>1</v>
      </c>
      <c r="W12" s="80">
        <v>1</v>
      </c>
      <c r="X12" s="80">
        <v>1</v>
      </c>
      <c r="Y12" s="80">
        <v>1</v>
      </c>
      <c r="Z12" s="80">
        <v>1</v>
      </c>
      <c r="AA12" s="80">
        <v>1</v>
      </c>
      <c r="AB12" s="80">
        <v>1</v>
      </c>
      <c r="AC12" s="80">
        <v>1</v>
      </c>
      <c r="AD12" s="80">
        <v>1</v>
      </c>
      <c r="AE12" s="80">
        <v>1</v>
      </c>
      <c r="AF12" s="80">
        <v>1</v>
      </c>
      <c r="AG12" s="80">
        <v>1</v>
      </c>
      <c r="AH12" s="149"/>
      <c r="AI12" s="149"/>
      <c r="AJ12" s="149"/>
      <c r="AK12" s="149"/>
      <c r="AL12" s="149"/>
      <c r="AM12" s="69"/>
      <c r="AN12" s="80" t="s">
        <v>18</v>
      </c>
      <c r="AO12" s="80" t="s">
        <v>19</v>
      </c>
      <c r="AP12" s="79"/>
    </row>
    <row r="13" spans="1:75" ht="11.25" customHeight="1" x14ac:dyDescent="0.3">
      <c r="A13" s="145" t="b">
        <v>1</v>
      </c>
      <c r="B13" s="86" t="s">
        <v>34</v>
      </c>
      <c r="C13" s="39" t="s">
        <v>35</v>
      </c>
      <c r="D13" s="69" t="s">
        <v>17</v>
      </c>
      <c r="E13" s="80"/>
      <c r="F13" s="80"/>
      <c r="G13" s="80">
        <v>1</v>
      </c>
      <c r="H13" s="80"/>
      <c r="I13" s="80">
        <v>1</v>
      </c>
      <c r="J13" s="80"/>
      <c r="K13" s="80">
        <v>1</v>
      </c>
      <c r="L13" s="80"/>
      <c r="M13" s="80">
        <v>1</v>
      </c>
      <c r="N13" s="80"/>
      <c r="O13" s="80">
        <v>1</v>
      </c>
      <c r="P13" s="80"/>
      <c r="Q13" s="80">
        <v>1</v>
      </c>
      <c r="R13" s="80"/>
      <c r="S13" s="80"/>
      <c r="T13" s="80">
        <v>1</v>
      </c>
      <c r="U13" s="80"/>
      <c r="V13" s="80"/>
      <c r="W13" s="80">
        <v>1</v>
      </c>
      <c r="X13" s="80"/>
      <c r="Y13" s="80"/>
      <c r="Z13" s="80">
        <v>1</v>
      </c>
      <c r="AA13" s="80"/>
      <c r="AB13" s="80">
        <v>1</v>
      </c>
      <c r="AC13" s="80"/>
      <c r="AD13" s="40">
        <v>1</v>
      </c>
      <c r="AE13" s="40"/>
      <c r="AF13" s="40">
        <v>1</v>
      </c>
      <c r="AG13" s="40"/>
      <c r="AH13" s="40">
        <v>1</v>
      </c>
      <c r="AI13" s="40"/>
      <c r="AJ13" s="153"/>
      <c r="AK13" s="69">
        <v>1</v>
      </c>
      <c r="AL13" s="69"/>
      <c r="AM13" s="69"/>
      <c r="AN13" s="40" t="s">
        <v>11</v>
      </c>
      <c r="AO13" s="40" t="s">
        <v>36</v>
      </c>
      <c r="AP13" s="76" t="s">
        <v>37</v>
      </c>
    </row>
    <row r="14" spans="1:75" ht="11.25" hidden="1" customHeight="1" x14ac:dyDescent="0.3">
      <c r="A14" s="145"/>
      <c r="B14" s="186" t="s">
        <v>38</v>
      </c>
      <c r="C14" s="39" t="s">
        <v>23</v>
      </c>
      <c r="D14" s="6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>
        <v>1</v>
      </c>
      <c r="S14" s="80">
        <v>1</v>
      </c>
      <c r="T14" s="80">
        <v>1</v>
      </c>
      <c r="U14" s="80">
        <v>1</v>
      </c>
      <c r="V14" s="80">
        <v>1</v>
      </c>
      <c r="W14" s="80"/>
      <c r="X14" s="80"/>
      <c r="Y14" s="40"/>
      <c r="Z14" s="80"/>
      <c r="AA14" s="80"/>
      <c r="AB14" s="80"/>
      <c r="AC14" s="80"/>
      <c r="AD14" s="40"/>
      <c r="AE14" s="40"/>
      <c r="AF14" s="40"/>
      <c r="AG14" s="40"/>
      <c r="AH14" s="40"/>
      <c r="AI14" s="40"/>
      <c r="AJ14" s="40"/>
      <c r="AK14" s="69"/>
      <c r="AL14" s="69"/>
      <c r="AM14" s="69"/>
      <c r="AN14" s="40"/>
      <c r="AO14" s="40"/>
      <c r="AP14" s="76"/>
    </row>
    <row r="15" spans="1:75" ht="10.9" hidden="1" customHeight="1" x14ac:dyDescent="0.3">
      <c r="A15" s="145"/>
      <c r="B15" s="188"/>
      <c r="C15" s="39" t="s">
        <v>39</v>
      </c>
      <c r="D15" s="69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>
        <v>1</v>
      </c>
      <c r="Z15" s="80"/>
      <c r="AA15" s="80"/>
      <c r="AB15" s="80"/>
      <c r="AC15" s="80"/>
      <c r="AD15" s="40"/>
      <c r="AE15" s="40"/>
      <c r="AF15" s="40"/>
      <c r="AG15" s="40"/>
      <c r="AH15" s="40"/>
      <c r="AI15" s="40"/>
      <c r="AJ15" s="40"/>
      <c r="AK15" s="69"/>
      <c r="AL15" s="69"/>
      <c r="AM15" s="69"/>
      <c r="AN15" s="40"/>
      <c r="AO15" s="40"/>
      <c r="AP15" s="76"/>
    </row>
    <row r="16" spans="1:75" ht="11.25" hidden="1" customHeight="1" x14ac:dyDescent="0.3">
      <c r="A16" s="145"/>
      <c r="B16" s="188"/>
      <c r="C16" s="39" t="s">
        <v>40</v>
      </c>
      <c r="D16" s="69"/>
      <c r="E16" s="80"/>
      <c r="F16" s="80">
        <v>1</v>
      </c>
      <c r="G16" s="80">
        <v>1</v>
      </c>
      <c r="H16" s="80">
        <v>1</v>
      </c>
      <c r="I16" s="80">
        <v>1</v>
      </c>
      <c r="J16" s="80">
        <v>1</v>
      </c>
      <c r="K16" s="80">
        <v>1</v>
      </c>
      <c r="L16" s="80">
        <v>1</v>
      </c>
      <c r="M16" s="80">
        <v>1</v>
      </c>
      <c r="N16" s="80">
        <v>1</v>
      </c>
      <c r="O16" s="80">
        <v>1</v>
      </c>
      <c r="P16" s="80">
        <v>1</v>
      </c>
      <c r="Q16" s="80">
        <v>1</v>
      </c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40"/>
      <c r="AE16" s="40"/>
      <c r="AF16" s="40"/>
      <c r="AG16" s="40"/>
      <c r="AH16" s="40"/>
      <c r="AI16" s="40"/>
      <c r="AJ16" s="40"/>
      <c r="AK16" s="69"/>
      <c r="AL16" s="69"/>
      <c r="AM16" s="69"/>
      <c r="AN16" s="40"/>
      <c r="AO16" s="40"/>
      <c r="AP16" s="76"/>
    </row>
    <row r="17" spans="1:42" ht="11.25" customHeight="1" x14ac:dyDescent="0.3">
      <c r="A17" s="145" t="b">
        <v>1</v>
      </c>
      <c r="B17" s="187"/>
      <c r="C17" s="39" t="s">
        <v>41</v>
      </c>
      <c r="D17" s="69" t="s">
        <v>42</v>
      </c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>
        <v>1</v>
      </c>
      <c r="X17" s="80">
        <v>1</v>
      </c>
      <c r="Y17" s="80">
        <v>1</v>
      </c>
      <c r="Z17" s="80">
        <v>1</v>
      </c>
      <c r="AA17" s="80">
        <v>1</v>
      </c>
      <c r="AB17" s="80">
        <v>1</v>
      </c>
      <c r="AC17" s="80">
        <v>1</v>
      </c>
      <c r="AD17" s="80">
        <v>1</v>
      </c>
      <c r="AE17" s="80">
        <v>1</v>
      </c>
      <c r="AF17" s="80">
        <v>1</v>
      </c>
      <c r="AG17" s="80">
        <v>1</v>
      </c>
      <c r="AH17" s="80">
        <v>1</v>
      </c>
      <c r="AI17" s="80">
        <v>1</v>
      </c>
      <c r="AJ17" s="80">
        <v>1</v>
      </c>
      <c r="AK17" s="69">
        <v>1</v>
      </c>
      <c r="AL17" s="77">
        <v>1</v>
      </c>
      <c r="AM17" s="69"/>
      <c r="AN17" s="80" t="s">
        <v>11</v>
      </c>
      <c r="AO17" s="40" t="s">
        <v>12</v>
      </c>
      <c r="AP17" s="79" t="s">
        <v>31</v>
      </c>
    </row>
    <row r="18" spans="1:42" ht="11.25" hidden="1" customHeight="1" x14ac:dyDescent="0.3">
      <c r="A18" s="145"/>
      <c r="B18" s="186" t="s">
        <v>43</v>
      </c>
      <c r="C18" s="41" t="s">
        <v>44</v>
      </c>
      <c r="D18" s="69"/>
      <c r="E18" s="40"/>
      <c r="F18" s="40"/>
      <c r="G18" s="80">
        <v>1</v>
      </c>
      <c r="H18" s="80">
        <v>1</v>
      </c>
      <c r="I18" s="80">
        <v>1</v>
      </c>
      <c r="J18" s="80">
        <v>1</v>
      </c>
      <c r="K18" s="80">
        <v>1</v>
      </c>
      <c r="L18" s="80">
        <v>1</v>
      </c>
      <c r="M18" s="80">
        <v>1</v>
      </c>
      <c r="N18" s="80">
        <v>1</v>
      </c>
      <c r="O18" s="80">
        <v>1</v>
      </c>
      <c r="P18" s="80">
        <v>1</v>
      </c>
      <c r="Q18" s="80">
        <v>1</v>
      </c>
      <c r="R18" s="80">
        <v>1</v>
      </c>
      <c r="S18" s="80">
        <v>1</v>
      </c>
      <c r="T18" s="80">
        <v>1</v>
      </c>
      <c r="U18" s="80">
        <v>1</v>
      </c>
      <c r="V18" s="80">
        <v>1</v>
      </c>
      <c r="W18" s="80">
        <v>1</v>
      </c>
      <c r="X18" s="80">
        <v>1</v>
      </c>
      <c r="Y18" s="80">
        <v>1</v>
      </c>
      <c r="Z18" s="80">
        <v>1</v>
      </c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69"/>
      <c r="AL18" s="69"/>
      <c r="AM18" s="69"/>
      <c r="AN18" s="40"/>
      <c r="AO18" s="40"/>
      <c r="AP18" s="76"/>
    </row>
    <row r="19" spans="1:42" ht="11.25" customHeight="1" x14ac:dyDescent="0.3">
      <c r="A19" s="145" t="b">
        <v>1</v>
      </c>
      <c r="B19" s="187"/>
      <c r="C19" s="57" t="s">
        <v>45</v>
      </c>
      <c r="D19" s="69" t="s">
        <v>46</v>
      </c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>
        <v>1</v>
      </c>
      <c r="AB19" s="80">
        <v>1</v>
      </c>
      <c r="AC19" s="80">
        <v>1</v>
      </c>
      <c r="AD19" s="80">
        <v>1</v>
      </c>
      <c r="AE19" s="80">
        <v>1</v>
      </c>
      <c r="AF19" s="80">
        <v>1</v>
      </c>
      <c r="AG19" s="80">
        <v>1</v>
      </c>
      <c r="AH19" s="80">
        <v>1</v>
      </c>
      <c r="AI19" s="80">
        <v>1</v>
      </c>
      <c r="AJ19" s="80">
        <v>1</v>
      </c>
      <c r="AK19" s="69">
        <v>1</v>
      </c>
      <c r="AL19" s="82">
        <v>1</v>
      </c>
      <c r="AM19" s="69"/>
      <c r="AN19" s="80" t="s">
        <v>11</v>
      </c>
      <c r="AO19" s="40" t="s">
        <v>12</v>
      </c>
      <c r="AP19" s="79" t="s">
        <v>47</v>
      </c>
    </row>
    <row r="20" spans="1:42" ht="11.25" hidden="1" customHeight="1" x14ac:dyDescent="0.3">
      <c r="A20" s="145"/>
      <c r="B20" s="186" t="s">
        <v>48</v>
      </c>
      <c r="C20" s="57" t="s">
        <v>49</v>
      </c>
      <c r="D20" s="69"/>
      <c r="E20" s="80"/>
      <c r="F20" s="80"/>
      <c r="G20" s="80"/>
      <c r="H20" s="80"/>
      <c r="I20" s="80"/>
      <c r="J20" s="80"/>
      <c r="K20" s="80"/>
      <c r="L20" s="80">
        <v>1</v>
      </c>
      <c r="M20" s="80">
        <v>1</v>
      </c>
      <c r="N20" s="80">
        <v>1</v>
      </c>
      <c r="O20" s="80"/>
      <c r="P20" s="80"/>
      <c r="Q20" s="80">
        <v>1</v>
      </c>
      <c r="R20" s="80">
        <v>1</v>
      </c>
      <c r="S20" s="80">
        <v>1</v>
      </c>
      <c r="T20" s="80">
        <v>1</v>
      </c>
      <c r="U20" s="80">
        <v>1</v>
      </c>
      <c r="V20" s="80">
        <v>1</v>
      </c>
      <c r="W20" s="80">
        <v>1</v>
      </c>
      <c r="X20" s="80">
        <v>1</v>
      </c>
      <c r="Y20" s="80">
        <v>1</v>
      </c>
      <c r="Z20" s="80">
        <v>1</v>
      </c>
      <c r="AA20" s="80">
        <v>1</v>
      </c>
      <c r="AB20" s="80">
        <v>1</v>
      </c>
      <c r="AC20" s="80">
        <v>1</v>
      </c>
      <c r="AD20" s="80">
        <v>1</v>
      </c>
      <c r="AE20" s="80">
        <v>1</v>
      </c>
      <c r="AF20" s="80">
        <v>1</v>
      </c>
      <c r="AG20" s="80">
        <v>1</v>
      </c>
      <c r="AH20" s="80"/>
      <c r="AI20" s="80"/>
      <c r="AJ20" s="80"/>
      <c r="AK20" s="69"/>
      <c r="AL20" s="69"/>
      <c r="AM20" s="69"/>
      <c r="AN20" s="80"/>
      <c r="AO20" s="80"/>
      <c r="AP20" s="79"/>
    </row>
    <row r="21" spans="1:42" ht="11.25" customHeight="1" x14ac:dyDescent="0.3">
      <c r="A21" s="145" t="b">
        <v>1</v>
      </c>
      <c r="B21" s="187"/>
      <c r="C21" s="57" t="s">
        <v>50</v>
      </c>
      <c r="D21" s="69" t="s">
        <v>51</v>
      </c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>
        <v>1</v>
      </c>
      <c r="AI21" s="80">
        <v>1</v>
      </c>
      <c r="AJ21" s="80"/>
      <c r="AK21" s="69">
        <v>1</v>
      </c>
      <c r="AL21" s="69">
        <v>0</v>
      </c>
      <c r="AM21" s="69"/>
      <c r="AN21" s="80" t="s">
        <v>11</v>
      </c>
      <c r="AO21" s="40" t="s">
        <v>12</v>
      </c>
      <c r="AP21" s="79" t="s">
        <v>52</v>
      </c>
    </row>
    <row r="22" spans="1:42" ht="11.25" customHeight="1" x14ac:dyDescent="0.3">
      <c r="A22" s="145" t="b">
        <v>1</v>
      </c>
      <c r="B22" s="189" t="s">
        <v>53</v>
      </c>
      <c r="C22" s="57" t="s">
        <v>54</v>
      </c>
      <c r="D22" s="69" t="s">
        <v>55</v>
      </c>
      <c r="E22" s="80"/>
      <c r="F22" s="80"/>
      <c r="G22" s="80">
        <v>1</v>
      </c>
      <c r="H22" s="80">
        <v>1</v>
      </c>
      <c r="I22" s="80">
        <v>1</v>
      </c>
      <c r="J22" s="80">
        <v>1</v>
      </c>
      <c r="K22" s="80">
        <v>1</v>
      </c>
      <c r="L22" s="80">
        <v>1</v>
      </c>
      <c r="M22" s="80">
        <v>1</v>
      </c>
      <c r="N22" s="80">
        <v>1</v>
      </c>
      <c r="O22" s="80">
        <v>1</v>
      </c>
      <c r="P22" s="80">
        <v>1</v>
      </c>
      <c r="Q22" s="80">
        <v>1</v>
      </c>
      <c r="R22" s="80">
        <v>1</v>
      </c>
      <c r="S22" s="80">
        <v>1</v>
      </c>
      <c r="T22" s="80">
        <v>1</v>
      </c>
      <c r="U22" s="80">
        <v>1</v>
      </c>
      <c r="V22" s="80">
        <v>1</v>
      </c>
      <c r="W22" s="80">
        <v>1</v>
      </c>
      <c r="X22" s="80">
        <v>1</v>
      </c>
      <c r="Y22" s="80">
        <v>1</v>
      </c>
      <c r="Z22" s="80">
        <v>1</v>
      </c>
      <c r="AA22" s="80">
        <v>1</v>
      </c>
      <c r="AB22" s="80">
        <v>1</v>
      </c>
      <c r="AC22" s="80">
        <v>1</v>
      </c>
      <c r="AD22" s="80">
        <v>1</v>
      </c>
      <c r="AE22" s="80">
        <v>1</v>
      </c>
      <c r="AF22" s="80">
        <v>1</v>
      </c>
      <c r="AG22" s="80">
        <v>1</v>
      </c>
      <c r="AH22" s="80">
        <v>1</v>
      </c>
      <c r="AI22" s="80">
        <v>1</v>
      </c>
      <c r="AJ22" s="80">
        <v>1</v>
      </c>
      <c r="AK22" s="69">
        <v>1</v>
      </c>
      <c r="AL22" s="82">
        <v>1</v>
      </c>
      <c r="AM22" s="69"/>
      <c r="AN22" s="80" t="s">
        <v>11</v>
      </c>
      <c r="AO22" s="40" t="s">
        <v>12</v>
      </c>
      <c r="AP22" s="79" t="s">
        <v>56</v>
      </c>
    </row>
    <row r="23" spans="1:42" ht="11.25" hidden="1" customHeight="1" x14ac:dyDescent="0.3">
      <c r="A23" s="145"/>
      <c r="B23" s="189"/>
      <c r="C23" s="57" t="s">
        <v>57</v>
      </c>
      <c r="D23" s="69"/>
      <c r="E23" s="80"/>
      <c r="F23" s="80"/>
      <c r="G23" s="80"/>
      <c r="H23" s="80"/>
      <c r="I23" s="80"/>
      <c r="J23" s="80"/>
      <c r="K23" s="80">
        <v>1</v>
      </c>
      <c r="L23" s="80">
        <v>1</v>
      </c>
      <c r="M23" s="80"/>
      <c r="N23" s="80"/>
      <c r="O23" s="80">
        <v>1</v>
      </c>
      <c r="P23" s="80"/>
      <c r="Q23" s="80"/>
      <c r="R23" s="80"/>
      <c r="S23" s="80"/>
      <c r="T23" s="80"/>
      <c r="U23" s="80"/>
      <c r="V23" s="80">
        <v>1</v>
      </c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98"/>
      <c r="AL23" s="69"/>
      <c r="AM23" s="69"/>
      <c r="AN23" s="80"/>
      <c r="AO23" s="80"/>
      <c r="AP23" s="79"/>
    </row>
    <row r="24" spans="1:42" ht="10.9" hidden="1" customHeight="1" x14ac:dyDescent="0.3">
      <c r="A24" s="145"/>
      <c r="B24" s="189" t="s">
        <v>58</v>
      </c>
      <c r="C24" s="57" t="s">
        <v>59</v>
      </c>
      <c r="D24" s="69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40"/>
      <c r="P24" s="40"/>
      <c r="Q24" s="80">
        <v>1</v>
      </c>
      <c r="R24" s="40"/>
      <c r="S24" s="40"/>
      <c r="T24" s="40"/>
      <c r="U24" s="40"/>
      <c r="V24" s="40"/>
      <c r="W24" s="80">
        <v>1</v>
      </c>
      <c r="X24" s="40"/>
      <c r="Y24" s="40"/>
      <c r="Z24" s="40"/>
      <c r="AA24" s="40"/>
      <c r="AB24" s="80"/>
      <c r="AC24" s="80"/>
      <c r="AD24" s="40"/>
      <c r="AE24" s="80">
        <v>1</v>
      </c>
      <c r="AF24" s="40"/>
      <c r="AG24" s="40"/>
      <c r="AH24" s="40"/>
      <c r="AI24" s="40"/>
      <c r="AJ24" s="40"/>
      <c r="AK24" s="98"/>
      <c r="AL24" s="69"/>
      <c r="AM24" s="69"/>
      <c r="AN24" s="40"/>
      <c r="AO24" s="40"/>
      <c r="AP24" s="76"/>
    </row>
    <row r="25" spans="1:42" ht="11.25" customHeight="1" x14ac:dyDescent="0.3">
      <c r="A25" s="145" t="b">
        <v>1</v>
      </c>
      <c r="B25" s="189"/>
      <c r="C25" s="57" t="s">
        <v>60</v>
      </c>
      <c r="D25" s="69" t="s">
        <v>61</v>
      </c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40"/>
      <c r="P25" s="40"/>
      <c r="Q25" s="40"/>
      <c r="R25" s="40"/>
      <c r="S25" s="80">
        <v>1</v>
      </c>
      <c r="T25" s="80">
        <v>1</v>
      </c>
      <c r="U25" s="80">
        <v>1</v>
      </c>
      <c r="V25" s="40"/>
      <c r="W25" s="40"/>
      <c r="X25" s="40"/>
      <c r="Y25" s="40"/>
      <c r="Z25" s="40"/>
      <c r="AA25" s="80">
        <v>1</v>
      </c>
      <c r="AB25" s="80">
        <v>1</v>
      </c>
      <c r="AC25" s="80">
        <v>1</v>
      </c>
      <c r="AD25" s="80">
        <v>1</v>
      </c>
      <c r="AE25" s="80">
        <v>1</v>
      </c>
      <c r="AF25" s="80">
        <v>1</v>
      </c>
      <c r="AG25" s="80">
        <v>1</v>
      </c>
      <c r="AH25" s="80">
        <v>1</v>
      </c>
      <c r="AI25" s="80">
        <v>1</v>
      </c>
      <c r="AJ25" s="80">
        <v>1</v>
      </c>
      <c r="AK25" s="78"/>
      <c r="AL25" s="82">
        <v>1</v>
      </c>
      <c r="AM25" s="69"/>
      <c r="AN25" s="80" t="s">
        <v>11</v>
      </c>
      <c r="AO25" s="40" t="s">
        <v>12</v>
      </c>
      <c r="AP25" s="79" t="s">
        <v>47</v>
      </c>
    </row>
    <row r="26" spans="1:42" ht="12" hidden="1" x14ac:dyDescent="0.3">
      <c r="A26" s="145"/>
      <c r="B26" s="189"/>
      <c r="C26" s="57" t="s">
        <v>62</v>
      </c>
      <c r="D26" s="69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>
        <v>1</v>
      </c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40"/>
      <c r="AE26" s="40"/>
      <c r="AF26" s="40"/>
      <c r="AG26" s="40"/>
      <c r="AH26" s="40"/>
      <c r="AI26" s="40"/>
      <c r="AJ26" s="40"/>
      <c r="AK26" s="98"/>
      <c r="AL26" s="69"/>
      <c r="AM26" s="69"/>
      <c r="AN26" s="40"/>
      <c r="AO26" s="40"/>
      <c r="AP26" s="76"/>
    </row>
    <row r="27" spans="1:42" ht="11.25" customHeight="1" x14ac:dyDescent="0.3">
      <c r="A27" s="145" t="b">
        <v>1</v>
      </c>
      <c r="B27" s="86" t="s">
        <v>63</v>
      </c>
      <c r="C27" s="57" t="s">
        <v>64</v>
      </c>
      <c r="D27" s="69" t="s">
        <v>61</v>
      </c>
      <c r="E27" s="80">
        <v>1</v>
      </c>
      <c r="F27" s="80">
        <v>1</v>
      </c>
      <c r="G27" s="80">
        <v>1</v>
      </c>
      <c r="H27" s="80">
        <v>1</v>
      </c>
      <c r="I27" s="80">
        <v>1</v>
      </c>
      <c r="J27" s="80">
        <v>1</v>
      </c>
      <c r="K27" s="80">
        <v>1</v>
      </c>
      <c r="L27" s="80">
        <v>1</v>
      </c>
      <c r="M27" s="80">
        <v>1</v>
      </c>
      <c r="N27" s="80">
        <v>1</v>
      </c>
      <c r="O27" s="80">
        <v>1</v>
      </c>
      <c r="P27" s="80">
        <v>1</v>
      </c>
      <c r="Q27" s="80"/>
      <c r="R27" s="80">
        <v>1</v>
      </c>
      <c r="S27" s="80">
        <v>2</v>
      </c>
      <c r="T27" s="80">
        <v>1</v>
      </c>
      <c r="U27" s="80">
        <v>1</v>
      </c>
      <c r="V27" s="80">
        <v>2</v>
      </c>
      <c r="W27" s="80">
        <v>2</v>
      </c>
      <c r="X27" s="80">
        <v>1</v>
      </c>
      <c r="Y27" s="80">
        <v>1</v>
      </c>
      <c r="Z27" s="80">
        <v>1</v>
      </c>
      <c r="AA27" s="80">
        <v>1</v>
      </c>
      <c r="AB27" s="80">
        <v>1</v>
      </c>
      <c r="AC27" s="80">
        <v>1</v>
      </c>
      <c r="AD27" s="80">
        <v>1</v>
      </c>
      <c r="AE27" s="80">
        <v>1</v>
      </c>
      <c r="AF27" s="80">
        <v>1</v>
      </c>
      <c r="AG27" s="80">
        <v>1</v>
      </c>
      <c r="AH27" s="80">
        <v>1</v>
      </c>
      <c r="AI27" s="80">
        <v>1</v>
      </c>
      <c r="AJ27" s="80"/>
      <c r="AK27" s="78"/>
      <c r="AL27" s="69">
        <v>0</v>
      </c>
      <c r="AM27" s="69"/>
      <c r="AN27" s="80" t="s">
        <v>11</v>
      </c>
      <c r="AO27" s="40" t="s">
        <v>12</v>
      </c>
      <c r="AP27" s="79" t="s">
        <v>31</v>
      </c>
    </row>
    <row r="28" spans="1:42" ht="10.9" customHeight="1" x14ac:dyDescent="0.3">
      <c r="A28" s="145" t="b">
        <v>1</v>
      </c>
      <c r="B28" s="186" t="s">
        <v>65</v>
      </c>
      <c r="C28" s="57" t="s">
        <v>16</v>
      </c>
      <c r="D28" s="69" t="s">
        <v>66</v>
      </c>
      <c r="E28" s="80"/>
      <c r="F28" s="80"/>
      <c r="G28" s="80">
        <v>2</v>
      </c>
      <c r="H28" s="80">
        <v>1</v>
      </c>
      <c r="I28" s="80">
        <v>1</v>
      </c>
      <c r="J28" s="80">
        <v>2</v>
      </c>
      <c r="K28" s="80">
        <v>1</v>
      </c>
      <c r="L28" s="80">
        <v>1</v>
      </c>
      <c r="M28" s="80">
        <v>1</v>
      </c>
      <c r="N28" s="80">
        <v>2</v>
      </c>
      <c r="O28" s="80">
        <v>2</v>
      </c>
      <c r="P28" s="80">
        <v>1</v>
      </c>
      <c r="Q28" s="80">
        <v>1</v>
      </c>
      <c r="R28" s="80">
        <v>1</v>
      </c>
      <c r="S28" s="80">
        <v>1</v>
      </c>
      <c r="T28" s="80">
        <v>1</v>
      </c>
      <c r="U28" s="80">
        <v>1</v>
      </c>
      <c r="V28" s="80">
        <v>1</v>
      </c>
      <c r="W28" s="80">
        <v>1</v>
      </c>
      <c r="X28" s="80">
        <v>2</v>
      </c>
      <c r="Y28" s="80">
        <v>1</v>
      </c>
      <c r="Z28" s="80">
        <v>2</v>
      </c>
      <c r="AA28" s="80">
        <v>1</v>
      </c>
      <c r="AB28" s="80"/>
      <c r="AC28" s="80">
        <v>1</v>
      </c>
      <c r="AD28" s="40">
        <v>1</v>
      </c>
      <c r="AE28" s="40">
        <v>1</v>
      </c>
      <c r="AF28" s="149"/>
      <c r="AG28" s="80">
        <v>1</v>
      </c>
      <c r="AH28" s="149"/>
      <c r="AI28" s="149"/>
      <c r="AJ28" s="149"/>
      <c r="AK28" s="149"/>
      <c r="AL28" s="149"/>
      <c r="AM28" s="69"/>
      <c r="AN28" s="40" t="s">
        <v>18</v>
      </c>
      <c r="AO28" s="40" t="s">
        <v>19</v>
      </c>
      <c r="AP28" s="76"/>
    </row>
    <row r="29" spans="1:42" ht="10.9" hidden="1" customHeight="1" x14ac:dyDescent="0.3">
      <c r="A29" s="145"/>
      <c r="B29" s="187"/>
      <c r="C29" s="57" t="s">
        <v>67</v>
      </c>
      <c r="D29" s="69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>
        <v>1</v>
      </c>
      <c r="T29" s="80">
        <v>1</v>
      </c>
      <c r="U29" s="80">
        <v>1</v>
      </c>
      <c r="V29" s="80">
        <v>1</v>
      </c>
      <c r="W29" s="80">
        <v>1</v>
      </c>
      <c r="X29" s="80">
        <v>1</v>
      </c>
      <c r="Y29" s="80">
        <v>1</v>
      </c>
      <c r="Z29" s="80"/>
      <c r="AA29" s="80">
        <v>1</v>
      </c>
      <c r="AB29" s="80"/>
      <c r="AC29" s="80">
        <v>1</v>
      </c>
      <c r="AD29" s="40"/>
      <c r="AE29" s="40"/>
      <c r="AF29" s="40"/>
      <c r="AG29" s="80"/>
      <c r="AH29" s="40"/>
      <c r="AI29" s="40"/>
      <c r="AJ29" s="40"/>
      <c r="AK29" s="98"/>
      <c r="AL29" s="69"/>
      <c r="AM29" s="69"/>
      <c r="AN29" s="40"/>
      <c r="AO29" s="40"/>
      <c r="AP29" s="76"/>
    </row>
    <row r="30" spans="1:42" ht="11.25" customHeight="1" x14ac:dyDescent="0.3">
      <c r="A30" s="145" t="b">
        <v>1</v>
      </c>
      <c r="B30" s="86" t="s">
        <v>68</v>
      </c>
      <c r="C30" s="57" t="s">
        <v>69</v>
      </c>
      <c r="D30" s="69" t="s">
        <v>70</v>
      </c>
      <c r="E30" s="80"/>
      <c r="F30" s="80"/>
      <c r="G30" s="80"/>
      <c r="H30" s="80"/>
      <c r="I30" s="80">
        <v>1</v>
      </c>
      <c r="J30" s="80"/>
      <c r="K30" s="80">
        <v>1</v>
      </c>
      <c r="L30" s="80"/>
      <c r="M30" s="80">
        <v>1</v>
      </c>
      <c r="N30" s="80"/>
      <c r="O30" s="80">
        <v>1</v>
      </c>
      <c r="P30" s="80"/>
      <c r="Q30" s="80">
        <v>1</v>
      </c>
      <c r="R30" s="80"/>
      <c r="S30" s="80">
        <v>1</v>
      </c>
      <c r="T30" s="80"/>
      <c r="U30" s="80">
        <v>1</v>
      </c>
      <c r="V30" s="80">
        <v>1</v>
      </c>
      <c r="W30" s="80">
        <v>1</v>
      </c>
      <c r="X30" s="80"/>
      <c r="Y30" s="80">
        <v>2</v>
      </c>
      <c r="Z30" s="80"/>
      <c r="AA30" s="80">
        <v>2</v>
      </c>
      <c r="AB30" s="80"/>
      <c r="AC30" s="80">
        <v>2</v>
      </c>
      <c r="AD30" s="40"/>
      <c r="AE30" s="40">
        <v>1</v>
      </c>
      <c r="AF30" s="40"/>
      <c r="AG30" s="40">
        <v>1</v>
      </c>
      <c r="AH30" s="40"/>
      <c r="AI30" s="40">
        <v>1</v>
      </c>
      <c r="AJ30" s="40"/>
      <c r="AK30" s="69">
        <v>1</v>
      </c>
      <c r="AL30" s="69"/>
      <c r="AM30" s="69"/>
      <c r="AN30" s="40" t="s">
        <v>11</v>
      </c>
      <c r="AO30" s="40" t="s">
        <v>71</v>
      </c>
      <c r="AP30" s="76" t="s">
        <v>72</v>
      </c>
    </row>
    <row r="31" spans="1:42" ht="11.25" hidden="1" customHeight="1" x14ac:dyDescent="0.3">
      <c r="A31" s="145"/>
      <c r="B31" s="186" t="s">
        <v>73</v>
      </c>
      <c r="C31" s="57" t="s">
        <v>23</v>
      </c>
      <c r="D31" s="69"/>
      <c r="E31" s="80"/>
      <c r="F31" s="80"/>
      <c r="G31" s="80"/>
      <c r="H31" s="80"/>
      <c r="I31" s="8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80">
        <v>1</v>
      </c>
      <c r="AB31" s="80">
        <v>1</v>
      </c>
      <c r="AC31" s="80">
        <v>1</v>
      </c>
      <c r="AD31" s="40"/>
      <c r="AE31" s="40"/>
      <c r="AF31" s="40"/>
      <c r="AG31" s="40"/>
      <c r="AH31" s="40"/>
      <c r="AI31" s="40"/>
      <c r="AJ31" s="40"/>
      <c r="AK31" s="98"/>
      <c r="AL31" s="69"/>
      <c r="AM31" s="69"/>
      <c r="AN31" s="40"/>
      <c r="AO31" s="40"/>
      <c r="AP31" s="76"/>
    </row>
    <row r="32" spans="1:42" ht="11.25" customHeight="1" x14ac:dyDescent="0.3">
      <c r="A32" s="145" t="b">
        <v>1</v>
      </c>
      <c r="B32" s="187"/>
      <c r="C32" s="57" t="s">
        <v>74</v>
      </c>
      <c r="D32" s="69" t="s">
        <v>75</v>
      </c>
      <c r="E32" s="80"/>
      <c r="F32" s="80"/>
      <c r="G32" s="80"/>
      <c r="H32" s="80"/>
      <c r="I32" s="80"/>
      <c r="J32" s="80">
        <v>1</v>
      </c>
      <c r="K32" s="80"/>
      <c r="L32" s="80"/>
      <c r="M32" s="80"/>
      <c r="N32" s="80"/>
      <c r="O32" s="80">
        <v>1</v>
      </c>
      <c r="P32" s="80">
        <v>1</v>
      </c>
      <c r="Q32" s="80"/>
      <c r="R32" s="80">
        <v>1</v>
      </c>
      <c r="S32" s="80"/>
      <c r="T32" s="80"/>
      <c r="U32" s="80"/>
      <c r="V32" s="80">
        <v>1</v>
      </c>
      <c r="W32" s="80"/>
      <c r="X32" s="80"/>
      <c r="Y32" s="80"/>
      <c r="Z32" s="80">
        <v>1</v>
      </c>
      <c r="AA32" s="40"/>
      <c r="AB32" s="40"/>
      <c r="AC32" s="80"/>
      <c r="AD32" s="40"/>
      <c r="AE32" s="80">
        <v>1</v>
      </c>
      <c r="AF32" s="40"/>
      <c r="AG32" s="149"/>
      <c r="AH32" s="40"/>
      <c r="AI32" s="40"/>
      <c r="AJ32" s="40"/>
      <c r="AK32" s="78"/>
      <c r="AL32" s="149"/>
      <c r="AM32" s="69"/>
      <c r="AN32" s="40" t="s">
        <v>18</v>
      </c>
      <c r="AO32" s="40" t="s">
        <v>19</v>
      </c>
      <c r="AP32" s="76"/>
    </row>
    <row r="33" spans="1:42" ht="11.25" hidden="1" customHeight="1" x14ac:dyDescent="0.3">
      <c r="A33" s="145"/>
      <c r="B33" s="186" t="s">
        <v>76</v>
      </c>
      <c r="C33" s="57" t="s">
        <v>77</v>
      </c>
      <c r="D33" s="69"/>
      <c r="E33" s="80"/>
      <c r="F33" s="80"/>
      <c r="G33" s="80"/>
      <c r="H33" s="80">
        <v>1</v>
      </c>
      <c r="I33" s="80"/>
      <c r="J33" s="80"/>
      <c r="K33" s="80"/>
      <c r="L33" s="80">
        <v>1</v>
      </c>
      <c r="M33" s="80">
        <v>1</v>
      </c>
      <c r="N33" s="80">
        <v>1</v>
      </c>
      <c r="O33" s="80">
        <v>1</v>
      </c>
      <c r="P33" s="80">
        <v>1</v>
      </c>
      <c r="Q33" s="80">
        <v>1</v>
      </c>
      <c r="R33" s="80">
        <v>1</v>
      </c>
      <c r="S33" s="80">
        <v>1</v>
      </c>
      <c r="T33" s="80">
        <v>1</v>
      </c>
      <c r="U33" s="80">
        <v>1</v>
      </c>
      <c r="V33" s="80">
        <v>1</v>
      </c>
      <c r="W33" s="80">
        <v>1</v>
      </c>
      <c r="X33" s="80">
        <v>1</v>
      </c>
      <c r="Y33" s="80">
        <v>1</v>
      </c>
      <c r="Z33" s="80">
        <v>1</v>
      </c>
      <c r="AA33" s="80">
        <v>1</v>
      </c>
      <c r="AB33" s="80"/>
      <c r="AC33" s="80"/>
      <c r="AD33" s="40"/>
      <c r="AE33" s="40"/>
      <c r="AF33" s="40"/>
      <c r="AG33" s="40"/>
      <c r="AH33" s="40"/>
      <c r="AI33" s="40"/>
      <c r="AJ33" s="40"/>
      <c r="AK33" s="98"/>
      <c r="AL33" s="69"/>
      <c r="AM33" s="69"/>
      <c r="AN33" s="40"/>
      <c r="AO33" s="40"/>
      <c r="AP33" s="76"/>
    </row>
    <row r="34" spans="1:42" ht="11.25" customHeight="1" x14ac:dyDescent="0.3">
      <c r="A34" s="145" t="b">
        <v>1</v>
      </c>
      <c r="B34" s="187"/>
      <c r="C34" s="57" t="s">
        <v>44</v>
      </c>
      <c r="D34" s="69" t="s">
        <v>78</v>
      </c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>
        <v>1</v>
      </c>
      <c r="AC34" s="80">
        <v>1</v>
      </c>
      <c r="AD34" s="40">
        <v>1</v>
      </c>
      <c r="AE34" s="40">
        <v>1</v>
      </c>
      <c r="AF34" s="40">
        <v>1</v>
      </c>
      <c r="AG34" s="40">
        <v>1</v>
      </c>
      <c r="AH34" s="40">
        <v>1</v>
      </c>
      <c r="AI34" s="40">
        <v>1</v>
      </c>
      <c r="AJ34" s="40">
        <v>1</v>
      </c>
      <c r="AK34" s="78"/>
      <c r="AL34" s="69">
        <v>0</v>
      </c>
      <c r="AM34" s="69"/>
      <c r="AN34" s="40" t="s">
        <v>11</v>
      </c>
      <c r="AO34" s="40" t="s">
        <v>12</v>
      </c>
      <c r="AP34" s="76" t="s">
        <v>31</v>
      </c>
    </row>
    <row r="35" spans="1:42" ht="11.25" hidden="1" customHeight="1" x14ac:dyDescent="0.3">
      <c r="A35" s="145"/>
      <c r="B35" s="186" t="s">
        <v>79</v>
      </c>
      <c r="C35" s="57" t="s">
        <v>80</v>
      </c>
      <c r="D35" s="69"/>
      <c r="E35" s="80"/>
      <c r="F35" s="80"/>
      <c r="G35" s="80">
        <v>1</v>
      </c>
      <c r="H35" s="80">
        <v>1</v>
      </c>
      <c r="I35" s="80">
        <v>1</v>
      </c>
      <c r="J35" s="80">
        <v>1</v>
      </c>
      <c r="K35" s="80">
        <v>1</v>
      </c>
      <c r="L35" s="80">
        <v>1</v>
      </c>
      <c r="M35" s="80">
        <v>1</v>
      </c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40"/>
      <c r="AE35" s="40"/>
      <c r="AF35" s="40"/>
      <c r="AG35" s="40"/>
      <c r="AH35" s="40"/>
      <c r="AI35" s="40"/>
      <c r="AJ35" s="40"/>
      <c r="AK35" s="98"/>
      <c r="AL35" s="69"/>
      <c r="AM35" s="69"/>
      <c r="AN35" s="40"/>
      <c r="AO35" s="40" t="s">
        <v>81</v>
      </c>
      <c r="AP35" s="76"/>
    </row>
    <row r="36" spans="1:42" ht="11.25" hidden="1" customHeight="1" x14ac:dyDescent="0.3">
      <c r="A36" s="145"/>
      <c r="B36" s="188"/>
      <c r="C36" s="57" t="s">
        <v>26</v>
      </c>
      <c r="D36" s="69"/>
      <c r="E36" s="80"/>
      <c r="F36" s="80"/>
      <c r="G36" s="80"/>
      <c r="H36" s="80"/>
      <c r="I36" s="80"/>
      <c r="J36" s="80"/>
      <c r="K36" s="80"/>
      <c r="L36" s="80"/>
      <c r="M36" s="80"/>
      <c r="N36" s="192">
        <v>1</v>
      </c>
      <c r="O36" s="192"/>
      <c r="P36" s="80"/>
      <c r="Q36" s="192">
        <v>1</v>
      </c>
      <c r="R36" s="192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40"/>
      <c r="AE36" s="40"/>
      <c r="AF36" s="40"/>
      <c r="AG36" s="40"/>
      <c r="AH36" s="40"/>
      <c r="AI36" s="40"/>
      <c r="AJ36" s="40"/>
      <c r="AK36" s="98"/>
      <c r="AL36" s="69"/>
      <c r="AM36" s="69"/>
      <c r="AN36" s="40"/>
      <c r="AO36" s="40" t="s">
        <v>81</v>
      </c>
      <c r="AP36" s="76"/>
    </row>
    <row r="37" spans="1:42" ht="11.25" hidden="1" customHeight="1" x14ac:dyDescent="0.3">
      <c r="A37" s="145"/>
      <c r="B37" s="188"/>
      <c r="C37" s="57" t="s">
        <v>82</v>
      </c>
      <c r="D37" s="69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>
        <v>1</v>
      </c>
      <c r="Q37" s="80"/>
      <c r="R37" s="80"/>
      <c r="S37" s="80">
        <v>1</v>
      </c>
      <c r="T37" s="80">
        <v>1</v>
      </c>
      <c r="U37" s="80">
        <v>1</v>
      </c>
      <c r="V37" s="80">
        <v>1</v>
      </c>
      <c r="W37" s="80">
        <v>1</v>
      </c>
      <c r="X37" s="80">
        <v>1</v>
      </c>
      <c r="Y37" s="80">
        <v>1</v>
      </c>
      <c r="Z37" s="80">
        <v>1</v>
      </c>
      <c r="AA37" s="80">
        <v>1</v>
      </c>
      <c r="AB37" s="80">
        <v>1</v>
      </c>
      <c r="AC37" s="80">
        <v>1</v>
      </c>
      <c r="AD37" s="80">
        <v>1</v>
      </c>
      <c r="AE37" s="80">
        <v>1</v>
      </c>
      <c r="AF37" s="80">
        <v>1</v>
      </c>
      <c r="AG37" s="80">
        <v>1</v>
      </c>
      <c r="AH37" s="80">
        <v>1</v>
      </c>
      <c r="AI37" s="80"/>
      <c r="AJ37" s="80"/>
      <c r="AK37" s="98"/>
      <c r="AL37" s="69"/>
      <c r="AM37" s="69"/>
      <c r="AN37" s="80"/>
      <c r="AO37" s="40" t="s">
        <v>81</v>
      </c>
      <c r="AP37" s="79"/>
    </row>
    <row r="38" spans="1:42" ht="11.25" customHeight="1" x14ac:dyDescent="0.3">
      <c r="A38" s="145" t="b">
        <v>1</v>
      </c>
      <c r="B38" s="187"/>
      <c r="C38" s="57" t="s">
        <v>9</v>
      </c>
      <c r="D38" s="69" t="s">
        <v>51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>
        <v>1</v>
      </c>
      <c r="AJ38" s="145">
        <v>1</v>
      </c>
      <c r="AK38" s="69">
        <v>1</v>
      </c>
      <c r="AL38" s="69">
        <v>0</v>
      </c>
      <c r="AM38" s="69"/>
      <c r="AN38" s="80" t="s">
        <v>11</v>
      </c>
      <c r="AO38" s="40" t="s">
        <v>12</v>
      </c>
      <c r="AP38" s="79" t="s">
        <v>25</v>
      </c>
    </row>
    <row r="39" spans="1:42" ht="11.25" customHeight="1" x14ac:dyDescent="0.3">
      <c r="A39" s="145" t="b">
        <v>1</v>
      </c>
      <c r="B39" s="186" t="s">
        <v>83</v>
      </c>
      <c r="C39" s="57" t="s">
        <v>45</v>
      </c>
      <c r="D39" s="69" t="s">
        <v>17</v>
      </c>
      <c r="E39" s="80"/>
      <c r="F39" s="80"/>
      <c r="G39" s="80"/>
      <c r="H39" s="80"/>
      <c r="I39" s="80"/>
      <c r="J39" s="80"/>
      <c r="K39" s="80"/>
      <c r="L39" s="80"/>
      <c r="M39" s="80"/>
      <c r="N39" s="80">
        <v>1</v>
      </c>
      <c r="O39" s="80">
        <v>1</v>
      </c>
      <c r="P39" s="80">
        <v>1</v>
      </c>
      <c r="Q39" s="80">
        <v>1</v>
      </c>
      <c r="R39" s="80">
        <v>1</v>
      </c>
      <c r="S39" s="80">
        <v>1</v>
      </c>
      <c r="T39" s="80">
        <v>1</v>
      </c>
      <c r="U39" s="80">
        <v>1</v>
      </c>
      <c r="V39" s="80">
        <v>1</v>
      </c>
      <c r="W39" s="80">
        <v>1</v>
      </c>
      <c r="X39" s="80">
        <v>1</v>
      </c>
      <c r="Y39" s="80">
        <v>1</v>
      </c>
      <c r="Z39" s="80">
        <v>1</v>
      </c>
      <c r="AA39" s="80">
        <v>1</v>
      </c>
      <c r="AB39" s="80">
        <v>1</v>
      </c>
      <c r="AC39" s="80">
        <v>1</v>
      </c>
      <c r="AD39" s="80">
        <v>1</v>
      </c>
      <c r="AE39" s="80">
        <v>1</v>
      </c>
      <c r="AF39" s="80">
        <v>1</v>
      </c>
      <c r="AG39" s="80">
        <v>1</v>
      </c>
      <c r="AH39" s="80">
        <v>1</v>
      </c>
      <c r="AI39" s="80">
        <v>1</v>
      </c>
      <c r="AJ39" s="80">
        <v>1</v>
      </c>
      <c r="AK39" s="69">
        <v>1</v>
      </c>
      <c r="AL39" s="77">
        <v>1</v>
      </c>
      <c r="AM39" s="69"/>
      <c r="AN39" s="80" t="s">
        <v>11</v>
      </c>
      <c r="AO39" s="40" t="s">
        <v>12</v>
      </c>
      <c r="AP39" s="79" t="s">
        <v>13</v>
      </c>
    </row>
    <row r="40" spans="1:42" ht="11.25" hidden="1" customHeight="1" x14ac:dyDescent="0.3">
      <c r="A40" s="145"/>
      <c r="B40" s="187"/>
      <c r="C40" s="57" t="s">
        <v>84</v>
      </c>
      <c r="D40" s="69"/>
      <c r="E40" s="80"/>
      <c r="F40" s="80"/>
      <c r="G40" s="80"/>
      <c r="H40" s="80">
        <v>1</v>
      </c>
      <c r="I40" s="80"/>
      <c r="J40" s="80"/>
      <c r="K40" s="80">
        <v>1</v>
      </c>
      <c r="L40" s="80"/>
      <c r="M40" s="80"/>
      <c r="N40" s="80">
        <v>1</v>
      </c>
      <c r="O40" s="80"/>
      <c r="P40" s="80"/>
      <c r="Q40" s="80">
        <v>1</v>
      </c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69"/>
      <c r="AL40" s="69"/>
      <c r="AM40" s="69"/>
      <c r="AN40" s="80"/>
      <c r="AO40" s="40" t="s">
        <v>81</v>
      </c>
      <c r="AP40" s="79"/>
    </row>
    <row r="41" spans="1:42" ht="11.25" customHeight="1" x14ac:dyDescent="0.3">
      <c r="A41" s="145" t="b">
        <v>1</v>
      </c>
      <c r="B41" s="86" t="s">
        <v>85</v>
      </c>
      <c r="C41" s="57" t="s">
        <v>44</v>
      </c>
      <c r="D41" s="69" t="s">
        <v>17</v>
      </c>
      <c r="E41" s="80"/>
      <c r="F41" s="80"/>
      <c r="G41" s="80"/>
      <c r="H41" s="80"/>
      <c r="I41" s="80"/>
      <c r="J41" s="80"/>
      <c r="K41" s="80"/>
      <c r="L41" s="80">
        <v>1</v>
      </c>
      <c r="M41" s="80">
        <v>1</v>
      </c>
      <c r="N41" s="80">
        <v>1</v>
      </c>
      <c r="O41" s="80">
        <v>1</v>
      </c>
      <c r="P41" s="80">
        <v>1</v>
      </c>
      <c r="Q41" s="80">
        <v>1</v>
      </c>
      <c r="R41" s="80">
        <v>1</v>
      </c>
      <c r="S41" s="80">
        <v>1</v>
      </c>
      <c r="T41" s="80">
        <v>1</v>
      </c>
      <c r="U41" s="80">
        <v>1</v>
      </c>
      <c r="V41" s="80">
        <v>1</v>
      </c>
      <c r="W41" s="80">
        <v>1</v>
      </c>
      <c r="X41" s="80">
        <v>1</v>
      </c>
      <c r="Y41" s="80">
        <v>1</v>
      </c>
      <c r="Z41" s="80">
        <v>1</v>
      </c>
      <c r="AA41" s="80">
        <v>1</v>
      </c>
      <c r="AB41" s="80">
        <v>1</v>
      </c>
      <c r="AC41" s="80">
        <v>1</v>
      </c>
      <c r="AD41" s="80">
        <v>1</v>
      </c>
      <c r="AE41" s="80">
        <v>1</v>
      </c>
      <c r="AF41" s="80">
        <v>1</v>
      </c>
      <c r="AG41" s="80">
        <v>1</v>
      </c>
      <c r="AH41" s="80">
        <v>1</v>
      </c>
      <c r="AI41" s="80">
        <v>1</v>
      </c>
      <c r="AJ41" s="80">
        <v>1</v>
      </c>
      <c r="AK41" s="69">
        <v>1</v>
      </c>
      <c r="AL41" s="69">
        <v>0</v>
      </c>
      <c r="AM41" s="69"/>
      <c r="AN41" s="80" t="s">
        <v>11</v>
      </c>
      <c r="AO41" s="40" t="s">
        <v>12</v>
      </c>
      <c r="AP41" s="79" t="s">
        <v>31</v>
      </c>
    </row>
    <row r="42" spans="1:42" ht="11.25" customHeight="1" x14ac:dyDescent="0.3">
      <c r="A42" s="145" t="b">
        <v>1</v>
      </c>
      <c r="B42" s="86" t="s">
        <v>86</v>
      </c>
      <c r="C42" s="57" t="s">
        <v>23</v>
      </c>
      <c r="D42" s="69" t="s">
        <v>17</v>
      </c>
      <c r="E42" s="80"/>
      <c r="F42" s="80"/>
      <c r="G42" s="80">
        <v>1</v>
      </c>
      <c r="H42" s="80">
        <v>1</v>
      </c>
      <c r="I42" s="80">
        <v>1</v>
      </c>
      <c r="J42" s="80">
        <v>1</v>
      </c>
      <c r="K42" s="80">
        <v>1</v>
      </c>
      <c r="L42" s="80">
        <v>1</v>
      </c>
      <c r="M42" s="80">
        <v>1</v>
      </c>
      <c r="N42" s="80">
        <v>1</v>
      </c>
      <c r="O42" s="80">
        <v>1</v>
      </c>
      <c r="P42" s="80">
        <v>1</v>
      </c>
      <c r="Q42" s="80">
        <v>1</v>
      </c>
      <c r="R42" s="80">
        <v>1</v>
      </c>
      <c r="S42" s="80">
        <v>1</v>
      </c>
      <c r="T42" s="80">
        <v>1</v>
      </c>
      <c r="U42" s="80">
        <v>1</v>
      </c>
      <c r="V42" s="80">
        <v>1</v>
      </c>
      <c r="W42" s="80">
        <v>1</v>
      </c>
      <c r="X42" s="80">
        <v>1</v>
      </c>
      <c r="Y42" s="80">
        <v>1</v>
      </c>
      <c r="Z42" s="80">
        <v>1</v>
      </c>
      <c r="AA42" s="80">
        <v>1</v>
      </c>
      <c r="AB42" s="80">
        <v>1</v>
      </c>
      <c r="AC42" s="80">
        <v>1</v>
      </c>
      <c r="AD42" s="80">
        <v>1</v>
      </c>
      <c r="AE42" s="80">
        <v>1</v>
      </c>
      <c r="AF42" s="80">
        <v>1</v>
      </c>
      <c r="AG42" s="80">
        <v>1</v>
      </c>
      <c r="AH42" s="80">
        <v>1</v>
      </c>
      <c r="AI42" s="80">
        <v>1</v>
      </c>
      <c r="AJ42" s="80">
        <v>1</v>
      </c>
      <c r="AK42" s="69">
        <v>1</v>
      </c>
      <c r="AL42" s="77">
        <v>1</v>
      </c>
      <c r="AM42" s="69"/>
      <c r="AN42" s="80" t="s">
        <v>11</v>
      </c>
      <c r="AO42" s="40" t="s">
        <v>12</v>
      </c>
      <c r="AP42" s="79" t="s">
        <v>31</v>
      </c>
    </row>
    <row r="43" spans="1:42" ht="11.25" hidden="1" customHeight="1" x14ac:dyDescent="0.3">
      <c r="A43" s="145"/>
      <c r="B43" s="186" t="s">
        <v>87</v>
      </c>
      <c r="C43" s="57" t="s">
        <v>80</v>
      </c>
      <c r="D43" s="69"/>
      <c r="E43" s="80"/>
      <c r="F43" s="80">
        <v>1</v>
      </c>
      <c r="G43" s="80"/>
      <c r="H43" s="80">
        <v>1</v>
      </c>
      <c r="I43" s="80">
        <v>1</v>
      </c>
      <c r="J43" s="80">
        <v>1</v>
      </c>
      <c r="K43" s="80">
        <v>1</v>
      </c>
      <c r="L43" s="80">
        <v>1</v>
      </c>
      <c r="M43" s="80">
        <v>1</v>
      </c>
      <c r="N43" s="80">
        <v>1</v>
      </c>
      <c r="O43" s="80">
        <v>1</v>
      </c>
      <c r="P43" s="80">
        <v>1</v>
      </c>
      <c r="Q43" s="80">
        <v>1</v>
      </c>
      <c r="R43" s="80">
        <v>1</v>
      </c>
      <c r="S43" s="80">
        <v>1</v>
      </c>
      <c r="T43" s="80">
        <v>1</v>
      </c>
      <c r="U43" s="80">
        <v>1</v>
      </c>
      <c r="V43" s="80">
        <v>1</v>
      </c>
      <c r="W43" s="80">
        <v>1</v>
      </c>
      <c r="X43" s="80">
        <v>1</v>
      </c>
      <c r="Y43" s="80">
        <v>1</v>
      </c>
      <c r="Z43" s="80">
        <v>1</v>
      </c>
      <c r="AA43" s="80">
        <v>1</v>
      </c>
      <c r="AB43" s="80">
        <v>1</v>
      </c>
      <c r="AC43" s="80">
        <v>1</v>
      </c>
      <c r="AD43" s="80">
        <v>1</v>
      </c>
      <c r="AE43" s="80">
        <v>1</v>
      </c>
      <c r="AF43" s="80">
        <v>1</v>
      </c>
      <c r="AG43" s="80"/>
      <c r="AH43" s="80"/>
      <c r="AI43" s="80"/>
      <c r="AJ43" s="80"/>
      <c r="AK43" s="69"/>
      <c r="AL43" s="69"/>
      <c r="AM43" s="69"/>
      <c r="AN43" s="80"/>
      <c r="AO43" s="80"/>
      <c r="AP43" s="79"/>
    </row>
    <row r="44" spans="1:42" ht="11.25" customHeight="1" x14ac:dyDescent="0.3">
      <c r="A44" s="145" t="b">
        <v>1</v>
      </c>
      <c r="B44" s="187"/>
      <c r="C44" s="41" t="s">
        <v>59</v>
      </c>
      <c r="D44" s="69" t="s">
        <v>17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80">
        <v>1</v>
      </c>
      <c r="AF44" s="80">
        <v>1</v>
      </c>
      <c r="AG44" s="40">
        <v>1</v>
      </c>
      <c r="AH44" s="40">
        <v>1</v>
      </c>
      <c r="AI44" s="40">
        <v>1</v>
      </c>
      <c r="AJ44" s="40">
        <v>1</v>
      </c>
      <c r="AK44" s="69">
        <v>1</v>
      </c>
      <c r="AL44" s="82">
        <v>1</v>
      </c>
      <c r="AM44" s="69"/>
      <c r="AN44" s="40" t="s">
        <v>11</v>
      </c>
      <c r="AO44" s="40" t="s">
        <v>12</v>
      </c>
      <c r="AP44" s="76" t="s">
        <v>31</v>
      </c>
    </row>
    <row r="45" spans="1:42" ht="11.25" hidden="1" customHeight="1" x14ac:dyDescent="0.3">
      <c r="A45" s="145"/>
      <c r="B45" s="86" t="s">
        <v>88</v>
      </c>
      <c r="C45" s="41"/>
      <c r="D45" s="6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80"/>
      <c r="AF45" s="80"/>
      <c r="AG45" s="40"/>
      <c r="AH45" s="40"/>
      <c r="AI45" s="40"/>
      <c r="AJ45" s="40"/>
      <c r="AK45" s="98"/>
      <c r="AL45" s="69"/>
      <c r="AM45" s="69"/>
      <c r="AN45" s="40"/>
      <c r="AO45" s="40"/>
      <c r="AP45" s="76"/>
    </row>
    <row r="46" spans="1:42" ht="11.25" hidden="1" customHeight="1" x14ac:dyDescent="0.3">
      <c r="A46" s="145"/>
      <c r="B46" s="86" t="s">
        <v>89</v>
      </c>
      <c r="C46" s="41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80"/>
      <c r="AF46" s="80"/>
      <c r="AG46" s="40"/>
      <c r="AH46" s="40"/>
      <c r="AI46" s="40"/>
      <c r="AJ46" s="40"/>
      <c r="AK46" s="69"/>
      <c r="AL46" s="69"/>
      <c r="AM46" s="69"/>
      <c r="AN46" s="40"/>
      <c r="AO46" s="40"/>
      <c r="AP46" s="76"/>
    </row>
    <row r="47" spans="1:42" ht="11.25" customHeight="1" x14ac:dyDescent="0.3">
      <c r="C47" s="55" t="s">
        <v>90</v>
      </c>
      <c r="E47" s="52">
        <f>SUM(E3:E44)</f>
        <v>1</v>
      </c>
      <c r="F47" s="52">
        <f t="shared" ref="F47:R47" si="0">SUM(F3:F44)</f>
        <v>3</v>
      </c>
      <c r="G47" s="52">
        <f t="shared" si="0"/>
        <v>11</v>
      </c>
      <c r="H47" s="52">
        <f t="shared" si="0"/>
        <v>11</v>
      </c>
      <c r="I47" s="52">
        <f t="shared" si="0"/>
        <v>14</v>
      </c>
      <c r="J47" s="52">
        <f t="shared" si="0"/>
        <v>15</v>
      </c>
      <c r="K47" s="52">
        <f t="shared" si="0"/>
        <v>16</v>
      </c>
      <c r="L47" s="52">
        <f t="shared" si="0"/>
        <v>17</v>
      </c>
      <c r="M47" s="52">
        <f t="shared" si="0"/>
        <v>18</v>
      </c>
      <c r="N47" s="52">
        <f t="shared" si="0"/>
        <v>19</v>
      </c>
      <c r="O47" s="52">
        <f t="shared" si="0"/>
        <v>20</v>
      </c>
      <c r="P47" s="52">
        <f t="shared" si="0"/>
        <v>17</v>
      </c>
      <c r="Q47" s="52">
        <f t="shared" si="0"/>
        <v>19</v>
      </c>
      <c r="R47" s="52">
        <f t="shared" si="0"/>
        <v>18</v>
      </c>
      <c r="S47" s="52">
        <f t="shared" ref="S47:AL47" si="1">SUM(S3:S46)</f>
        <v>22</v>
      </c>
      <c r="T47" s="52">
        <f t="shared" si="1"/>
        <v>21</v>
      </c>
      <c r="U47" s="52">
        <f t="shared" si="1"/>
        <v>21</v>
      </c>
      <c r="V47" s="52">
        <f t="shared" si="1"/>
        <v>24</v>
      </c>
      <c r="W47" s="52">
        <f t="shared" si="1"/>
        <v>23</v>
      </c>
      <c r="X47" s="52">
        <f t="shared" si="1"/>
        <v>21</v>
      </c>
      <c r="Y47" s="52">
        <f t="shared" si="1"/>
        <v>22</v>
      </c>
      <c r="Z47" s="52">
        <f t="shared" si="1"/>
        <v>21</v>
      </c>
      <c r="AA47" s="52">
        <f t="shared" si="1"/>
        <v>20</v>
      </c>
      <c r="AB47" s="52">
        <f t="shared" si="1"/>
        <v>20</v>
      </c>
      <c r="AC47" s="52">
        <f t="shared" si="1"/>
        <v>23</v>
      </c>
      <c r="AD47" s="52">
        <f t="shared" si="1"/>
        <v>20</v>
      </c>
      <c r="AE47" s="52">
        <f t="shared" si="1"/>
        <v>23</v>
      </c>
      <c r="AF47" s="52">
        <f t="shared" si="1"/>
        <v>18</v>
      </c>
      <c r="AG47" s="52">
        <f t="shared" si="1"/>
        <v>18</v>
      </c>
      <c r="AH47" s="52">
        <f t="shared" si="1"/>
        <v>16</v>
      </c>
      <c r="AI47" s="52">
        <f t="shared" si="1"/>
        <v>16</v>
      </c>
      <c r="AJ47" s="52">
        <f t="shared" si="1"/>
        <v>12</v>
      </c>
      <c r="AK47" s="52">
        <f>SUM(AK3:AK46)</f>
        <v>14</v>
      </c>
      <c r="AL47" s="52">
        <f t="shared" si="1"/>
        <v>7</v>
      </c>
      <c r="AN47" s="55"/>
      <c r="AO47" s="55">
        <v>4</v>
      </c>
      <c r="AP47" s="1"/>
    </row>
    <row r="48" spans="1:42" ht="11.25" customHeight="1" x14ac:dyDescent="0.3">
      <c r="C48" s="55" t="s">
        <v>91</v>
      </c>
      <c r="E48" s="52">
        <f>E47/5</f>
        <v>0.2</v>
      </c>
      <c r="F48" s="52">
        <f t="shared" ref="F48:AJ48" si="2">F47/5</f>
        <v>0.6</v>
      </c>
      <c r="G48" s="52">
        <f t="shared" si="2"/>
        <v>2.2000000000000002</v>
      </c>
      <c r="H48" s="52">
        <f t="shared" si="2"/>
        <v>2.2000000000000002</v>
      </c>
      <c r="I48" s="52">
        <f t="shared" si="2"/>
        <v>2.8</v>
      </c>
      <c r="J48" s="52">
        <f t="shared" si="2"/>
        <v>3</v>
      </c>
      <c r="K48" s="52">
        <f t="shared" si="2"/>
        <v>3.2</v>
      </c>
      <c r="L48" s="52">
        <f t="shared" si="2"/>
        <v>3.4</v>
      </c>
      <c r="M48" s="52">
        <f t="shared" si="2"/>
        <v>3.6</v>
      </c>
      <c r="N48" s="52">
        <f t="shared" si="2"/>
        <v>3.8</v>
      </c>
      <c r="O48" s="52">
        <f t="shared" si="2"/>
        <v>4</v>
      </c>
      <c r="P48" s="52">
        <f t="shared" si="2"/>
        <v>3.4</v>
      </c>
      <c r="Q48" s="52">
        <f t="shared" si="2"/>
        <v>3.8</v>
      </c>
      <c r="R48" s="52">
        <f t="shared" si="2"/>
        <v>3.6</v>
      </c>
      <c r="S48" s="52">
        <f t="shared" si="2"/>
        <v>4.4000000000000004</v>
      </c>
      <c r="T48" s="52">
        <f t="shared" si="2"/>
        <v>4.2</v>
      </c>
      <c r="U48" s="52">
        <f t="shared" si="2"/>
        <v>4.2</v>
      </c>
      <c r="V48" s="52">
        <f t="shared" si="2"/>
        <v>4.8</v>
      </c>
      <c r="W48" s="52">
        <f t="shared" si="2"/>
        <v>4.5999999999999996</v>
      </c>
      <c r="X48" s="52">
        <f t="shared" si="2"/>
        <v>4.2</v>
      </c>
      <c r="Y48" s="52">
        <f t="shared" si="2"/>
        <v>4.4000000000000004</v>
      </c>
      <c r="Z48" s="52">
        <f t="shared" si="2"/>
        <v>4.2</v>
      </c>
      <c r="AA48" s="52">
        <f t="shared" si="2"/>
        <v>4</v>
      </c>
      <c r="AB48" s="52">
        <f t="shared" si="2"/>
        <v>4</v>
      </c>
      <c r="AC48" s="52">
        <f t="shared" si="2"/>
        <v>4.5999999999999996</v>
      </c>
      <c r="AD48" s="52">
        <f t="shared" si="2"/>
        <v>4</v>
      </c>
      <c r="AE48" s="52">
        <f t="shared" si="2"/>
        <v>4.5999999999999996</v>
      </c>
      <c r="AF48" s="52">
        <f t="shared" si="2"/>
        <v>3.6</v>
      </c>
      <c r="AG48" s="52">
        <f t="shared" si="2"/>
        <v>3.6</v>
      </c>
      <c r="AH48" s="52">
        <f t="shared" si="2"/>
        <v>3.2</v>
      </c>
      <c r="AI48" s="52">
        <f>AI47/5</f>
        <v>3.2</v>
      </c>
      <c r="AJ48" s="52">
        <f t="shared" si="2"/>
        <v>2.4</v>
      </c>
      <c r="AK48" s="52">
        <f>AK47/5</f>
        <v>2.8</v>
      </c>
      <c r="AN48" s="52">
        <f>3*AK47</f>
        <v>42</v>
      </c>
      <c r="AO48" s="52">
        <f>AN48/AO47</f>
        <v>10.5</v>
      </c>
    </row>
    <row r="49" spans="3:41" ht="11.25" customHeight="1" x14ac:dyDescent="0.3">
      <c r="AE49" s="156" t="s">
        <v>92</v>
      </c>
      <c r="AF49" s="154"/>
      <c r="AG49" s="154"/>
      <c r="AH49" s="154"/>
      <c r="AI49" s="154"/>
      <c r="AJ49" s="154"/>
      <c r="AK49" s="58">
        <f>ROUND(MAX(AG47:AK47),0)</f>
        <v>18</v>
      </c>
      <c r="AN49" s="52">
        <f>3*AI47</f>
        <v>48</v>
      </c>
      <c r="AO49" s="52">
        <f>AN49/AO47</f>
        <v>12</v>
      </c>
    </row>
    <row r="51" spans="3:41" ht="11.25" customHeight="1" x14ac:dyDescent="0.3">
      <c r="AK51" s="149">
        <v>1</v>
      </c>
      <c r="AN51" s="52" t="s">
        <v>93</v>
      </c>
    </row>
    <row r="52" spans="3:41" ht="11.25" customHeight="1" x14ac:dyDescent="0.3">
      <c r="AK52" s="77">
        <v>1</v>
      </c>
      <c r="AL52" s="85"/>
      <c r="AM52" s="85"/>
      <c r="AN52" s="52" t="s">
        <v>94</v>
      </c>
    </row>
    <row r="53" spans="3:41" ht="11.25" customHeight="1" x14ac:dyDescent="0.3">
      <c r="AK53" s="82">
        <v>1</v>
      </c>
      <c r="AL53" s="85"/>
      <c r="AM53" s="85"/>
      <c r="AN53" s="52" t="s">
        <v>95</v>
      </c>
    </row>
    <row r="54" spans="3:41" ht="11.25" customHeight="1" x14ac:dyDescent="0.3">
      <c r="AK54" s="78">
        <v>1</v>
      </c>
      <c r="AL54" s="85"/>
      <c r="AM54" s="85"/>
      <c r="AN54" s="52" t="s">
        <v>96</v>
      </c>
    </row>
    <row r="58" spans="3:41" ht="11.25" customHeight="1" x14ac:dyDescent="0.3">
      <c r="C58" s="190" t="s">
        <v>97</v>
      </c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</row>
    <row r="59" spans="3:41" ht="11.25" customHeight="1" x14ac:dyDescent="0.3">
      <c r="C59" s="147" t="s">
        <v>98</v>
      </c>
      <c r="D59" s="41"/>
      <c r="E59" s="155"/>
      <c r="F59" s="155"/>
      <c r="G59" s="155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46"/>
    </row>
    <row r="60" spans="3:41" ht="11.25" customHeight="1" x14ac:dyDescent="0.3">
      <c r="C60" s="147" t="s">
        <v>99</v>
      </c>
      <c r="D60" s="41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46"/>
      <c r="X60" s="146"/>
      <c r="Y60" s="146"/>
      <c r="Z60" s="146"/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</row>
    <row r="61" spans="3:41" ht="11.25" customHeight="1" x14ac:dyDescent="0.3">
      <c r="C61" s="147" t="s">
        <v>100</v>
      </c>
      <c r="D61" s="41"/>
      <c r="E61" s="155"/>
      <c r="F61" s="155"/>
      <c r="G61" s="155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</row>
  </sheetData>
  <mergeCells count="18">
    <mergeCell ref="B1:AK1"/>
    <mergeCell ref="Q36:R36"/>
    <mergeCell ref="B39:B40"/>
    <mergeCell ref="B22:B23"/>
    <mergeCell ref="B24:B26"/>
    <mergeCell ref="B28:B29"/>
    <mergeCell ref="B31:B32"/>
    <mergeCell ref="B33:B34"/>
    <mergeCell ref="N36:O36"/>
    <mergeCell ref="B18:B19"/>
    <mergeCell ref="B3:B4"/>
    <mergeCell ref="B14:B17"/>
    <mergeCell ref="B7:B9"/>
    <mergeCell ref="B20:B21"/>
    <mergeCell ref="B35:B38"/>
    <mergeCell ref="B10:B11"/>
    <mergeCell ref="B43:B44"/>
    <mergeCell ref="C58:AK58"/>
  </mergeCells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2816-9A9B-481E-B050-65BD5C8E1CB2}">
  <dimension ref="A3:V32"/>
  <sheetViews>
    <sheetView topLeftCell="J1" workbookViewId="0">
      <selection activeCell="S34" sqref="S34"/>
    </sheetView>
  </sheetViews>
  <sheetFormatPr defaultRowHeight="14.5" x14ac:dyDescent="0.35"/>
  <cols>
    <col min="1" max="1" width="13.1796875" bestFit="1" customWidth="1"/>
    <col min="2" max="21" width="18.453125" bestFit="1" customWidth="1"/>
  </cols>
  <sheetData>
    <row r="3" spans="1:22" x14ac:dyDescent="0.35">
      <c r="A3" s="172" t="s">
        <v>461</v>
      </c>
      <c r="B3" t="s">
        <v>485</v>
      </c>
      <c r="C3" t="s">
        <v>486</v>
      </c>
      <c r="D3" t="s">
        <v>487</v>
      </c>
      <c r="E3" t="s">
        <v>488</v>
      </c>
      <c r="F3" t="s">
        <v>489</v>
      </c>
      <c r="G3" t="s">
        <v>490</v>
      </c>
      <c r="H3" t="s">
        <v>491</v>
      </c>
      <c r="I3" t="s">
        <v>492</v>
      </c>
      <c r="J3" t="s">
        <v>493</v>
      </c>
      <c r="K3" t="s">
        <v>494</v>
      </c>
      <c r="L3" t="s">
        <v>495</v>
      </c>
      <c r="M3" t="s">
        <v>496</v>
      </c>
      <c r="N3" t="s">
        <v>497</v>
      </c>
      <c r="O3" t="s">
        <v>498</v>
      </c>
      <c r="P3" t="s">
        <v>499</v>
      </c>
      <c r="Q3" t="s">
        <v>500</v>
      </c>
      <c r="R3" t="s">
        <v>501</v>
      </c>
      <c r="S3" t="s">
        <v>502</v>
      </c>
      <c r="T3" t="s">
        <v>503</v>
      </c>
      <c r="U3" t="s">
        <v>504</v>
      </c>
    </row>
    <row r="4" spans="1:22" x14ac:dyDescent="0.35">
      <c r="A4" s="104" t="s">
        <v>484</v>
      </c>
      <c r="B4">
        <v>10</v>
      </c>
      <c r="C4">
        <v>10</v>
      </c>
      <c r="D4">
        <v>11</v>
      </c>
      <c r="E4">
        <v>11</v>
      </c>
      <c r="F4">
        <v>10</v>
      </c>
      <c r="G4">
        <v>10</v>
      </c>
      <c r="H4">
        <v>11</v>
      </c>
      <c r="I4">
        <v>10</v>
      </c>
      <c r="J4">
        <v>11</v>
      </c>
      <c r="K4">
        <v>12</v>
      </c>
      <c r="L4">
        <v>11</v>
      </c>
      <c r="M4">
        <v>12</v>
      </c>
      <c r="N4">
        <v>9</v>
      </c>
      <c r="O4">
        <v>9</v>
      </c>
      <c r="P4">
        <v>7</v>
      </c>
      <c r="Q4">
        <v>7</v>
      </c>
      <c r="R4">
        <v>7</v>
      </c>
      <c r="S4">
        <v>6</v>
      </c>
      <c r="T4">
        <v>6</v>
      </c>
      <c r="U4">
        <v>2</v>
      </c>
      <c r="V4">
        <f>+SUM(B4:U4)</f>
        <v>182</v>
      </c>
    </row>
    <row r="5" spans="1:22" x14ac:dyDescent="0.35">
      <c r="A5" s="173" t="s">
        <v>15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J5">
        <v>1</v>
      </c>
      <c r="K5">
        <v>1</v>
      </c>
      <c r="L5">
        <v>1</v>
      </c>
      <c r="M5">
        <v>1</v>
      </c>
    </row>
    <row r="6" spans="1:22" x14ac:dyDescent="0.35">
      <c r="A6" s="173" t="s">
        <v>22</v>
      </c>
      <c r="B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2" x14ac:dyDescent="0.35">
      <c r="A7" s="173" t="s">
        <v>32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22" x14ac:dyDescent="0.35">
      <c r="A8" s="173" t="s">
        <v>48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22" x14ac:dyDescent="0.35">
      <c r="A9" s="173" t="s">
        <v>58</v>
      </c>
      <c r="B9">
        <v>1</v>
      </c>
      <c r="C9">
        <v>1</v>
      </c>
      <c r="E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T9">
        <v>1</v>
      </c>
      <c r="U9">
        <v>1</v>
      </c>
    </row>
    <row r="10" spans="1:22" x14ac:dyDescent="0.35">
      <c r="A10" s="173" t="s">
        <v>63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22" x14ac:dyDescent="0.35">
      <c r="A11" s="173" t="s">
        <v>65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K11">
        <v>1</v>
      </c>
      <c r="L11">
        <v>1</v>
      </c>
      <c r="M11">
        <v>1</v>
      </c>
      <c r="O11">
        <v>1</v>
      </c>
      <c r="R11">
        <v>1</v>
      </c>
      <c r="S11">
        <v>1</v>
      </c>
    </row>
    <row r="12" spans="1:22" x14ac:dyDescent="0.35">
      <c r="A12" s="173" t="s">
        <v>73</v>
      </c>
      <c r="D12">
        <v>1</v>
      </c>
      <c r="H12">
        <v>1</v>
      </c>
      <c r="I12">
        <v>1</v>
      </c>
      <c r="J12">
        <v>1</v>
      </c>
      <c r="K12">
        <v>1</v>
      </c>
      <c r="M12">
        <v>1</v>
      </c>
    </row>
    <row r="13" spans="1:22" x14ac:dyDescent="0.35">
      <c r="A13" s="173" t="s">
        <v>83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22" x14ac:dyDescent="0.35">
      <c r="A14" s="173" t="s">
        <v>85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2" x14ac:dyDescent="0.35">
      <c r="A15" s="173" t="s">
        <v>88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22" x14ac:dyDescent="0.35">
      <c r="A16" s="173" t="s">
        <v>87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S16">
        <v>1</v>
      </c>
      <c r="T16">
        <v>1</v>
      </c>
    </row>
    <row r="17" spans="1:22" x14ac:dyDescent="0.35">
      <c r="A17" s="104" t="s">
        <v>483</v>
      </c>
      <c r="B17">
        <v>10</v>
      </c>
      <c r="C17">
        <v>10</v>
      </c>
      <c r="D17">
        <v>10</v>
      </c>
      <c r="E17">
        <v>10</v>
      </c>
      <c r="F17">
        <v>9</v>
      </c>
      <c r="G17">
        <v>9</v>
      </c>
      <c r="H17">
        <v>9</v>
      </c>
      <c r="I17">
        <v>8</v>
      </c>
      <c r="J17">
        <v>9</v>
      </c>
      <c r="K17">
        <v>10</v>
      </c>
      <c r="L17">
        <v>9</v>
      </c>
      <c r="M17">
        <v>9</v>
      </c>
      <c r="N17">
        <v>9</v>
      </c>
      <c r="O17">
        <v>9</v>
      </c>
      <c r="P17">
        <v>11</v>
      </c>
      <c r="Q17">
        <v>10</v>
      </c>
      <c r="R17">
        <v>8</v>
      </c>
      <c r="S17">
        <v>9</v>
      </c>
      <c r="T17">
        <v>8</v>
      </c>
      <c r="U17">
        <v>7</v>
      </c>
      <c r="V17">
        <f>+SUM(B17:U17)</f>
        <v>183</v>
      </c>
    </row>
    <row r="18" spans="1:22" x14ac:dyDescent="0.35">
      <c r="A18" s="173" t="s">
        <v>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f t="shared" ref="V18:V31" si="0">+SUM(B18:U18)</f>
        <v>20</v>
      </c>
    </row>
    <row r="19" spans="1:22" x14ac:dyDescent="0.35">
      <c r="A19" s="173" t="s">
        <v>20</v>
      </c>
      <c r="B19">
        <v>1</v>
      </c>
      <c r="C19">
        <v>1</v>
      </c>
      <c r="D19">
        <v>1</v>
      </c>
      <c r="F19">
        <v>1</v>
      </c>
      <c r="V19">
        <f t="shared" si="0"/>
        <v>4</v>
      </c>
    </row>
    <row r="20" spans="1:22" x14ac:dyDescent="0.35">
      <c r="A20" s="173" t="s">
        <v>28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f t="shared" si="0"/>
        <v>19</v>
      </c>
    </row>
    <row r="21" spans="1:22" x14ac:dyDescent="0.35">
      <c r="A21" s="173" t="s">
        <v>34</v>
      </c>
      <c r="B21">
        <v>1</v>
      </c>
      <c r="E21">
        <v>1</v>
      </c>
      <c r="H21">
        <v>1</v>
      </c>
      <c r="J21">
        <v>1</v>
      </c>
      <c r="L21">
        <v>1</v>
      </c>
      <c r="N21">
        <v>1</v>
      </c>
      <c r="P21">
        <v>1</v>
      </c>
      <c r="S21">
        <v>1</v>
      </c>
      <c r="V21">
        <f t="shared" si="0"/>
        <v>8</v>
      </c>
    </row>
    <row r="22" spans="1:22" x14ac:dyDescent="0.35">
      <c r="A22" s="173" t="s">
        <v>38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V22">
        <f t="shared" si="0"/>
        <v>19</v>
      </c>
    </row>
    <row r="23" spans="1:22" x14ac:dyDescent="0.35">
      <c r="A23" s="173" t="s">
        <v>43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f t="shared" si="0"/>
        <v>20</v>
      </c>
    </row>
    <row r="24" spans="1:22" x14ac:dyDescent="0.35">
      <c r="A24" s="173" t="s">
        <v>53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f t="shared" si="0"/>
        <v>20</v>
      </c>
    </row>
    <row r="25" spans="1:22" x14ac:dyDescent="0.35">
      <c r="A25" s="173" t="s">
        <v>170</v>
      </c>
      <c r="P25">
        <v>1</v>
      </c>
      <c r="Q25">
        <v>1</v>
      </c>
      <c r="R25">
        <v>1</v>
      </c>
      <c r="T25">
        <v>1</v>
      </c>
      <c r="V25">
        <f t="shared" si="0"/>
        <v>4</v>
      </c>
    </row>
    <row r="26" spans="1:22" x14ac:dyDescent="0.35">
      <c r="A26" s="173" t="s">
        <v>154</v>
      </c>
      <c r="K26">
        <v>1</v>
      </c>
      <c r="V26">
        <f t="shared" si="0"/>
        <v>1</v>
      </c>
    </row>
    <row r="27" spans="1:22" x14ac:dyDescent="0.35">
      <c r="A27" s="173" t="s">
        <v>68</v>
      </c>
      <c r="C27">
        <v>1</v>
      </c>
      <c r="D27">
        <v>1</v>
      </c>
      <c r="E27">
        <v>1</v>
      </c>
      <c r="G27">
        <v>1</v>
      </c>
      <c r="I27">
        <v>1</v>
      </c>
      <c r="K27">
        <v>1</v>
      </c>
      <c r="M27">
        <v>1</v>
      </c>
      <c r="O27">
        <v>1</v>
      </c>
      <c r="Q27">
        <v>1</v>
      </c>
      <c r="S27">
        <v>1</v>
      </c>
      <c r="V27">
        <f t="shared" si="0"/>
        <v>10</v>
      </c>
    </row>
    <row r="28" spans="1:22" x14ac:dyDescent="0.35">
      <c r="A28" s="173" t="s">
        <v>76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U28">
        <v>1</v>
      </c>
      <c r="V28">
        <f t="shared" si="0"/>
        <v>18</v>
      </c>
    </row>
    <row r="29" spans="1:22" x14ac:dyDescent="0.35">
      <c r="A29" s="173" t="s">
        <v>79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S29">
        <v>1</v>
      </c>
      <c r="T29">
        <v>1</v>
      </c>
      <c r="U29">
        <v>1</v>
      </c>
      <c r="V29">
        <f t="shared" si="0"/>
        <v>19</v>
      </c>
    </row>
    <row r="30" spans="1:22" x14ac:dyDescent="0.35">
      <c r="A30" s="173" t="s">
        <v>89</v>
      </c>
      <c r="P30">
        <v>1</v>
      </c>
      <c r="V30">
        <f t="shared" si="0"/>
        <v>1</v>
      </c>
    </row>
    <row r="31" spans="1:22" x14ac:dyDescent="0.35">
      <c r="A31" s="173" t="s">
        <v>86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f t="shared" si="0"/>
        <v>20</v>
      </c>
    </row>
    <row r="32" spans="1:22" x14ac:dyDescent="0.35">
      <c r="A32" s="104" t="s">
        <v>478</v>
      </c>
      <c r="B32">
        <v>20</v>
      </c>
      <c r="C32">
        <v>20</v>
      </c>
      <c r="D32">
        <v>21</v>
      </c>
      <c r="E32">
        <v>21</v>
      </c>
      <c r="F32">
        <v>19</v>
      </c>
      <c r="G32">
        <v>19</v>
      </c>
      <c r="H32">
        <v>20</v>
      </c>
      <c r="I32">
        <v>18</v>
      </c>
      <c r="J32">
        <v>20</v>
      </c>
      <c r="K32">
        <v>22</v>
      </c>
      <c r="L32">
        <v>20</v>
      </c>
      <c r="M32">
        <v>21</v>
      </c>
      <c r="N32">
        <v>18</v>
      </c>
      <c r="O32">
        <v>18</v>
      </c>
      <c r="P32">
        <v>18</v>
      </c>
      <c r="Q32">
        <v>17</v>
      </c>
      <c r="R32">
        <v>15</v>
      </c>
      <c r="S32">
        <v>15</v>
      </c>
      <c r="T32">
        <v>14</v>
      </c>
      <c r="U3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88299-A923-4948-B338-1E6680648B04}">
  <dimension ref="A1:V27"/>
  <sheetViews>
    <sheetView workbookViewId="0">
      <selection activeCell="B14" sqref="B14"/>
    </sheetView>
  </sheetViews>
  <sheetFormatPr defaultRowHeight="14.5" x14ac:dyDescent="0.35"/>
  <sheetData>
    <row r="1" spans="1:22" x14ac:dyDescent="0.35">
      <c r="B1" t="s">
        <v>461</v>
      </c>
      <c r="C1" t="s">
        <v>479</v>
      </c>
      <c r="D1" t="s">
        <v>480</v>
      </c>
      <c r="E1" t="s">
        <v>481</v>
      </c>
      <c r="F1" t="s">
        <v>462</v>
      </c>
      <c r="G1" t="s">
        <v>463</v>
      </c>
      <c r="H1" t="s">
        <v>464</v>
      </c>
      <c r="I1" t="s">
        <v>465</v>
      </c>
      <c r="J1" t="s">
        <v>466</v>
      </c>
      <c r="K1" t="s">
        <v>467</v>
      </c>
      <c r="L1" t="s">
        <v>468</v>
      </c>
      <c r="M1" t="s">
        <v>469</v>
      </c>
      <c r="N1" t="s">
        <v>470</v>
      </c>
      <c r="O1" t="s">
        <v>471</v>
      </c>
      <c r="P1" t="s">
        <v>472</v>
      </c>
      <c r="Q1" t="s">
        <v>473</v>
      </c>
      <c r="R1" t="s">
        <v>474</v>
      </c>
      <c r="S1" t="s">
        <v>475</v>
      </c>
      <c r="T1" t="s">
        <v>476</v>
      </c>
      <c r="U1" t="s">
        <v>477</v>
      </c>
      <c r="V1" t="s">
        <v>482</v>
      </c>
    </row>
    <row r="2" spans="1:22" x14ac:dyDescent="0.35">
      <c r="A2" t="s">
        <v>484</v>
      </c>
      <c r="B2" t="s">
        <v>15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K2">
        <v>1</v>
      </c>
      <c r="L2">
        <v>1</v>
      </c>
      <c r="M2">
        <v>1</v>
      </c>
      <c r="N2">
        <v>1</v>
      </c>
    </row>
    <row r="3" spans="1:22" x14ac:dyDescent="0.35">
      <c r="A3" t="s">
        <v>484</v>
      </c>
      <c r="B3" t="s">
        <v>22</v>
      </c>
      <c r="C3">
        <v>1</v>
      </c>
      <c r="E3">
        <v>1</v>
      </c>
      <c r="F3">
        <v>1</v>
      </c>
      <c r="G3">
        <v>1</v>
      </c>
      <c r="H3">
        <v>1</v>
      </c>
      <c r="I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2" x14ac:dyDescent="0.35">
      <c r="A4" t="s">
        <v>484</v>
      </c>
      <c r="B4" t="s">
        <v>32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22" x14ac:dyDescent="0.35">
      <c r="A5" t="s">
        <v>484</v>
      </c>
      <c r="B5" t="s">
        <v>48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2" x14ac:dyDescent="0.35">
      <c r="A6" t="s">
        <v>484</v>
      </c>
      <c r="B6" t="s">
        <v>58</v>
      </c>
      <c r="C6">
        <v>1</v>
      </c>
      <c r="D6">
        <v>1</v>
      </c>
      <c r="F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U6">
        <v>1</v>
      </c>
      <c r="V6">
        <v>1</v>
      </c>
    </row>
    <row r="7" spans="1:22" x14ac:dyDescent="0.35">
      <c r="A7" t="s">
        <v>484</v>
      </c>
      <c r="B7" t="s">
        <v>63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22" x14ac:dyDescent="0.35">
      <c r="A8" t="s">
        <v>484</v>
      </c>
      <c r="B8" t="s">
        <v>65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L8">
        <v>1</v>
      </c>
      <c r="M8">
        <v>1</v>
      </c>
      <c r="N8">
        <v>1</v>
      </c>
      <c r="P8">
        <v>1</v>
      </c>
      <c r="S8">
        <v>1</v>
      </c>
      <c r="T8">
        <v>1</v>
      </c>
    </row>
    <row r="9" spans="1:22" x14ac:dyDescent="0.35">
      <c r="A9" t="s">
        <v>484</v>
      </c>
      <c r="B9" t="s">
        <v>73</v>
      </c>
      <c r="E9">
        <v>1</v>
      </c>
      <c r="I9">
        <v>1</v>
      </c>
      <c r="J9">
        <v>1</v>
      </c>
      <c r="K9">
        <v>1</v>
      </c>
      <c r="L9">
        <v>1</v>
      </c>
      <c r="N9">
        <v>1</v>
      </c>
    </row>
    <row r="10" spans="1:22" x14ac:dyDescent="0.35">
      <c r="A10" t="s">
        <v>484</v>
      </c>
      <c r="B10" t="s">
        <v>83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2" x14ac:dyDescent="0.35">
      <c r="A11" t="s">
        <v>484</v>
      </c>
      <c r="B11" t="s">
        <v>85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</row>
    <row r="12" spans="1:22" x14ac:dyDescent="0.35">
      <c r="A12" t="s">
        <v>484</v>
      </c>
      <c r="B12" t="s">
        <v>88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22" x14ac:dyDescent="0.35">
      <c r="A13" t="s">
        <v>484</v>
      </c>
      <c r="B13" t="s">
        <v>87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T13">
        <v>1</v>
      </c>
      <c r="U13">
        <v>1</v>
      </c>
    </row>
    <row r="14" spans="1:22" x14ac:dyDescent="0.35">
      <c r="A14" t="s">
        <v>483</v>
      </c>
      <c r="B14" t="s">
        <v>8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</row>
    <row r="15" spans="1:22" x14ac:dyDescent="0.35">
      <c r="A15" t="s">
        <v>483</v>
      </c>
      <c r="B15" t="s">
        <v>20</v>
      </c>
      <c r="C15">
        <v>1</v>
      </c>
      <c r="D15">
        <v>1</v>
      </c>
      <c r="E15">
        <v>1</v>
      </c>
      <c r="G15">
        <v>1</v>
      </c>
    </row>
    <row r="16" spans="1:22" x14ac:dyDescent="0.35">
      <c r="A16" t="s">
        <v>483</v>
      </c>
      <c r="B16" t="s">
        <v>28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</row>
    <row r="17" spans="1:22" x14ac:dyDescent="0.35">
      <c r="A17" t="s">
        <v>483</v>
      </c>
      <c r="B17" t="s">
        <v>34</v>
      </c>
      <c r="C17">
        <v>1</v>
      </c>
      <c r="F17">
        <v>1</v>
      </c>
      <c r="I17">
        <v>1</v>
      </c>
      <c r="K17">
        <v>1</v>
      </c>
      <c r="M17">
        <v>1</v>
      </c>
      <c r="O17">
        <v>1</v>
      </c>
      <c r="Q17">
        <v>1</v>
      </c>
      <c r="T17">
        <v>1</v>
      </c>
    </row>
    <row r="18" spans="1:22" x14ac:dyDescent="0.35">
      <c r="A18" t="s">
        <v>483</v>
      </c>
      <c r="B18" t="s">
        <v>38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2" x14ac:dyDescent="0.35">
      <c r="A19" t="s">
        <v>483</v>
      </c>
      <c r="B19" t="s">
        <v>43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</row>
    <row r="20" spans="1:22" x14ac:dyDescent="0.35">
      <c r="A20" t="s">
        <v>483</v>
      </c>
      <c r="B20" t="s">
        <v>53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</row>
    <row r="21" spans="1:22" x14ac:dyDescent="0.35">
      <c r="A21" t="s">
        <v>483</v>
      </c>
      <c r="B21" t="s">
        <v>170</v>
      </c>
      <c r="Q21">
        <v>1</v>
      </c>
      <c r="R21">
        <v>1</v>
      </c>
      <c r="S21">
        <v>1</v>
      </c>
      <c r="U21">
        <v>1</v>
      </c>
    </row>
    <row r="22" spans="1:22" x14ac:dyDescent="0.35">
      <c r="A22" t="s">
        <v>483</v>
      </c>
      <c r="B22" t="s">
        <v>154</v>
      </c>
      <c r="L22">
        <v>1</v>
      </c>
    </row>
    <row r="23" spans="1:22" x14ac:dyDescent="0.35">
      <c r="A23" t="s">
        <v>483</v>
      </c>
      <c r="B23" t="s">
        <v>68</v>
      </c>
      <c r="D23">
        <v>1</v>
      </c>
      <c r="E23">
        <v>1</v>
      </c>
      <c r="F23">
        <v>1</v>
      </c>
      <c r="H23">
        <v>1</v>
      </c>
      <c r="J23">
        <v>1</v>
      </c>
      <c r="L23">
        <v>1</v>
      </c>
      <c r="N23">
        <v>1</v>
      </c>
      <c r="P23">
        <v>1</v>
      </c>
      <c r="R23">
        <v>1</v>
      </c>
      <c r="T23">
        <v>1</v>
      </c>
    </row>
    <row r="24" spans="1:22" x14ac:dyDescent="0.35">
      <c r="A24" t="s">
        <v>483</v>
      </c>
      <c r="B24" t="s">
        <v>76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V24">
        <v>1</v>
      </c>
    </row>
    <row r="25" spans="1:22" x14ac:dyDescent="0.35">
      <c r="A25" t="s">
        <v>483</v>
      </c>
      <c r="B25" t="s">
        <v>79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T25">
        <v>1</v>
      </c>
      <c r="U25">
        <v>1</v>
      </c>
      <c r="V25">
        <v>1</v>
      </c>
    </row>
    <row r="26" spans="1:22" x14ac:dyDescent="0.35">
      <c r="A26" t="s">
        <v>483</v>
      </c>
      <c r="B26" t="s">
        <v>89</v>
      </c>
      <c r="Q26">
        <v>1</v>
      </c>
    </row>
    <row r="27" spans="1:22" x14ac:dyDescent="0.35">
      <c r="A27" t="s">
        <v>483</v>
      </c>
      <c r="B27" t="s">
        <v>86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</row>
  </sheetData>
  <sortState xmlns:xlrd2="http://schemas.microsoft.com/office/spreadsheetml/2017/richdata2" ref="A2:V27">
    <sortCondition ref="A1:A2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F423-732A-4BB5-B708-202F80FAD9CB}">
  <dimension ref="A1:AN89"/>
  <sheetViews>
    <sheetView tabSelected="1" topLeftCell="A3" zoomScale="90" zoomScaleNormal="90" workbookViewId="0">
      <pane xSplit="4" topLeftCell="W1" activePane="topRight" state="frozen"/>
      <selection activeCell="B14" sqref="B14"/>
      <selection pane="topRight" activeCell="AE5" sqref="AE5"/>
    </sheetView>
  </sheetViews>
  <sheetFormatPr defaultColWidth="8.81640625" defaultRowHeight="14.5" outlineLevelCol="1" x14ac:dyDescent="0.35"/>
  <cols>
    <col min="3" max="3" width="12" style="100" bestFit="1" customWidth="1"/>
    <col min="4" max="4" width="13.1796875" bestFit="1" customWidth="1"/>
    <col min="5" max="5" width="8.1796875" style="100" bestFit="1" customWidth="1" outlineLevel="1"/>
    <col min="6" max="38" width="8.1796875" style="100" bestFit="1" customWidth="1"/>
    <col min="39" max="39" width="8.1796875" style="100" customWidth="1"/>
  </cols>
  <sheetData>
    <row r="1" spans="1:40" ht="24" x14ac:dyDescent="0.35">
      <c r="A1" s="174" t="s">
        <v>2</v>
      </c>
      <c r="B1" s="175" t="s">
        <v>3</v>
      </c>
      <c r="C1" s="176" t="s">
        <v>101</v>
      </c>
      <c r="D1" s="177" t="s">
        <v>4</v>
      </c>
      <c r="E1" s="178" t="s">
        <v>102</v>
      </c>
      <c r="F1" s="178" t="s">
        <v>103</v>
      </c>
      <c r="G1" s="178" t="s">
        <v>104</v>
      </c>
      <c r="H1" s="178" t="s">
        <v>105</v>
      </c>
      <c r="I1" s="178" t="s">
        <v>106</v>
      </c>
      <c r="J1" s="178" t="s">
        <v>107</v>
      </c>
      <c r="K1" s="178" t="s">
        <v>108</v>
      </c>
      <c r="L1" s="178" t="s">
        <v>109</v>
      </c>
      <c r="M1" s="178" t="s">
        <v>110</v>
      </c>
      <c r="N1" s="178" t="s">
        <v>111</v>
      </c>
      <c r="O1" s="178" t="s">
        <v>112</v>
      </c>
      <c r="P1" s="178" t="s">
        <v>113</v>
      </c>
      <c r="Q1" s="178" t="s">
        <v>114</v>
      </c>
      <c r="R1" s="178" t="s">
        <v>115</v>
      </c>
      <c r="S1" s="178" t="s">
        <v>116</v>
      </c>
      <c r="T1" s="178" t="s">
        <v>117</v>
      </c>
      <c r="U1" s="178" t="s">
        <v>118</v>
      </c>
      <c r="V1" s="178" t="s">
        <v>119</v>
      </c>
      <c r="W1" s="178" t="s">
        <v>120</v>
      </c>
      <c r="X1" s="178" t="s">
        <v>121</v>
      </c>
      <c r="Y1" s="178" t="s">
        <v>122</v>
      </c>
      <c r="Z1" s="178" t="s">
        <v>123</v>
      </c>
      <c r="AA1" s="178" t="s">
        <v>124</v>
      </c>
      <c r="AB1" s="178" t="s">
        <v>125</v>
      </c>
      <c r="AC1" s="178" t="s">
        <v>126</v>
      </c>
      <c r="AD1" s="178" t="s">
        <v>127</v>
      </c>
      <c r="AE1" s="178" t="s">
        <v>128</v>
      </c>
      <c r="AF1" s="178" t="s">
        <v>129</v>
      </c>
      <c r="AG1" s="178" t="s">
        <v>130</v>
      </c>
      <c r="AH1" s="178" t="s">
        <v>131</v>
      </c>
      <c r="AI1" s="178" t="s">
        <v>132</v>
      </c>
      <c r="AJ1" s="178" t="s">
        <v>133</v>
      </c>
      <c r="AK1" s="178" t="s">
        <v>134</v>
      </c>
      <c r="AL1" s="178" t="s">
        <v>135</v>
      </c>
      <c r="AM1" s="179" t="s">
        <v>136</v>
      </c>
      <c r="AN1" s="180" t="s">
        <v>90</v>
      </c>
    </row>
    <row r="2" spans="1:40" x14ac:dyDescent="0.35">
      <c r="A2" s="157" t="s">
        <v>8</v>
      </c>
      <c r="B2" s="57" t="s">
        <v>14</v>
      </c>
      <c r="C2" s="69"/>
      <c r="D2" s="69" t="s">
        <v>137</v>
      </c>
      <c r="E2" s="80"/>
      <c r="F2" s="80"/>
      <c r="G2" s="80"/>
      <c r="H2" s="80"/>
      <c r="I2" s="80">
        <v>1</v>
      </c>
      <c r="J2" s="80">
        <v>1</v>
      </c>
      <c r="K2" s="80">
        <v>1</v>
      </c>
      <c r="L2" s="80">
        <v>1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/>
      <c r="U2" s="80"/>
      <c r="V2" s="80"/>
      <c r="W2" s="80"/>
      <c r="X2" s="80"/>
      <c r="Y2" s="80"/>
      <c r="Z2" s="80"/>
      <c r="AA2" s="80"/>
      <c r="AB2" s="80"/>
      <c r="AC2" s="80"/>
      <c r="AD2" s="40"/>
      <c r="AE2" s="40"/>
      <c r="AF2" s="40"/>
      <c r="AG2" s="40"/>
      <c r="AH2" s="40"/>
      <c r="AI2" s="40"/>
      <c r="AJ2" s="40"/>
      <c r="AK2" s="40"/>
      <c r="AL2" s="69"/>
      <c r="AM2" s="159"/>
      <c r="AN2" s="158">
        <f>SUM(Table13[[#This Row],[1986]:[2021]])</f>
        <v>11</v>
      </c>
    </row>
    <row r="3" spans="1:40" x14ac:dyDescent="0.35">
      <c r="A3" s="157" t="s">
        <v>8</v>
      </c>
      <c r="B3" s="57" t="s">
        <v>9</v>
      </c>
      <c r="C3" s="69" t="s">
        <v>138</v>
      </c>
      <c r="D3" s="69" t="s">
        <v>10</v>
      </c>
      <c r="E3" s="80"/>
      <c r="F3" s="80"/>
      <c r="G3" s="80"/>
      <c r="H3" s="8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80">
        <v>1</v>
      </c>
      <c r="U3" s="80">
        <v>1</v>
      </c>
      <c r="V3" s="80">
        <v>1</v>
      </c>
      <c r="W3" s="80">
        <v>1</v>
      </c>
      <c r="X3" s="80">
        <v>1</v>
      </c>
      <c r="Y3" s="80">
        <v>1</v>
      </c>
      <c r="Z3" s="80">
        <v>1</v>
      </c>
      <c r="AA3" s="80">
        <v>1</v>
      </c>
      <c r="AB3" s="80">
        <v>1</v>
      </c>
      <c r="AC3" s="80">
        <v>1</v>
      </c>
      <c r="AD3" s="80">
        <v>1</v>
      </c>
      <c r="AE3" s="80">
        <v>1</v>
      </c>
      <c r="AF3" s="80"/>
      <c r="AG3" s="80">
        <v>1</v>
      </c>
      <c r="AH3" s="80">
        <v>1</v>
      </c>
      <c r="AI3" s="80">
        <v>1</v>
      </c>
      <c r="AJ3" s="80">
        <v>1</v>
      </c>
      <c r="AK3" s="80">
        <v>1</v>
      </c>
      <c r="AL3" s="69">
        <v>1</v>
      </c>
      <c r="AM3" s="159">
        <v>1</v>
      </c>
      <c r="AN3" s="158">
        <f>SUM(Table13[[#This Row],[1986]:[2021]])</f>
        <v>18</v>
      </c>
    </row>
    <row r="4" spans="1:40" x14ac:dyDescent="0.35">
      <c r="A4" s="157" t="s">
        <v>8</v>
      </c>
      <c r="B4" s="57" t="s">
        <v>9</v>
      </c>
      <c r="C4" s="69" t="s">
        <v>138</v>
      </c>
      <c r="D4" s="69" t="s">
        <v>139</v>
      </c>
      <c r="E4" s="80"/>
      <c r="F4" s="80"/>
      <c r="G4" s="80"/>
      <c r="H4" s="8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>
        <v>1</v>
      </c>
      <c r="AG4" s="80"/>
      <c r="AH4" s="80"/>
      <c r="AI4" s="80"/>
      <c r="AJ4" s="80"/>
      <c r="AK4" s="80"/>
      <c r="AL4" s="159"/>
      <c r="AM4" s="171"/>
      <c r="AN4" s="160">
        <f>SUM(Table13[[#This Row],[1986]:[2021]])</f>
        <v>1</v>
      </c>
    </row>
    <row r="5" spans="1:40" x14ac:dyDescent="0.35">
      <c r="A5" s="157" t="s">
        <v>15</v>
      </c>
      <c r="B5" s="57" t="s">
        <v>16</v>
      </c>
      <c r="C5" s="69" t="s">
        <v>140</v>
      </c>
      <c r="D5" s="69" t="s">
        <v>17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161">
        <v>1</v>
      </c>
      <c r="S5" s="80">
        <v>1</v>
      </c>
      <c r="T5" s="80">
        <v>1</v>
      </c>
      <c r="U5" s="80">
        <v>1</v>
      </c>
      <c r="V5" s="80">
        <v>1</v>
      </c>
      <c r="W5" s="80">
        <v>1</v>
      </c>
      <c r="X5" s="80">
        <v>1</v>
      </c>
      <c r="Y5" s="80">
        <v>1</v>
      </c>
      <c r="Z5" s="80">
        <v>1</v>
      </c>
      <c r="AA5" s="80"/>
      <c r="AB5" s="80">
        <v>1</v>
      </c>
      <c r="AC5" s="80"/>
      <c r="AD5" s="40">
        <v>1</v>
      </c>
      <c r="AE5" s="40">
        <v>1</v>
      </c>
      <c r="AF5" s="40"/>
      <c r="AG5" s="40"/>
      <c r="AH5" s="40"/>
      <c r="AI5" s="40"/>
      <c r="AJ5" s="40"/>
      <c r="AK5" s="40"/>
      <c r="AL5" s="69"/>
      <c r="AM5" s="159"/>
      <c r="AN5" s="158">
        <f>SUM(Table13[[#This Row],[1986]:[2021]])</f>
        <v>12</v>
      </c>
    </row>
    <row r="6" spans="1:40" x14ac:dyDescent="0.35">
      <c r="A6" s="157" t="s">
        <v>20</v>
      </c>
      <c r="B6" s="57" t="s">
        <v>16</v>
      </c>
      <c r="C6" s="69" t="s">
        <v>140</v>
      </c>
      <c r="D6" s="69" t="s">
        <v>141</v>
      </c>
      <c r="E6" s="80"/>
      <c r="F6" s="80"/>
      <c r="G6" s="80"/>
      <c r="H6" s="80"/>
      <c r="I6" s="80"/>
      <c r="J6" s="80">
        <v>1</v>
      </c>
      <c r="K6" s="80">
        <v>1</v>
      </c>
      <c r="L6" s="80">
        <v>1</v>
      </c>
      <c r="M6" s="80">
        <v>1</v>
      </c>
      <c r="N6" s="80">
        <v>1</v>
      </c>
      <c r="O6" s="80">
        <v>1</v>
      </c>
      <c r="P6" s="80">
        <v>1</v>
      </c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40"/>
      <c r="AE6" s="80"/>
      <c r="AF6" s="80"/>
      <c r="AG6" s="40"/>
      <c r="AH6" s="40"/>
      <c r="AI6" s="40">
        <v>1</v>
      </c>
      <c r="AJ6" s="40"/>
      <c r="AK6" s="40"/>
      <c r="AL6" s="159"/>
      <c r="AM6" s="171"/>
      <c r="AN6" s="160">
        <f>SUM(Table13[[#This Row],[1986]:[2021]])</f>
        <v>8</v>
      </c>
    </row>
    <row r="7" spans="1:40" x14ac:dyDescent="0.35">
      <c r="A7" s="157" t="s">
        <v>20</v>
      </c>
      <c r="B7" s="57" t="s">
        <v>16</v>
      </c>
      <c r="C7" s="69" t="s">
        <v>140</v>
      </c>
      <c r="D7" s="69" t="s">
        <v>17</v>
      </c>
      <c r="E7" s="80"/>
      <c r="F7" s="80"/>
      <c r="G7" s="80"/>
      <c r="H7" s="80"/>
      <c r="I7" s="80"/>
      <c r="J7" s="40"/>
      <c r="K7" s="40"/>
      <c r="L7" s="40"/>
      <c r="M7" s="40"/>
      <c r="N7" s="40"/>
      <c r="O7" s="40"/>
      <c r="P7" s="40"/>
      <c r="Q7" s="80"/>
      <c r="R7" s="80">
        <v>1</v>
      </c>
      <c r="S7" s="80">
        <v>1</v>
      </c>
      <c r="T7" s="80">
        <v>1</v>
      </c>
      <c r="U7" s="80">
        <v>1</v>
      </c>
      <c r="V7" s="80">
        <v>1</v>
      </c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69"/>
      <c r="AM7" s="159"/>
      <c r="AN7" s="158">
        <f>SUM(Table13[[#This Row],[1986]:[2021]])</f>
        <v>5</v>
      </c>
    </row>
    <row r="8" spans="1:40" x14ac:dyDescent="0.35">
      <c r="A8" s="157" t="s">
        <v>20</v>
      </c>
      <c r="B8" s="57" t="s">
        <v>16</v>
      </c>
      <c r="C8" s="69" t="s">
        <v>140</v>
      </c>
      <c r="D8" s="69" t="s">
        <v>137</v>
      </c>
      <c r="E8" s="80"/>
      <c r="F8" s="80"/>
      <c r="G8" s="80"/>
      <c r="H8" s="80"/>
      <c r="I8" s="80"/>
      <c r="J8" s="40"/>
      <c r="K8" s="40"/>
      <c r="L8" s="40"/>
      <c r="M8" s="40"/>
      <c r="N8" s="40"/>
      <c r="O8" s="40"/>
      <c r="P8" s="40"/>
      <c r="Q8" s="80"/>
      <c r="R8" s="80"/>
      <c r="S8" s="80"/>
      <c r="T8" s="80"/>
      <c r="U8" s="80"/>
      <c r="V8" s="80"/>
      <c r="W8" s="80"/>
      <c r="X8" s="80">
        <v>1</v>
      </c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159"/>
      <c r="AM8" s="171"/>
      <c r="AN8" s="160">
        <f>SUM(Table13[[#This Row],[1986]:[2021]])</f>
        <v>1</v>
      </c>
    </row>
    <row r="9" spans="1:40" x14ac:dyDescent="0.35">
      <c r="A9" s="157" t="s">
        <v>22</v>
      </c>
      <c r="B9" s="57" t="s">
        <v>26</v>
      </c>
      <c r="C9" s="69"/>
      <c r="D9" s="69" t="s">
        <v>24</v>
      </c>
      <c r="E9" s="80"/>
      <c r="F9" s="80"/>
      <c r="G9" s="80">
        <v>1</v>
      </c>
      <c r="H9" s="80">
        <v>1</v>
      </c>
      <c r="I9" s="80">
        <v>1</v>
      </c>
      <c r="J9" s="80">
        <v>1</v>
      </c>
      <c r="K9" s="40"/>
      <c r="L9" s="4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40"/>
      <c r="AE9" s="40"/>
      <c r="AF9" s="40"/>
      <c r="AG9" s="40"/>
      <c r="AH9" s="40"/>
      <c r="AI9" s="40"/>
      <c r="AJ9" s="40"/>
      <c r="AK9" s="40"/>
      <c r="AL9" s="69"/>
      <c r="AM9" s="159"/>
      <c r="AN9" s="158">
        <f>SUM(Table13[[#This Row],[1986]:[2021]])</f>
        <v>4</v>
      </c>
    </row>
    <row r="10" spans="1:40" x14ac:dyDescent="0.35">
      <c r="A10" s="157" t="s">
        <v>22</v>
      </c>
      <c r="B10" s="57" t="s">
        <v>26</v>
      </c>
      <c r="C10" s="69"/>
      <c r="D10" s="69" t="s">
        <v>142</v>
      </c>
      <c r="E10" s="80"/>
      <c r="F10" s="80"/>
      <c r="G10" s="80"/>
      <c r="H10" s="80"/>
      <c r="I10" s="80"/>
      <c r="J10" s="80"/>
      <c r="K10" s="80">
        <v>1</v>
      </c>
      <c r="L10" s="4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40"/>
      <c r="AE10" s="80"/>
      <c r="AF10" s="80"/>
      <c r="AG10" s="40"/>
      <c r="AH10" s="40"/>
      <c r="AI10" s="40"/>
      <c r="AJ10" s="40"/>
      <c r="AK10" s="40"/>
      <c r="AL10" s="159"/>
      <c r="AM10" s="171"/>
      <c r="AN10" s="160">
        <f>SUM(Table13[[#This Row],[1986]:[2021]])</f>
        <v>1</v>
      </c>
    </row>
    <row r="11" spans="1:40" x14ac:dyDescent="0.35">
      <c r="A11" s="157" t="s">
        <v>22</v>
      </c>
      <c r="B11" s="57" t="s">
        <v>26</v>
      </c>
      <c r="C11" s="69"/>
      <c r="D11" s="69" t="s">
        <v>61</v>
      </c>
      <c r="E11" s="80"/>
      <c r="F11" s="80"/>
      <c r="G11" s="80"/>
      <c r="H11" s="80"/>
      <c r="I11" s="80"/>
      <c r="J11" s="80"/>
      <c r="K11" s="80"/>
      <c r="L11" s="80">
        <v>1</v>
      </c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40"/>
      <c r="AE11" s="80"/>
      <c r="AF11" s="80"/>
      <c r="AG11" s="40"/>
      <c r="AH11" s="40"/>
      <c r="AI11" s="40"/>
      <c r="AJ11" s="40"/>
      <c r="AK11" s="40"/>
      <c r="AL11" s="159"/>
      <c r="AM11" s="171"/>
      <c r="AN11" s="160">
        <f>SUM(Table13[[#This Row],[1986]:[2021]])</f>
        <v>1</v>
      </c>
    </row>
    <row r="12" spans="1:40" x14ac:dyDescent="0.35">
      <c r="A12" s="157" t="s">
        <v>22</v>
      </c>
      <c r="B12" s="57" t="s">
        <v>27</v>
      </c>
      <c r="C12" s="69"/>
      <c r="D12" s="69" t="s">
        <v>61</v>
      </c>
      <c r="E12" s="80"/>
      <c r="F12" s="80"/>
      <c r="G12" s="80"/>
      <c r="H12" s="80"/>
      <c r="I12" s="80"/>
      <c r="J12" s="80"/>
      <c r="K12" s="80"/>
      <c r="L12" s="80"/>
      <c r="M12" s="80">
        <v>1</v>
      </c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40"/>
      <c r="AE12" s="80"/>
      <c r="AF12" s="80"/>
      <c r="AG12" s="40"/>
      <c r="AH12" s="40"/>
      <c r="AI12" s="40"/>
      <c r="AJ12" s="40"/>
      <c r="AK12" s="40"/>
      <c r="AL12" s="159"/>
      <c r="AM12" s="171"/>
      <c r="AN12" s="160">
        <f>SUM(Table13[[#This Row],[1986]:[2021]])</f>
        <v>1</v>
      </c>
    </row>
    <row r="13" spans="1:40" x14ac:dyDescent="0.35">
      <c r="A13" s="157" t="s">
        <v>22</v>
      </c>
      <c r="B13" s="57" t="s">
        <v>27</v>
      </c>
      <c r="C13" s="69"/>
      <c r="D13" s="69" t="s">
        <v>24</v>
      </c>
      <c r="E13" s="80"/>
      <c r="F13" s="80"/>
      <c r="G13" s="80"/>
      <c r="H13" s="80"/>
      <c r="I13" s="80"/>
      <c r="J13" s="80"/>
      <c r="K13" s="80"/>
      <c r="L13" s="80"/>
      <c r="M13" s="40"/>
      <c r="N13" s="80">
        <v>1</v>
      </c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40"/>
      <c r="AE13" s="40"/>
      <c r="AF13" s="40"/>
      <c r="AG13" s="40"/>
      <c r="AH13" s="40"/>
      <c r="AI13" s="40"/>
      <c r="AJ13" s="40"/>
      <c r="AK13" s="40"/>
      <c r="AL13" s="69"/>
      <c r="AM13" s="159"/>
      <c r="AN13" s="158">
        <f>SUM(Table13[[#This Row],[1986]:[2021]])</f>
        <v>1</v>
      </c>
    </row>
    <row r="14" spans="1:40" x14ac:dyDescent="0.35">
      <c r="A14" s="157" t="s">
        <v>22</v>
      </c>
      <c r="B14" s="57" t="s">
        <v>23</v>
      </c>
      <c r="C14" s="69"/>
      <c r="D14" s="69" t="s">
        <v>24</v>
      </c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>
        <v>1</v>
      </c>
      <c r="Q14" s="80">
        <v>1</v>
      </c>
      <c r="R14" s="40"/>
      <c r="S14" s="40"/>
      <c r="T14" s="40"/>
      <c r="U14" s="80"/>
      <c r="V14" s="40"/>
      <c r="W14" s="40"/>
      <c r="X14" s="40"/>
      <c r="Y14" s="40"/>
      <c r="Z14" s="40"/>
      <c r="AA14" s="40"/>
      <c r="AB14" s="40"/>
      <c r="AC14" s="80">
        <v>1</v>
      </c>
      <c r="AD14" s="40">
        <v>1</v>
      </c>
      <c r="AE14" s="40">
        <v>1</v>
      </c>
      <c r="AF14" s="40">
        <v>1</v>
      </c>
      <c r="AG14" s="40">
        <v>1</v>
      </c>
      <c r="AH14" s="40">
        <v>1</v>
      </c>
      <c r="AI14" s="40">
        <v>1</v>
      </c>
      <c r="AJ14" s="40">
        <v>1</v>
      </c>
      <c r="AK14" s="40">
        <v>1</v>
      </c>
      <c r="AL14" s="69">
        <v>1</v>
      </c>
      <c r="AM14" s="159"/>
      <c r="AN14" s="158">
        <f>SUM(Table13[[#This Row],[1986]:[2021]])</f>
        <v>12</v>
      </c>
    </row>
    <row r="15" spans="1:40" x14ac:dyDescent="0.35">
      <c r="A15" s="157" t="s">
        <v>22</v>
      </c>
      <c r="B15" s="57" t="s">
        <v>23</v>
      </c>
      <c r="C15" s="69"/>
      <c r="D15" s="69" t="s">
        <v>143</v>
      </c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>
        <v>1</v>
      </c>
      <c r="S15" s="80">
        <v>1</v>
      </c>
      <c r="T15" s="80">
        <v>1</v>
      </c>
      <c r="U15" s="80"/>
      <c r="V15" s="80">
        <v>1</v>
      </c>
      <c r="W15" s="80">
        <v>1</v>
      </c>
      <c r="X15" s="80">
        <v>1</v>
      </c>
      <c r="Y15" s="80">
        <v>1</v>
      </c>
      <c r="Z15" s="80">
        <v>1</v>
      </c>
      <c r="AA15" s="80"/>
      <c r="AB15" s="80">
        <v>1</v>
      </c>
      <c r="AC15" s="80"/>
      <c r="AD15" s="40"/>
      <c r="AE15" s="80"/>
      <c r="AF15" s="80"/>
      <c r="AG15" s="40"/>
      <c r="AH15" s="40"/>
      <c r="AI15" s="40"/>
      <c r="AJ15" s="40"/>
      <c r="AK15" s="40"/>
      <c r="AL15" s="159"/>
      <c r="AM15" s="171"/>
      <c r="AN15" s="160">
        <f>SUM(Table13[[#This Row],[1986]:[2021]])</f>
        <v>9</v>
      </c>
    </row>
    <row r="16" spans="1:40" x14ac:dyDescent="0.35">
      <c r="A16" s="157" t="s">
        <v>28</v>
      </c>
      <c r="B16" s="39" t="s">
        <v>29</v>
      </c>
      <c r="C16" s="162" t="s">
        <v>138</v>
      </c>
      <c r="D16" s="69" t="s">
        <v>144</v>
      </c>
      <c r="E16" s="80"/>
      <c r="F16" s="80"/>
      <c r="G16" s="80">
        <v>1</v>
      </c>
      <c r="H16" s="80"/>
      <c r="I16" s="80">
        <v>1</v>
      </c>
      <c r="J16" s="80">
        <v>1</v>
      </c>
      <c r="K16" s="80"/>
      <c r="L16" s="80">
        <v>1</v>
      </c>
      <c r="M16" s="80">
        <v>1</v>
      </c>
      <c r="N16" s="80">
        <v>1</v>
      </c>
      <c r="O16" s="80">
        <v>1</v>
      </c>
      <c r="P16" s="80">
        <v>1</v>
      </c>
      <c r="Q16" s="80"/>
      <c r="R16" s="80">
        <v>1</v>
      </c>
      <c r="S16" s="80">
        <v>1</v>
      </c>
      <c r="T16" s="80">
        <v>1</v>
      </c>
      <c r="U16" s="80">
        <v>1</v>
      </c>
      <c r="V16" s="80">
        <v>1</v>
      </c>
      <c r="W16" s="80">
        <v>1</v>
      </c>
      <c r="X16" s="80">
        <v>1</v>
      </c>
      <c r="Y16" s="80">
        <v>1</v>
      </c>
      <c r="Z16" s="80">
        <v>1</v>
      </c>
      <c r="AA16" s="80"/>
      <c r="AB16" s="80">
        <v>1</v>
      </c>
      <c r="AC16" s="80">
        <v>1</v>
      </c>
      <c r="AD16" s="80">
        <v>1</v>
      </c>
      <c r="AE16" s="80">
        <v>1</v>
      </c>
      <c r="AF16" s="80">
        <v>1</v>
      </c>
      <c r="AG16" s="80"/>
      <c r="AH16" s="80"/>
      <c r="AI16" s="80"/>
      <c r="AJ16" s="80"/>
      <c r="AK16" s="80"/>
      <c r="AL16" s="69"/>
      <c r="AM16" s="159"/>
      <c r="AN16" s="158">
        <f>SUM(Table13[[#This Row],[1986]:[2021]])</f>
        <v>22</v>
      </c>
    </row>
    <row r="17" spans="1:40" x14ac:dyDescent="0.35">
      <c r="A17" s="157" t="s">
        <v>28</v>
      </c>
      <c r="B17" s="39" t="s">
        <v>30</v>
      </c>
      <c r="C17" s="162" t="s">
        <v>138</v>
      </c>
      <c r="D17" s="69" t="s">
        <v>17</v>
      </c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>
        <v>1</v>
      </c>
      <c r="AH17" s="80">
        <v>1</v>
      </c>
      <c r="AI17" s="80">
        <v>1</v>
      </c>
      <c r="AJ17" s="80">
        <v>1</v>
      </c>
      <c r="AK17" s="80">
        <v>1</v>
      </c>
      <c r="AL17" s="69">
        <v>1</v>
      </c>
      <c r="AM17" s="159">
        <v>1</v>
      </c>
      <c r="AN17" s="158">
        <f>SUM(Table13[[#This Row],[1986]:[2021]])</f>
        <v>6</v>
      </c>
    </row>
    <row r="18" spans="1:40" x14ac:dyDescent="0.35">
      <c r="A18" s="157" t="s">
        <v>32</v>
      </c>
      <c r="B18" s="39" t="s">
        <v>33</v>
      </c>
      <c r="C18" s="162" t="s">
        <v>140</v>
      </c>
      <c r="D18" s="69" t="s">
        <v>17</v>
      </c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>
        <v>1</v>
      </c>
      <c r="R18" s="80"/>
      <c r="S18" s="80"/>
      <c r="T18" s="80"/>
      <c r="U18" s="80">
        <v>1</v>
      </c>
      <c r="V18" s="80">
        <v>1</v>
      </c>
      <c r="W18" s="80">
        <v>1</v>
      </c>
      <c r="X18" s="80">
        <v>1</v>
      </c>
      <c r="Y18" s="80">
        <v>1</v>
      </c>
      <c r="Z18" s="80">
        <v>1</v>
      </c>
      <c r="AA18" s="80">
        <v>1</v>
      </c>
      <c r="AB18" s="80">
        <v>1</v>
      </c>
      <c r="AC18" s="80">
        <v>1</v>
      </c>
      <c r="AD18" s="80">
        <v>1</v>
      </c>
      <c r="AE18" s="80">
        <v>1</v>
      </c>
      <c r="AF18" s="80">
        <v>1</v>
      </c>
      <c r="AG18" s="80"/>
      <c r="AH18" s="80"/>
      <c r="AI18" s="80"/>
      <c r="AJ18" s="80"/>
      <c r="AK18" s="80"/>
      <c r="AL18" s="69"/>
      <c r="AM18" s="159"/>
      <c r="AN18" s="158">
        <f>SUM(Table13[[#This Row],[1986]:[2021]])</f>
        <v>13</v>
      </c>
    </row>
    <row r="19" spans="1:40" x14ac:dyDescent="0.35">
      <c r="A19" s="157" t="s">
        <v>32</v>
      </c>
      <c r="B19" s="39" t="s">
        <v>33</v>
      </c>
      <c r="C19" s="162" t="s">
        <v>140</v>
      </c>
      <c r="D19" s="69" t="s">
        <v>145</v>
      </c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>
        <v>1</v>
      </c>
      <c r="AH19" s="80"/>
      <c r="AI19" s="80"/>
      <c r="AJ19" s="80"/>
      <c r="AK19" s="80"/>
      <c r="AL19" s="159"/>
      <c r="AM19" s="171"/>
      <c r="AN19" s="160">
        <f>SUM(Table13[[#This Row],[1986]:[2021]])</f>
        <v>1</v>
      </c>
    </row>
    <row r="20" spans="1:40" x14ac:dyDescent="0.35">
      <c r="A20" s="157" t="s">
        <v>34</v>
      </c>
      <c r="B20" s="39" t="s">
        <v>35</v>
      </c>
      <c r="C20" s="162"/>
      <c r="D20" s="69" t="s">
        <v>143</v>
      </c>
      <c r="E20" s="80"/>
      <c r="F20" s="80"/>
      <c r="G20" s="80">
        <v>1</v>
      </c>
      <c r="H20" s="80"/>
      <c r="I20" s="80">
        <v>1</v>
      </c>
      <c r="J20" s="80"/>
      <c r="K20" s="80">
        <v>1</v>
      </c>
      <c r="L20" s="80"/>
      <c r="M20" s="80">
        <v>1</v>
      </c>
      <c r="N20" s="80"/>
      <c r="O20" s="80">
        <v>1</v>
      </c>
      <c r="P20" s="80"/>
      <c r="Q20" s="80">
        <v>1</v>
      </c>
      <c r="R20" s="80"/>
      <c r="S20" s="80"/>
      <c r="T20" s="80">
        <v>1</v>
      </c>
      <c r="U20" s="80"/>
      <c r="V20" s="80"/>
      <c r="W20" s="80">
        <v>1</v>
      </c>
      <c r="X20" s="80"/>
      <c r="Y20" s="80"/>
      <c r="Z20" s="80">
        <v>1</v>
      </c>
      <c r="AA20" s="80"/>
      <c r="AB20" s="40"/>
      <c r="AC20" s="40"/>
      <c r="AD20" s="40"/>
      <c r="AE20" s="80"/>
      <c r="AF20" s="80"/>
      <c r="AG20" s="40"/>
      <c r="AH20" s="40"/>
      <c r="AI20" s="40"/>
      <c r="AJ20" s="40"/>
      <c r="AK20" s="40"/>
      <c r="AL20" s="69"/>
      <c r="AM20" s="159"/>
      <c r="AN20" s="158">
        <f>SUM(Table13[[#This Row],[1986]:[2021]])</f>
        <v>9</v>
      </c>
    </row>
    <row r="21" spans="1:40" x14ac:dyDescent="0.35">
      <c r="A21" s="157" t="s">
        <v>34</v>
      </c>
      <c r="B21" s="39" t="s">
        <v>35</v>
      </c>
      <c r="C21" s="162"/>
      <c r="D21" s="69" t="s">
        <v>146</v>
      </c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>
        <v>1</v>
      </c>
      <c r="AC21" s="80"/>
      <c r="AD21" s="40">
        <v>1</v>
      </c>
      <c r="AE21" s="40"/>
      <c r="AF21" s="40">
        <v>1</v>
      </c>
      <c r="AG21" s="40"/>
      <c r="AH21" s="40">
        <v>1</v>
      </c>
      <c r="AI21" s="40"/>
      <c r="AJ21" s="153"/>
      <c r="AK21" s="40">
        <v>1</v>
      </c>
      <c r="AL21" s="159"/>
      <c r="AM21" s="171"/>
      <c r="AN21" s="160">
        <f>SUM(Table13[[#This Row],[1986]:[2021]])</f>
        <v>5</v>
      </c>
    </row>
    <row r="22" spans="1:40" x14ac:dyDescent="0.35">
      <c r="A22" s="157" t="s">
        <v>38</v>
      </c>
      <c r="B22" s="39" t="s">
        <v>40</v>
      </c>
      <c r="C22" s="162"/>
      <c r="D22" s="69" t="s">
        <v>144</v>
      </c>
      <c r="E22" s="80"/>
      <c r="F22" s="80">
        <v>1</v>
      </c>
      <c r="G22" s="80">
        <v>1</v>
      </c>
      <c r="H22" s="80">
        <v>1</v>
      </c>
      <c r="I22" s="80">
        <v>1</v>
      </c>
      <c r="J22" s="80">
        <v>1</v>
      </c>
      <c r="K22" s="80">
        <v>1</v>
      </c>
      <c r="L22" s="80">
        <v>1</v>
      </c>
      <c r="M22" s="80">
        <v>1</v>
      </c>
      <c r="N22" s="80">
        <v>1</v>
      </c>
      <c r="O22" s="80">
        <v>1</v>
      </c>
      <c r="P22" s="80">
        <v>1</v>
      </c>
      <c r="Q22" s="80">
        <v>1</v>
      </c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40"/>
      <c r="AE22" s="40"/>
      <c r="AF22" s="40"/>
      <c r="AG22" s="40"/>
      <c r="AH22" s="40"/>
      <c r="AI22" s="40"/>
      <c r="AJ22" s="40"/>
      <c r="AK22" s="40"/>
      <c r="AL22" s="69"/>
      <c r="AM22" s="159"/>
      <c r="AN22" s="158">
        <f>SUM(Table13[[#This Row],[1986]:[2021]])</f>
        <v>12</v>
      </c>
    </row>
    <row r="23" spans="1:40" x14ac:dyDescent="0.35">
      <c r="A23" s="157" t="s">
        <v>38</v>
      </c>
      <c r="B23" s="39" t="s">
        <v>23</v>
      </c>
      <c r="C23" s="162" t="s">
        <v>138</v>
      </c>
      <c r="D23" s="69" t="s">
        <v>42</v>
      </c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>
        <v>1</v>
      </c>
      <c r="S23" s="80">
        <v>1</v>
      </c>
      <c r="T23" s="80">
        <v>1</v>
      </c>
      <c r="U23" s="80">
        <v>1</v>
      </c>
      <c r="V23" s="80">
        <v>1</v>
      </c>
      <c r="W23" s="80"/>
      <c r="X23" s="80"/>
      <c r="Y23" s="40"/>
      <c r="Z23" s="80"/>
      <c r="AA23" s="80"/>
      <c r="AB23" s="80"/>
      <c r="AC23" s="80"/>
      <c r="AD23" s="40"/>
      <c r="AE23" s="40"/>
      <c r="AF23" s="40"/>
      <c r="AG23" s="40"/>
      <c r="AH23" s="40"/>
      <c r="AI23" s="40"/>
      <c r="AJ23" s="40"/>
      <c r="AK23" s="40"/>
      <c r="AL23" s="69"/>
      <c r="AM23" s="159"/>
      <c r="AN23" s="158">
        <f>SUM(Table13[[#This Row],[1986]:[2021]])</f>
        <v>5</v>
      </c>
    </row>
    <row r="24" spans="1:40" x14ac:dyDescent="0.35">
      <c r="A24" s="157" t="s">
        <v>38</v>
      </c>
      <c r="B24" s="39" t="s">
        <v>41</v>
      </c>
      <c r="C24" s="162" t="s">
        <v>138</v>
      </c>
      <c r="D24" s="69" t="s">
        <v>42</v>
      </c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>
        <v>1</v>
      </c>
      <c r="X24" s="80">
        <v>1</v>
      </c>
      <c r="Y24" s="80">
        <v>1</v>
      </c>
      <c r="Z24" s="80">
        <v>1</v>
      </c>
      <c r="AA24" s="80">
        <v>1</v>
      </c>
      <c r="AB24" s="80">
        <v>1</v>
      </c>
      <c r="AC24" s="80">
        <v>1</v>
      </c>
      <c r="AD24" s="80">
        <v>1</v>
      </c>
      <c r="AE24" s="80">
        <v>1</v>
      </c>
      <c r="AF24" s="80">
        <v>1</v>
      </c>
      <c r="AG24" s="80">
        <v>1</v>
      </c>
      <c r="AH24" s="80">
        <v>1</v>
      </c>
      <c r="AI24" s="80">
        <v>1</v>
      </c>
      <c r="AJ24" s="80">
        <v>1</v>
      </c>
      <c r="AK24" s="80"/>
      <c r="AL24" s="69">
        <v>1</v>
      </c>
      <c r="AM24" s="159"/>
      <c r="AN24" s="158">
        <f>SUM(Table13[[#This Row],[1986]:[2021]])</f>
        <v>15</v>
      </c>
    </row>
    <row r="25" spans="1:40" x14ac:dyDescent="0.35">
      <c r="A25" s="157" t="s">
        <v>38</v>
      </c>
      <c r="B25" s="39" t="s">
        <v>41</v>
      </c>
      <c r="C25" s="162" t="s">
        <v>138</v>
      </c>
      <c r="D25" s="69" t="s">
        <v>51</v>
      </c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>
        <v>1</v>
      </c>
      <c r="AL25" s="159"/>
      <c r="AM25" s="171"/>
      <c r="AN25" s="160">
        <f>SUM(Table13[[#This Row],[1986]:[2021]])</f>
        <v>1</v>
      </c>
    </row>
    <row r="26" spans="1:40" x14ac:dyDescent="0.35">
      <c r="A26" s="157" t="s">
        <v>43</v>
      </c>
      <c r="B26" s="41" t="s">
        <v>44</v>
      </c>
      <c r="C26" s="145" t="s">
        <v>138</v>
      </c>
      <c r="D26" s="69" t="s">
        <v>46</v>
      </c>
      <c r="E26" s="40"/>
      <c r="F26" s="40"/>
      <c r="G26" s="80">
        <v>1</v>
      </c>
      <c r="H26" s="80">
        <v>1</v>
      </c>
      <c r="I26" s="80">
        <v>1</v>
      </c>
      <c r="J26" s="80">
        <v>1</v>
      </c>
      <c r="K26" s="80">
        <v>1</v>
      </c>
      <c r="L26" s="80">
        <v>1</v>
      </c>
      <c r="M26" s="80">
        <v>1</v>
      </c>
      <c r="N26" s="80">
        <v>1</v>
      </c>
      <c r="O26" s="80">
        <v>1</v>
      </c>
      <c r="P26" s="80">
        <v>1</v>
      </c>
      <c r="Q26" s="80">
        <v>1</v>
      </c>
      <c r="R26" s="80">
        <v>1</v>
      </c>
      <c r="S26" s="80">
        <v>1</v>
      </c>
      <c r="T26" s="80">
        <v>1</v>
      </c>
      <c r="U26" s="80">
        <v>1</v>
      </c>
      <c r="V26" s="80">
        <v>1</v>
      </c>
      <c r="W26" s="80">
        <v>1</v>
      </c>
      <c r="X26" s="80">
        <v>1</v>
      </c>
      <c r="Y26" s="80">
        <v>1</v>
      </c>
      <c r="Z26" s="80">
        <v>1</v>
      </c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69"/>
      <c r="AM26" s="159"/>
      <c r="AN26" s="158">
        <f>SUM(Table13[[#This Row],[1986]:[2021]])</f>
        <v>20</v>
      </c>
    </row>
    <row r="27" spans="1:40" x14ac:dyDescent="0.35">
      <c r="A27" s="157" t="s">
        <v>43</v>
      </c>
      <c r="B27" s="57" t="s">
        <v>45</v>
      </c>
      <c r="C27" s="69" t="s">
        <v>138</v>
      </c>
      <c r="D27" s="69" t="s">
        <v>46</v>
      </c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>
        <v>1</v>
      </c>
      <c r="AB27" s="80">
        <v>1</v>
      </c>
      <c r="AC27" s="80">
        <v>1</v>
      </c>
      <c r="AD27" s="80">
        <v>1</v>
      </c>
      <c r="AE27" s="80">
        <v>1</v>
      </c>
      <c r="AF27" s="80">
        <v>1</v>
      </c>
      <c r="AG27" s="80">
        <v>1</v>
      </c>
      <c r="AH27" s="80">
        <v>1</v>
      </c>
      <c r="AI27" s="80">
        <v>1</v>
      </c>
      <c r="AJ27" s="80">
        <v>1</v>
      </c>
      <c r="AK27" s="80">
        <v>1</v>
      </c>
      <c r="AL27" s="69">
        <v>1</v>
      </c>
      <c r="AM27" s="159">
        <v>1</v>
      </c>
      <c r="AN27" s="158">
        <f>SUM(Table13[[#This Row],[1986]:[2021]])</f>
        <v>12</v>
      </c>
    </row>
    <row r="28" spans="1:40" x14ac:dyDescent="0.35">
      <c r="A28" s="157" t="s">
        <v>48</v>
      </c>
      <c r="B28" s="57" t="s">
        <v>49</v>
      </c>
      <c r="C28" s="69" t="s">
        <v>140</v>
      </c>
      <c r="D28" s="69" t="s">
        <v>61</v>
      </c>
      <c r="E28" s="80"/>
      <c r="F28" s="80"/>
      <c r="G28" s="80"/>
      <c r="H28" s="80"/>
      <c r="I28" s="80"/>
      <c r="J28" s="80"/>
      <c r="K28" s="80"/>
      <c r="L28" s="80">
        <v>1</v>
      </c>
      <c r="M28" s="40"/>
      <c r="N28" s="4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159"/>
      <c r="AM28" s="171"/>
      <c r="AN28" s="160">
        <f>SUM(Table13[[#This Row],[1986]:[2021]])</f>
        <v>1</v>
      </c>
    </row>
    <row r="29" spans="1:40" x14ac:dyDescent="0.35">
      <c r="A29" s="157" t="s">
        <v>48</v>
      </c>
      <c r="B29" s="57" t="s">
        <v>49</v>
      </c>
      <c r="C29" s="69" t="s">
        <v>140</v>
      </c>
      <c r="D29" s="69" t="s">
        <v>147</v>
      </c>
      <c r="E29" s="80"/>
      <c r="F29" s="80"/>
      <c r="G29" s="80"/>
      <c r="H29" s="80"/>
      <c r="I29" s="80"/>
      <c r="J29" s="80"/>
      <c r="K29" s="80"/>
      <c r="L29" s="80"/>
      <c r="M29" s="80">
        <v>1</v>
      </c>
      <c r="N29" s="4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159"/>
      <c r="AM29" s="171"/>
      <c r="AN29" s="160">
        <f>SUM(Table13[[#This Row],[1986]:[2021]])</f>
        <v>1</v>
      </c>
    </row>
    <row r="30" spans="1:40" x14ac:dyDescent="0.35">
      <c r="A30" s="157" t="s">
        <v>48</v>
      </c>
      <c r="B30" s="57" t="s">
        <v>49</v>
      </c>
      <c r="C30" s="69" t="s">
        <v>140</v>
      </c>
      <c r="D30" s="69" t="s">
        <v>141</v>
      </c>
      <c r="E30" s="80"/>
      <c r="F30" s="80"/>
      <c r="G30" s="80"/>
      <c r="H30" s="80"/>
      <c r="I30" s="80"/>
      <c r="J30" s="80"/>
      <c r="K30" s="80"/>
      <c r="L30" s="80"/>
      <c r="M30" s="80"/>
      <c r="N30" s="80">
        <v>1</v>
      </c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159"/>
      <c r="AM30" s="171"/>
      <c r="AN30" s="160">
        <f>SUM(Table13[[#This Row],[1986]:[2021]])</f>
        <v>1</v>
      </c>
    </row>
    <row r="31" spans="1:40" x14ac:dyDescent="0.35">
      <c r="A31" s="157" t="s">
        <v>48</v>
      </c>
      <c r="B31" s="57" t="s">
        <v>49</v>
      </c>
      <c r="C31" s="69" t="s">
        <v>140</v>
      </c>
      <c r="D31" s="69" t="s">
        <v>137</v>
      </c>
      <c r="E31" s="80"/>
      <c r="F31" s="80"/>
      <c r="G31" s="80"/>
      <c r="H31" s="80"/>
      <c r="I31" s="80"/>
      <c r="J31" s="80"/>
      <c r="K31" s="80"/>
      <c r="L31" s="40"/>
      <c r="M31" s="40"/>
      <c r="N31" s="40"/>
      <c r="O31" s="80"/>
      <c r="P31" s="80"/>
      <c r="Q31" s="80">
        <v>1</v>
      </c>
      <c r="R31" s="80">
        <v>1</v>
      </c>
      <c r="S31" s="80">
        <v>1</v>
      </c>
      <c r="T31" s="80">
        <v>1</v>
      </c>
      <c r="U31" s="80">
        <v>1</v>
      </c>
      <c r="V31" s="80">
        <v>1</v>
      </c>
      <c r="W31" s="80">
        <v>1</v>
      </c>
      <c r="X31" s="80">
        <v>1</v>
      </c>
      <c r="Y31" s="80">
        <v>1</v>
      </c>
      <c r="Z31" s="80">
        <v>1</v>
      </c>
      <c r="AA31" s="80">
        <v>1</v>
      </c>
      <c r="AB31" s="80">
        <v>1</v>
      </c>
      <c r="AC31" s="80">
        <v>1</v>
      </c>
      <c r="AD31" s="80">
        <v>1</v>
      </c>
      <c r="AE31" s="80">
        <v>1</v>
      </c>
      <c r="AF31" s="80">
        <v>1</v>
      </c>
      <c r="AG31" s="80">
        <v>1</v>
      </c>
      <c r="AH31" s="80"/>
      <c r="AI31" s="80"/>
      <c r="AJ31" s="80"/>
      <c r="AK31" s="80"/>
      <c r="AL31" s="69"/>
      <c r="AM31" s="159"/>
      <c r="AN31" s="158">
        <f>SUM(Table13[[#This Row],[1986]:[2021]])</f>
        <v>17</v>
      </c>
    </row>
    <row r="32" spans="1:40" x14ac:dyDescent="0.35">
      <c r="A32" s="157" t="s">
        <v>48</v>
      </c>
      <c r="B32" s="57" t="s">
        <v>50</v>
      </c>
      <c r="C32" s="69" t="s">
        <v>140</v>
      </c>
      <c r="D32" s="69" t="s">
        <v>51</v>
      </c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>
        <v>1</v>
      </c>
      <c r="AI32" s="80">
        <v>1</v>
      </c>
      <c r="AJ32" s="80">
        <v>1</v>
      </c>
      <c r="AK32" s="80">
        <v>1</v>
      </c>
      <c r="AL32" s="69">
        <v>1</v>
      </c>
      <c r="AM32" s="159"/>
      <c r="AN32" s="158">
        <f>SUM(Table13[[#This Row],[1986]:[2021]])</f>
        <v>5</v>
      </c>
    </row>
    <row r="33" spans="1:40" x14ac:dyDescent="0.35">
      <c r="A33" s="157" t="s">
        <v>53</v>
      </c>
      <c r="B33" s="57" t="s">
        <v>54</v>
      </c>
      <c r="C33" s="69"/>
      <c r="D33" s="69" t="s">
        <v>24</v>
      </c>
      <c r="E33" s="80"/>
      <c r="F33" s="80"/>
      <c r="G33" s="80">
        <v>1</v>
      </c>
      <c r="H33" s="80">
        <v>1</v>
      </c>
      <c r="I33" s="80">
        <v>1</v>
      </c>
      <c r="J33" s="80">
        <v>1</v>
      </c>
      <c r="K33" s="80">
        <v>1</v>
      </c>
      <c r="L33" s="80">
        <v>1</v>
      </c>
      <c r="M33" s="80">
        <v>1</v>
      </c>
      <c r="N33" s="80">
        <v>1</v>
      </c>
      <c r="O33" s="80">
        <v>1</v>
      </c>
      <c r="P33" s="80">
        <v>1</v>
      </c>
      <c r="Q33" s="80">
        <v>1</v>
      </c>
      <c r="R33" s="80"/>
      <c r="S33" s="80">
        <v>1</v>
      </c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159"/>
      <c r="AM33" s="171"/>
      <c r="AN33" s="160">
        <f>SUM(Table13[[#This Row],[1986]:[2021]])</f>
        <v>12</v>
      </c>
    </row>
    <row r="34" spans="1:40" x14ac:dyDescent="0.35">
      <c r="A34" s="157" t="s">
        <v>53</v>
      </c>
      <c r="B34" s="57" t="s">
        <v>54</v>
      </c>
      <c r="C34" s="69"/>
      <c r="D34" s="69" t="s">
        <v>55</v>
      </c>
      <c r="E34" s="80"/>
      <c r="F34" s="8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80">
        <v>1</v>
      </c>
      <c r="S34" s="40"/>
      <c r="T34" s="80">
        <v>1</v>
      </c>
      <c r="U34" s="80">
        <v>1</v>
      </c>
      <c r="V34" s="80">
        <v>1</v>
      </c>
      <c r="W34" s="80">
        <v>1</v>
      </c>
      <c r="X34" s="80">
        <v>1</v>
      </c>
      <c r="Y34" s="80">
        <v>1</v>
      </c>
      <c r="Z34" s="80">
        <v>1</v>
      </c>
      <c r="AA34" s="80">
        <v>1</v>
      </c>
      <c r="AB34" s="80">
        <v>1</v>
      </c>
      <c r="AC34" s="80">
        <v>1</v>
      </c>
      <c r="AD34" s="80">
        <v>1</v>
      </c>
      <c r="AE34" s="80">
        <v>1</v>
      </c>
      <c r="AF34" s="80">
        <v>1</v>
      </c>
      <c r="AG34" s="80">
        <v>1</v>
      </c>
      <c r="AH34" s="80">
        <v>1</v>
      </c>
      <c r="AI34" s="80">
        <v>1</v>
      </c>
      <c r="AJ34" s="80">
        <v>1</v>
      </c>
      <c r="AK34" s="80">
        <v>1</v>
      </c>
      <c r="AL34" s="69">
        <v>1</v>
      </c>
      <c r="AM34" s="159">
        <v>1</v>
      </c>
      <c r="AN34" s="158">
        <f>SUM(Table13[[#This Row],[1986]:[2021]])</f>
        <v>20</v>
      </c>
    </row>
    <row r="35" spans="1:40" x14ac:dyDescent="0.35">
      <c r="A35" s="157" t="s">
        <v>58</v>
      </c>
      <c r="B35" s="57" t="s">
        <v>59</v>
      </c>
      <c r="C35" s="69"/>
      <c r="D35" s="69" t="s">
        <v>148</v>
      </c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40"/>
      <c r="P35" s="40"/>
      <c r="Q35" s="80">
        <v>1</v>
      </c>
      <c r="R35" s="40"/>
      <c r="S35" s="40"/>
      <c r="T35" s="40"/>
      <c r="U35" s="40"/>
      <c r="V35" s="40"/>
      <c r="W35" s="80">
        <v>1</v>
      </c>
      <c r="X35" s="40"/>
      <c r="Y35" s="40"/>
      <c r="Z35" s="40"/>
      <c r="AA35" s="40"/>
      <c r="AB35" s="80"/>
      <c r="AC35" s="80"/>
      <c r="AD35" s="40"/>
      <c r="AE35" s="80"/>
      <c r="AF35" s="80"/>
      <c r="AG35" s="40"/>
      <c r="AH35" s="40"/>
      <c r="AI35" s="40"/>
      <c r="AJ35" s="40"/>
      <c r="AK35" s="40"/>
      <c r="AL35" s="159"/>
      <c r="AM35" s="171"/>
      <c r="AN35" s="160">
        <f>SUM(Table13[[#This Row],[1986]:[2021]])</f>
        <v>2</v>
      </c>
    </row>
    <row r="36" spans="1:40" x14ac:dyDescent="0.35">
      <c r="A36" s="157" t="s">
        <v>58</v>
      </c>
      <c r="B36" s="57" t="s">
        <v>60</v>
      </c>
      <c r="C36" s="69"/>
      <c r="D36" s="69" t="s">
        <v>149</v>
      </c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40"/>
      <c r="P36" s="40"/>
      <c r="Q36" s="80"/>
      <c r="R36" s="40"/>
      <c r="S36" s="40">
        <v>1</v>
      </c>
      <c r="T36" s="40"/>
      <c r="U36" s="40"/>
      <c r="V36" s="40"/>
      <c r="W36" s="80"/>
      <c r="X36" s="40"/>
      <c r="Y36" s="40"/>
      <c r="Z36" s="40"/>
      <c r="AA36" s="40"/>
      <c r="AB36" s="80"/>
      <c r="AC36" s="80"/>
      <c r="AD36" s="40"/>
      <c r="AE36" s="80"/>
      <c r="AF36" s="80"/>
      <c r="AG36" s="40"/>
      <c r="AH36" s="40"/>
      <c r="AI36" s="40"/>
      <c r="AJ36" s="40"/>
      <c r="AK36" s="40"/>
      <c r="AL36" s="159"/>
      <c r="AM36" s="171"/>
      <c r="AN36" s="160">
        <f>SUM(Table13[[#This Row],[1986]:[2021]])</f>
        <v>1</v>
      </c>
    </row>
    <row r="37" spans="1:40" x14ac:dyDescent="0.35">
      <c r="A37" s="157" t="s">
        <v>58</v>
      </c>
      <c r="B37" s="57" t="s">
        <v>60</v>
      </c>
      <c r="C37" s="69"/>
      <c r="D37" s="69" t="s">
        <v>150</v>
      </c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40"/>
      <c r="P37" s="40"/>
      <c r="Q37" s="80"/>
      <c r="R37" s="40"/>
      <c r="S37" s="40"/>
      <c r="T37" s="40">
        <v>1</v>
      </c>
      <c r="U37" s="40"/>
      <c r="V37" s="40"/>
      <c r="W37" s="80"/>
      <c r="X37" s="40"/>
      <c r="Y37" s="40"/>
      <c r="Z37" s="40"/>
      <c r="AA37" s="40"/>
      <c r="AB37" s="80"/>
      <c r="AC37" s="80"/>
      <c r="AD37" s="40"/>
      <c r="AE37" s="80"/>
      <c r="AF37" s="80"/>
      <c r="AG37" s="40"/>
      <c r="AH37" s="40"/>
      <c r="AI37" s="40"/>
      <c r="AJ37" s="40"/>
      <c r="AK37" s="40"/>
      <c r="AL37" s="159"/>
      <c r="AM37" s="171"/>
      <c r="AN37" s="160">
        <f>SUM(Table13[[#This Row],[1986]:[2021]])</f>
        <v>1</v>
      </c>
    </row>
    <row r="38" spans="1:40" x14ac:dyDescent="0.35">
      <c r="A38" s="157" t="s">
        <v>58</v>
      </c>
      <c r="B38" s="57" t="s">
        <v>60</v>
      </c>
      <c r="C38" s="69"/>
      <c r="D38" s="69" t="s">
        <v>151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40"/>
      <c r="P38" s="40"/>
      <c r="Q38" s="80"/>
      <c r="R38" s="40"/>
      <c r="S38" s="40"/>
      <c r="T38" s="40"/>
      <c r="U38" s="40">
        <v>1</v>
      </c>
      <c r="V38" s="40"/>
      <c r="W38" s="80"/>
      <c r="X38" s="40"/>
      <c r="Y38" s="40"/>
      <c r="Z38" s="40"/>
      <c r="AA38" s="40"/>
      <c r="AB38" s="80"/>
      <c r="AC38" s="80"/>
      <c r="AD38" s="40"/>
      <c r="AE38" s="80"/>
      <c r="AF38" s="80"/>
      <c r="AG38" s="40"/>
      <c r="AH38" s="40"/>
      <c r="AI38" s="40"/>
      <c r="AJ38" s="40"/>
      <c r="AK38" s="40"/>
      <c r="AL38" s="159"/>
      <c r="AM38" s="171"/>
      <c r="AN38" s="160">
        <f>SUM(Table13[[#This Row],[1986]:[2021]])</f>
        <v>1</v>
      </c>
    </row>
    <row r="39" spans="1:40" x14ac:dyDescent="0.35">
      <c r="A39" s="157" t="s">
        <v>58</v>
      </c>
      <c r="B39" s="57" t="s">
        <v>60</v>
      </c>
      <c r="C39" s="69"/>
      <c r="D39" s="69" t="s">
        <v>137</v>
      </c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40"/>
      <c r="P39" s="40"/>
      <c r="Q39" s="40"/>
      <c r="R39" s="40"/>
      <c r="S39" s="80"/>
      <c r="T39" s="80"/>
      <c r="U39" s="80"/>
      <c r="V39" s="40"/>
      <c r="W39" s="40"/>
      <c r="X39" s="40"/>
      <c r="Y39" s="40"/>
      <c r="Z39" s="40"/>
      <c r="AA39" s="80">
        <v>1</v>
      </c>
      <c r="AB39" s="80"/>
      <c r="AC39" s="80"/>
      <c r="AD39" s="80">
        <v>1</v>
      </c>
      <c r="AE39" s="80">
        <v>1</v>
      </c>
      <c r="AF39" s="80">
        <v>1</v>
      </c>
      <c r="AG39" s="80">
        <v>1</v>
      </c>
      <c r="AH39" s="80">
        <v>1</v>
      </c>
      <c r="AI39" s="161"/>
      <c r="AJ39" s="80"/>
      <c r="AK39" s="80"/>
      <c r="AL39" s="69">
        <v>1</v>
      </c>
      <c r="AM39" s="159"/>
      <c r="AN39" s="158">
        <f>SUM(Table13[[#This Row],[1986]:[2021]])</f>
        <v>7</v>
      </c>
    </row>
    <row r="40" spans="1:40" x14ac:dyDescent="0.35">
      <c r="A40" s="181" t="s">
        <v>58</v>
      </c>
      <c r="B40" s="182" t="s">
        <v>60</v>
      </c>
      <c r="C40" s="161"/>
      <c r="D40" s="161" t="s">
        <v>24</v>
      </c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53"/>
      <c r="P40" s="153"/>
      <c r="Q40" s="153"/>
      <c r="R40" s="153"/>
      <c r="S40" s="161"/>
      <c r="T40" s="161"/>
      <c r="U40" s="161"/>
      <c r="V40" s="153"/>
      <c r="W40" s="153"/>
      <c r="X40" s="153"/>
      <c r="Y40" s="153"/>
      <c r="Z40" s="153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83"/>
      <c r="AM40" s="184">
        <v>1</v>
      </c>
      <c r="AN40" s="185">
        <f>SUM(Table13[[#This Row],[1986]:[2021]])</f>
        <v>0</v>
      </c>
    </row>
    <row r="41" spans="1:40" x14ac:dyDescent="0.35">
      <c r="A41" s="157" t="s">
        <v>58</v>
      </c>
      <c r="B41" s="57" t="s">
        <v>60</v>
      </c>
      <c r="C41" s="69"/>
      <c r="D41" s="69" t="s">
        <v>152</v>
      </c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40"/>
      <c r="P41" s="40"/>
      <c r="Q41" s="40"/>
      <c r="R41" s="40"/>
      <c r="S41" s="80"/>
      <c r="T41" s="80"/>
      <c r="U41" s="80"/>
      <c r="V41" s="40"/>
      <c r="W41" s="40"/>
      <c r="X41" s="40"/>
      <c r="Y41" s="40"/>
      <c r="Z41" s="40"/>
      <c r="AA41" s="80"/>
      <c r="AB41" s="80">
        <v>1</v>
      </c>
      <c r="AC41" s="80">
        <v>1</v>
      </c>
      <c r="AD41" s="80"/>
      <c r="AE41" s="80"/>
      <c r="AF41" s="80"/>
      <c r="AG41" s="80"/>
      <c r="AH41" s="80"/>
      <c r="AI41" s="80"/>
      <c r="AJ41" s="80"/>
      <c r="AK41" s="80"/>
      <c r="AL41" s="159"/>
      <c r="AM41" s="171"/>
      <c r="AN41" s="160">
        <f>SUM(Table13[[#This Row],[1986]:[2021]])</f>
        <v>2</v>
      </c>
    </row>
    <row r="42" spans="1:40" x14ac:dyDescent="0.35">
      <c r="A42" s="157" t="s">
        <v>58</v>
      </c>
      <c r="B42" s="57" t="s">
        <v>60</v>
      </c>
      <c r="C42" s="69"/>
      <c r="D42" s="69" t="s">
        <v>61</v>
      </c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40"/>
      <c r="P42" s="40"/>
      <c r="Q42" s="40"/>
      <c r="R42" s="40"/>
      <c r="S42" s="80"/>
      <c r="T42" s="80"/>
      <c r="U42" s="80"/>
      <c r="V42" s="40"/>
      <c r="W42" s="40"/>
      <c r="X42" s="40"/>
      <c r="Y42" s="40"/>
      <c r="Z42" s="40"/>
      <c r="AA42" s="80"/>
      <c r="AB42" s="80"/>
      <c r="AC42" s="80"/>
      <c r="AD42" s="80"/>
      <c r="AE42" s="80"/>
      <c r="AF42" s="80"/>
      <c r="AG42" s="80"/>
      <c r="AH42" s="80"/>
      <c r="AI42" s="80">
        <v>1</v>
      </c>
      <c r="AJ42" s="80">
        <v>1</v>
      </c>
      <c r="AK42" s="80"/>
      <c r="AL42" s="159"/>
      <c r="AM42" s="171"/>
      <c r="AN42" s="160">
        <f>SUM(Table13[[#This Row],[1986]:[2021]])</f>
        <v>2</v>
      </c>
    </row>
    <row r="43" spans="1:40" x14ac:dyDescent="0.35">
      <c r="A43" s="157" t="s">
        <v>63</v>
      </c>
      <c r="B43" s="57" t="s">
        <v>64</v>
      </c>
      <c r="C43" s="69"/>
      <c r="D43" s="69" t="s">
        <v>144</v>
      </c>
      <c r="E43" s="80">
        <v>1</v>
      </c>
      <c r="F43" s="80">
        <v>1</v>
      </c>
      <c r="G43" s="80">
        <v>1</v>
      </c>
      <c r="H43" s="80"/>
      <c r="I43" s="153">
        <v>1</v>
      </c>
      <c r="J43" s="40"/>
      <c r="K43" s="40"/>
      <c r="L43" s="40"/>
      <c r="M43" s="80">
        <v>1</v>
      </c>
      <c r="N43" s="80">
        <v>1</v>
      </c>
      <c r="O43" s="80">
        <v>1</v>
      </c>
      <c r="P43" s="80">
        <v>1</v>
      </c>
      <c r="Q43" s="80"/>
      <c r="R43" s="80">
        <v>1</v>
      </c>
      <c r="S43" s="40">
        <v>1</v>
      </c>
      <c r="T43" s="80">
        <v>1</v>
      </c>
      <c r="U43" s="40"/>
      <c r="V43" s="40"/>
      <c r="W43" s="80">
        <v>1</v>
      </c>
      <c r="X43" s="80">
        <v>1</v>
      </c>
      <c r="Y43" s="40"/>
      <c r="Z43" s="40"/>
      <c r="AA43" s="40"/>
      <c r="AB43" s="40"/>
      <c r="AC43" s="40"/>
      <c r="AD43" s="40"/>
      <c r="AE43" s="80"/>
      <c r="AF43" s="80"/>
      <c r="AG43" s="40"/>
      <c r="AH43" s="40"/>
      <c r="AI43" s="40"/>
      <c r="AJ43" s="40"/>
      <c r="AK43" s="80"/>
      <c r="AL43" s="69"/>
      <c r="AM43" s="159"/>
      <c r="AN43" s="158">
        <f>SUM(Table13[[#This Row],[1986]:[2021]])</f>
        <v>13</v>
      </c>
    </row>
    <row r="44" spans="1:40" x14ac:dyDescent="0.35">
      <c r="A44" s="157" t="s">
        <v>63</v>
      </c>
      <c r="B44" s="57" t="s">
        <v>64</v>
      </c>
      <c r="C44" s="69"/>
      <c r="D44" s="69" t="s">
        <v>78</v>
      </c>
      <c r="E44" s="80"/>
      <c r="F44" s="80"/>
      <c r="G44" s="80"/>
      <c r="H44" s="161">
        <v>1</v>
      </c>
      <c r="I44" s="80"/>
      <c r="J44" s="4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>
        <v>1</v>
      </c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159"/>
      <c r="AM44" s="171"/>
      <c r="AN44" s="160">
        <f>SUM(Table13[[#This Row],[1986]:[2021]])</f>
        <v>2</v>
      </c>
    </row>
    <row r="45" spans="1:40" x14ac:dyDescent="0.35">
      <c r="A45" s="157" t="s">
        <v>63</v>
      </c>
      <c r="B45" s="57" t="s">
        <v>64</v>
      </c>
      <c r="C45" s="69"/>
      <c r="D45" s="69" t="s">
        <v>137</v>
      </c>
      <c r="E45" s="80"/>
      <c r="F45" s="80"/>
      <c r="G45" s="80"/>
      <c r="H45" s="80"/>
      <c r="I45" s="80"/>
      <c r="J45" s="80">
        <v>1</v>
      </c>
      <c r="K45" s="80">
        <v>1</v>
      </c>
      <c r="L45" s="80">
        <v>1</v>
      </c>
      <c r="M45" s="80"/>
      <c r="N45" s="80"/>
      <c r="O45" s="80"/>
      <c r="P45" s="80"/>
      <c r="Q45" s="80"/>
      <c r="R45" s="80"/>
      <c r="S45" s="80"/>
      <c r="T45" s="80"/>
      <c r="U45" s="80"/>
      <c r="V45" s="80">
        <v>1</v>
      </c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159"/>
      <c r="AM45" s="171"/>
      <c r="AN45" s="160">
        <f>SUM(Table13[[#This Row],[1986]:[2021]])</f>
        <v>4</v>
      </c>
    </row>
    <row r="46" spans="1:40" x14ac:dyDescent="0.35">
      <c r="A46" s="157" t="s">
        <v>63</v>
      </c>
      <c r="B46" s="57" t="s">
        <v>64</v>
      </c>
      <c r="C46" s="69"/>
      <c r="D46" s="69" t="s">
        <v>153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>
        <v>1</v>
      </c>
      <c r="Z46" s="80">
        <v>1</v>
      </c>
      <c r="AA46" s="80">
        <v>1</v>
      </c>
      <c r="AB46" s="80">
        <v>1</v>
      </c>
      <c r="AC46" s="80">
        <v>1</v>
      </c>
      <c r="AD46" s="80">
        <v>1</v>
      </c>
      <c r="AE46" s="80"/>
      <c r="AF46" s="80"/>
      <c r="AG46" s="80"/>
      <c r="AH46" s="80"/>
      <c r="AI46" s="80"/>
      <c r="AJ46" s="80"/>
      <c r="AK46" s="80"/>
      <c r="AL46" s="159"/>
      <c r="AM46" s="171"/>
      <c r="AN46" s="160">
        <f>SUM(Table13[[#This Row],[1986]:[2021]])</f>
        <v>6</v>
      </c>
    </row>
    <row r="47" spans="1:40" x14ac:dyDescent="0.35">
      <c r="A47" s="157" t="s">
        <v>63</v>
      </c>
      <c r="B47" s="57" t="s">
        <v>64</v>
      </c>
      <c r="C47" s="69"/>
      <c r="D47" s="69" t="s">
        <v>61</v>
      </c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>
        <v>1</v>
      </c>
      <c r="AF47" s="80">
        <v>1</v>
      </c>
      <c r="AG47" s="80">
        <v>1</v>
      </c>
      <c r="AH47" s="80">
        <v>1</v>
      </c>
      <c r="AI47" s="80">
        <v>1</v>
      </c>
      <c r="AJ47" s="80">
        <v>1</v>
      </c>
      <c r="AK47" s="80"/>
      <c r="AL47" s="159"/>
      <c r="AM47" s="171"/>
      <c r="AN47" s="160">
        <f>SUM(Table13[[#This Row],[1986]:[2021]])</f>
        <v>6</v>
      </c>
    </row>
    <row r="48" spans="1:40" x14ac:dyDescent="0.35">
      <c r="A48" s="157" t="s">
        <v>154</v>
      </c>
      <c r="B48" s="57" t="s">
        <v>155</v>
      </c>
      <c r="C48" s="163"/>
      <c r="D48" s="69" t="s">
        <v>70</v>
      </c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>
        <v>1</v>
      </c>
      <c r="AD48" s="80"/>
      <c r="AE48" s="80"/>
      <c r="AF48" s="80"/>
      <c r="AG48" s="80"/>
      <c r="AH48" s="80"/>
      <c r="AI48" s="80"/>
      <c r="AJ48" s="80"/>
      <c r="AK48" s="80"/>
      <c r="AL48" s="159"/>
      <c r="AM48" s="171"/>
      <c r="AN48" s="160">
        <f>SUM(Table13[[#This Row],[1986]:[2021]])</f>
        <v>1</v>
      </c>
    </row>
    <row r="49" spans="1:40" x14ac:dyDescent="0.35">
      <c r="A49" s="157" t="s">
        <v>65</v>
      </c>
      <c r="B49" s="57" t="s">
        <v>16</v>
      </c>
      <c r="C49" s="69" t="s">
        <v>140</v>
      </c>
      <c r="D49" s="161" t="s">
        <v>505</v>
      </c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>
        <v>1</v>
      </c>
      <c r="AH49" s="80"/>
      <c r="AI49" s="80"/>
      <c r="AJ49" s="80"/>
      <c r="AK49" s="80">
        <v>1</v>
      </c>
      <c r="AL49" s="159"/>
      <c r="AM49" s="171"/>
      <c r="AN49" s="160">
        <f>SUM(Table13[[#This Row],[1986]:[2021]])</f>
        <v>2</v>
      </c>
    </row>
    <row r="50" spans="1:40" x14ac:dyDescent="0.35">
      <c r="A50" s="157" t="s">
        <v>65</v>
      </c>
      <c r="B50" s="57" t="s">
        <v>16</v>
      </c>
      <c r="C50" s="69" t="s">
        <v>140</v>
      </c>
      <c r="D50" s="69" t="s">
        <v>141</v>
      </c>
      <c r="E50" s="80"/>
      <c r="F50" s="80"/>
      <c r="G50" s="80">
        <v>1</v>
      </c>
      <c r="H50" s="80"/>
      <c r="I50" s="80"/>
      <c r="J50" s="80">
        <v>1</v>
      </c>
      <c r="K50" s="80">
        <v>1</v>
      </c>
      <c r="L50" s="80"/>
      <c r="M50" s="80"/>
      <c r="N50" s="80">
        <v>1</v>
      </c>
      <c r="O50" s="80">
        <v>1</v>
      </c>
      <c r="P50" s="80">
        <v>1</v>
      </c>
      <c r="Q50" s="80">
        <v>1</v>
      </c>
      <c r="R50" s="80">
        <v>1</v>
      </c>
      <c r="S50" s="80">
        <v>1</v>
      </c>
      <c r="T50" s="80">
        <v>1</v>
      </c>
      <c r="U50" s="80">
        <v>1</v>
      </c>
      <c r="V50" s="80">
        <v>1</v>
      </c>
      <c r="W50" s="80">
        <v>1</v>
      </c>
      <c r="X50" s="80">
        <v>1</v>
      </c>
      <c r="Y50" s="80">
        <v>1</v>
      </c>
      <c r="Z50" s="80">
        <v>1</v>
      </c>
      <c r="AA50" s="80">
        <v>1</v>
      </c>
      <c r="AB50" s="80"/>
      <c r="AC50" s="80">
        <v>1</v>
      </c>
      <c r="AD50" s="40">
        <v>1</v>
      </c>
      <c r="AE50" s="40">
        <v>1</v>
      </c>
      <c r="AF50" s="40"/>
      <c r="AG50" s="69"/>
      <c r="AH50" s="40"/>
      <c r="AI50" s="40"/>
      <c r="AJ50" s="40">
        <v>1</v>
      </c>
      <c r="AK50" s="40"/>
      <c r="AL50" s="69"/>
      <c r="AM50" s="159"/>
      <c r="AN50" s="158">
        <f>SUM(Table13[[#This Row],[1986]:[2021]])</f>
        <v>21</v>
      </c>
    </row>
    <row r="51" spans="1:40" x14ac:dyDescent="0.35">
      <c r="A51" s="157" t="s">
        <v>65</v>
      </c>
      <c r="B51" s="57" t="s">
        <v>16</v>
      </c>
      <c r="C51" s="69" t="s">
        <v>140</v>
      </c>
      <c r="D51" s="161" t="s">
        <v>153</v>
      </c>
      <c r="E51" s="80"/>
      <c r="F51" s="80"/>
      <c r="G51" s="80"/>
      <c r="H51" s="80">
        <v>1</v>
      </c>
      <c r="I51" s="80">
        <v>1</v>
      </c>
      <c r="J51" s="80"/>
      <c r="K51" s="80"/>
      <c r="L51" s="80">
        <v>1</v>
      </c>
      <c r="M51" s="80">
        <v>1</v>
      </c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40"/>
      <c r="AE51" s="40"/>
      <c r="AF51" s="40"/>
      <c r="AG51" s="69"/>
      <c r="AH51" s="40"/>
      <c r="AI51" s="40"/>
      <c r="AJ51" s="40"/>
      <c r="AK51" s="40"/>
      <c r="AL51" s="69"/>
      <c r="AM51" s="159"/>
      <c r="AN51" s="158">
        <f>SUM(Table13[[#This Row],[1986]:[2021]])</f>
        <v>4</v>
      </c>
    </row>
    <row r="52" spans="1:40" x14ac:dyDescent="0.35">
      <c r="A52" s="157" t="s">
        <v>68</v>
      </c>
      <c r="B52" s="57" t="s">
        <v>69</v>
      </c>
      <c r="C52" s="69"/>
      <c r="D52" s="69" t="s">
        <v>156</v>
      </c>
      <c r="E52" s="80"/>
      <c r="F52" s="80"/>
      <c r="G52" s="80"/>
      <c r="H52" s="80"/>
      <c r="I52" s="80">
        <v>1</v>
      </c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>
        <v>1</v>
      </c>
      <c r="V52" s="80">
        <v>1</v>
      </c>
      <c r="W52" s="80">
        <v>1</v>
      </c>
      <c r="X52" s="80"/>
      <c r="Y52" s="80">
        <v>1</v>
      </c>
      <c r="Z52" s="80"/>
      <c r="AA52" s="80">
        <v>1</v>
      </c>
      <c r="AB52" s="80"/>
      <c r="AC52" s="80"/>
      <c r="AD52" s="40"/>
      <c r="AE52" s="80"/>
      <c r="AF52" s="80"/>
      <c r="AG52" s="40"/>
      <c r="AH52" s="40"/>
      <c r="AI52" s="40"/>
      <c r="AJ52" s="40"/>
      <c r="AK52" s="40"/>
      <c r="AL52" s="159"/>
      <c r="AM52" s="171"/>
      <c r="AN52" s="160">
        <f>SUM(Table13[[#This Row],[1986]:[2021]])</f>
        <v>6</v>
      </c>
    </row>
    <row r="53" spans="1:40" x14ac:dyDescent="0.35">
      <c r="A53" s="157" t="s">
        <v>68</v>
      </c>
      <c r="B53" s="57" t="s">
        <v>69</v>
      </c>
      <c r="C53" s="69"/>
      <c r="D53" s="69" t="s">
        <v>157</v>
      </c>
      <c r="E53" s="80"/>
      <c r="F53" s="80"/>
      <c r="G53" s="80"/>
      <c r="H53" s="80"/>
      <c r="I53" s="80"/>
      <c r="J53" s="80"/>
      <c r="K53" s="80">
        <v>1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40"/>
      <c r="AE53" s="80"/>
      <c r="AF53" s="80"/>
      <c r="AG53" s="40"/>
      <c r="AH53" s="40"/>
      <c r="AI53" s="40"/>
      <c r="AJ53" s="40"/>
      <c r="AK53" s="40"/>
      <c r="AL53" s="159"/>
      <c r="AM53" s="171"/>
      <c r="AN53" s="160">
        <f>SUM(Table13[[#This Row],[1986]:[2021]])</f>
        <v>1</v>
      </c>
    </row>
    <row r="54" spans="1:40" x14ac:dyDescent="0.35">
      <c r="A54" s="157" t="s">
        <v>68</v>
      </c>
      <c r="B54" s="57" t="s">
        <v>69</v>
      </c>
      <c r="C54" s="69"/>
      <c r="D54" s="69" t="s">
        <v>158</v>
      </c>
      <c r="E54" s="80"/>
      <c r="F54" s="80"/>
      <c r="G54" s="80"/>
      <c r="H54" s="80"/>
      <c r="I54" s="80"/>
      <c r="J54" s="80"/>
      <c r="K54" s="80"/>
      <c r="L54" s="80"/>
      <c r="M54" s="80">
        <v>1</v>
      </c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40"/>
      <c r="AE54" s="80"/>
      <c r="AF54" s="80"/>
      <c r="AG54" s="40"/>
      <c r="AH54" s="40"/>
      <c r="AI54" s="40"/>
      <c r="AJ54" s="40"/>
      <c r="AK54" s="40"/>
      <c r="AL54" s="159"/>
      <c r="AM54" s="171"/>
      <c r="AN54" s="160">
        <f>SUM(Table13[[#This Row],[1986]:[2021]])</f>
        <v>1</v>
      </c>
    </row>
    <row r="55" spans="1:40" x14ac:dyDescent="0.35">
      <c r="A55" s="157" t="s">
        <v>68</v>
      </c>
      <c r="B55" s="57" t="s">
        <v>69</v>
      </c>
      <c r="C55" s="69"/>
      <c r="D55" s="69" t="s">
        <v>70</v>
      </c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>
        <v>1</v>
      </c>
      <c r="P55" s="80"/>
      <c r="Q55" s="80">
        <v>1</v>
      </c>
      <c r="R55" s="80"/>
      <c r="S55" s="80">
        <v>1</v>
      </c>
      <c r="T55" s="80"/>
      <c r="U55" s="80"/>
      <c r="V55" s="80"/>
      <c r="W55" s="80"/>
      <c r="X55" s="80"/>
      <c r="Y55" s="80"/>
      <c r="Z55" s="80"/>
      <c r="AA55" s="80"/>
      <c r="AB55" s="80"/>
      <c r="AC55" s="80">
        <v>1</v>
      </c>
      <c r="AD55" s="40"/>
      <c r="AE55" s="40">
        <v>1</v>
      </c>
      <c r="AF55" s="40"/>
      <c r="AG55" s="40">
        <v>1</v>
      </c>
      <c r="AH55" s="40"/>
      <c r="AI55" s="40">
        <v>1</v>
      </c>
      <c r="AJ55" s="40"/>
      <c r="AK55" s="40">
        <v>1</v>
      </c>
      <c r="AL55" s="69"/>
      <c r="AM55" s="159"/>
      <c r="AN55" s="158">
        <f>SUM(Table13[[#This Row],[1986]:[2021]])</f>
        <v>8</v>
      </c>
    </row>
    <row r="56" spans="1:40" x14ac:dyDescent="0.35">
      <c r="A56" s="157" t="s">
        <v>73</v>
      </c>
      <c r="B56" s="57" t="s">
        <v>74</v>
      </c>
      <c r="C56" s="69" t="s">
        <v>140</v>
      </c>
      <c r="D56" s="69" t="s">
        <v>159</v>
      </c>
      <c r="E56" s="80"/>
      <c r="F56" s="80"/>
      <c r="G56" s="80"/>
      <c r="H56" s="80"/>
      <c r="I56" s="80"/>
      <c r="J56" s="80">
        <v>1</v>
      </c>
      <c r="K56" s="80"/>
      <c r="L56" s="80"/>
      <c r="M56" s="80"/>
      <c r="N56" s="80"/>
      <c r="O56" s="80">
        <v>1</v>
      </c>
      <c r="P56" s="80">
        <v>1</v>
      </c>
      <c r="Q56" s="80"/>
      <c r="R56" s="80">
        <v>1</v>
      </c>
      <c r="S56" s="80"/>
      <c r="T56" s="80"/>
      <c r="U56" s="80"/>
      <c r="V56" s="40"/>
      <c r="W56" s="40"/>
      <c r="X56" s="40"/>
      <c r="Y56" s="40"/>
      <c r="Z56" s="40"/>
      <c r="AA56" s="40"/>
      <c r="AB56" s="40"/>
      <c r="AC56" s="80"/>
      <c r="AD56" s="40"/>
      <c r="AE56" s="80"/>
      <c r="AF56" s="40"/>
      <c r="AG56" s="40"/>
      <c r="AH56" s="40"/>
      <c r="AI56" s="40"/>
      <c r="AJ56" s="40"/>
      <c r="AK56" s="40"/>
      <c r="AL56" s="69"/>
      <c r="AM56" s="159"/>
      <c r="AN56" s="158">
        <f>SUM(Table13[[#This Row],[1986]:[2021]])</f>
        <v>4</v>
      </c>
    </row>
    <row r="57" spans="1:40" x14ac:dyDescent="0.35">
      <c r="A57" s="157" t="s">
        <v>73</v>
      </c>
      <c r="B57" s="57" t="s">
        <v>74</v>
      </c>
      <c r="C57" s="69" t="s">
        <v>140</v>
      </c>
      <c r="D57" s="69" t="s">
        <v>158</v>
      </c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>
        <v>1</v>
      </c>
      <c r="W57" s="80"/>
      <c r="X57" s="80"/>
      <c r="Y57" s="80"/>
      <c r="Z57" s="80">
        <v>1</v>
      </c>
      <c r="AA57" s="40"/>
      <c r="AB57" s="40"/>
      <c r="AC57" s="80"/>
      <c r="AD57" s="40"/>
      <c r="AE57" s="80"/>
      <c r="AF57" s="80"/>
      <c r="AG57" s="40"/>
      <c r="AH57" s="40"/>
      <c r="AI57" s="40"/>
      <c r="AJ57" s="40"/>
      <c r="AK57" s="40"/>
      <c r="AL57" s="159"/>
      <c r="AM57" s="171"/>
      <c r="AN57" s="160">
        <f>SUM(Table13[[#This Row],[1986]:[2021]])</f>
        <v>2</v>
      </c>
    </row>
    <row r="58" spans="1:40" x14ac:dyDescent="0.35">
      <c r="A58" s="157" t="s">
        <v>73</v>
      </c>
      <c r="B58" s="57" t="s">
        <v>23</v>
      </c>
      <c r="C58" s="69" t="s">
        <v>140</v>
      </c>
      <c r="D58" s="69" t="s">
        <v>75</v>
      </c>
      <c r="E58" s="80"/>
      <c r="F58" s="80"/>
      <c r="G58" s="80"/>
      <c r="H58" s="80"/>
      <c r="I58" s="8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80">
        <v>1</v>
      </c>
      <c r="AB58" s="80">
        <v>1</v>
      </c>
      <c r="AC58" s="40">
        <v>1</v>
      </c>
      <c r="AD58" s="40"/>
      <c r="AE58" s="40"/>
      <c r="AF58" s="40"/>
      <c r="AG58" s="40"/>
      <c r="AH58" s="40"/>
      <c r="AI58" s="40"/>
      <c r="AJ58" s="40"/>
      <c r="AK58" s="40"/>
      <c r="AL58" s="69"/>
      <c r="AM58" s="159"/>
      <c r="AN58" s="158">
        <f>SUM(Table13[[#This Row],[1986]:[2021]])</f>
        <v>3</v>
      </c>
    </row>
    <row r="59" spans="1:40" x14ac:dyDescent="0.35">
      <c r="A59" s="157" t="s">
        <v>73</v>
      </c>
      <c r="B59" s="57" t="s">
        <v>74</v>
      </c>
      <c r="C59" s="69" t="s">
        <v>140</v>
      </c>
      <c r="D59" s="69" t="s">
        <v>160</v>
      </c>
      <c r="E59" s="80"/>
      <c r="F59" s="80"/>
      <c r="G59" s="80"/>
      <c r="H59" s="80"/>
      <c r="I59" s="8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80"/>
      <c r="AB59" s="80"/>
      <c r="AC59" s="80"/>
      <c r="AD59" s="40"/>
      <c r="AE59" s="80">
        <v>1</v>
      </c>
      <c r="AF59" s="80"/>
      <c r="AG59" s="40"/>
      <c r="AH59" s="40"/>
      <c r="AI59" s="40"/>
      <c r="AJ59" s="40"/>
      <c r="AK59" s="40"/>
      <c r="AL59" s="159"/>
      <c r="AM59" s="171"/>
      <c r="AN59" s="160">
        <f>SUM(Table13[[#This Row],[1986]:[2021]])</f>
        <v>1</v>
      </c>
    </row>
    <row r="60" spans="1:40" x14ac:dyDescent="0.35">
      <c r="A60" s="157" t="s">
        <v>76</v>
      </c>
      <c r="B60" s="57" t="s">
        <v>77</v>
      </c>
      <c r="C60" s="69" t="s">
        <v>140</v>
      </c>
      <c r="D60" s="69" t="s">
        <v>161</v>
      </c>
      <c r="E60" s="80"/>
      <c r="F60" s="80"/>
      <c r="G60" s="80"/>
      <c r="H60" s="80">
        <v>1</v>
      </c>
      <c r="I60" s="80"/>
      <c r="J60" s="80"/>
      <c r="K60" s="80"/>
      <c r="L60" s="80">
        <v>1</v>
      </c>
      <c r="M60" s="80">
        <v>1</v>
      </c>
      <c r="N60" s="80">
        <v>1</v>
      </c>
      <c r="O60" s="80">
        <v>1</v>
      </c>
      <c r="P60" s="80">
        <v>1</v>
      </c>
      <c r="Q60" s="80">
        <v>1</v>
      </c>
      <c r="R60" s="80">
        <v>1</v>
      </c>
      <c r="S60" s="80">
        <v>1</v>
      </c>
      <c r="T60" s="80">
        <v>1</v>
      </c>
      <c r="U60" s="80">
        <v>1</v>
      </c>
      <c r="V60" s="80">
        <v>1</v>
      </c>
      <c r="W60" s="80">
        <v>1</v>
      </c>
      <c r="X60" s="80">
        <v>1</v>
      </c>
      <c r="Y60" s="80">
        <v>1</v>
      </c>
      <c r="Z60" s="80">
        <v>1</v>
      </c>
      <c r="AA60" s="80">
        <v>1</v>
      </c>
      <c r="AB60" s="80"/>
      <c r="AC60" s="80"/>
      <c r="AD60" s="40"/>
      <c r="AE60" s="40"/>
      <c r="AF60" s="40"/>
      <c r="AG60" s="40"/>
      <c r="AH60" s="40"/>
      <c r="AI60" s="40"/>
      <c r="AJ60" s="40"/>
      <c r="AK60" s="40"/>
      <c r="AL60" s="69"/>
      <c r="AM60" s="159"/>
      <c r="AN60" s="158">
        <f>SUM(Table13[[#This Row],[1986]:[2021]])</f>
        <v>17</v>
      </c>
    </row>
    <row r="61" spans="1:40" x14ac:dyDescent="0.35">
      <c r="A61" s="157" t="s">
        <v>76</v>
      </c>
      <c r="B61" s="57" t="s">
        <v>44</v>
      </c>
      <c r="C61" s="69" t="s">
        <v>140</v>
      </c>
      <c r="D61" s="69" t="s">
        <v>78</v>
      </c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>
        <v>1</v>
      </c>
      <c r="AC61" s="80">
        <v>1</v>
      </c>
      <c r="AD61" s="40">
        <v>1</v>
      </c>
      <c r="AE61" s="40">
        <v>1</v>
      </c>
      <c r="AF61" s="40">
        <v>1</v>
      </c>
      <c r="AG61" s="40">
        <v>1</v>
      </c>
      <c r="AH61" s="40">
        <v>1</v>
      </c>
      <c r="AI61" s="40">
        <v>1</v>
      </c>
      <c r="AJ61" s="40">
        <v>1</v>
      </c>
      <c r="AK61" s="40"/>
      <c r="AL61" s="69"/>
      <c r="AM61" s="159">
        <v>1</v>
      </c>
      <c r="AN61" s="158">
        <f>SUM(Table13[[#This Row],[1986]:[2021]])</f>
        <v>9</v>
      </c>
    </row>
    <row r="62" spans="1:40" x14ac:dyDescent="0.35">
      <c r="A62" s="157" t="s">
        <v>79</v>
      </c>
      <c r="B62" s="57" t="s">
        <v>80</v>
      </c>
      <c r="C62" s="163"/>
      <c r="D62" s="69" t="s">
        <v>162</v>
      </c>
      <c r="E62" s="80"/>
      <c r="F62" s="80"/>
      <c r="G62" s="80">
        <v>1</v>
      </c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40"/>
      <c r="AE62" s="80"/>
      <c r="AF62" s="80"/>
      <c r="AG62" s="40"/>
      <c r="AH62" s="40"/>
      <c r="AI62" s="40"/>
      <c r="AJ62" s="40"/>
      <c r="AK62" s="40"/>
      <c r="AL62" s="159"/>
      <c r="AM62" s="171"/>
      <c r="AN62" s="160">
        <f>SUM(Table13[[#This Row],[1986]:[2021]])</f>
        <v>1</v>
      </c>
    </row>
    <row r="63" spans="1:40" x14ac:dyDescent="0.35">
      <c r="A63" s="157" t="s">
        <v>79</v>
      </c>
      <c r="B63" s="57" t="s">
        <v>80</v>
      </c>
      <c r="C63" s="163"/>
      <c r="D63" s="69" t="s">
        <v>149</v>
      </c>
      <c r="E63" s="80"/>
      <c r="F63" s="80"/>
      <c r="G63" s="80"/>
      <c r="H63" s="80">
        <v>1</v>
      </c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40"/>
      <c r="AE63" s="80"/>
      <c r="AF63" s="80"/>
      <c r="AG63" s="40"/>
      <c r="AH63" s="40"/>
      <c r="AI63" s="40"/>
      <c r="AJ63" s="40"/>
      <c r="AK63" s="40"/>
      <c r="AL63" s="159"/>
      <c r="AM63" s="171"/>
      <c r="AN63" s="160">
        <f>SUM(Table13[[#This Row],[1986]:[2021]])</f>
        <v>1</v>
      </c>
    </row>
    <row r="64" spans="1:40" x14ac:dyDescent="0.35">
      <c r="A64" s="157" t="s">
        <v>79</v>
      </c>
      <c r="B64" s="57" t="s">
        <v>80</v>
      </c>
      <c r="C64" s="163"/>
      <c r="D64" s="69" t="s">
        <v>143</v>
      </c>
      <c r="E64" s="80"/>
      <c r="F64" s="80"/>
      <c r="G64" s="80"/>
      <c r="H64" s="80"/>
      <c r="I64" s="80">
        <v>1</v>
      </c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40"/>
      <c r="AE64" s="80"/>
      <c r="AF64" s="80"/>
      <c r="AG64" s="40"/>
      <c r="AH64" s="40"/>
      <c r="AI64" s="40"/>
      <c r="AJ64" s="40"/>
      <c r="AK64" s="40"/>
      <c r="AL64" s="159"/>
      <c r="AM64" s="171"/>
      <c r="AN64" s="160">
        <f>SUM(Table13[[#This Row],[1986]:[2021]])</f>
        <v>1</v>
      </c>
    </row>
    <row r="65" spans="1:40" x14ac:dyDescent="0.35">
      <c r="A65" s="157" t="s">
        <v>79</v>
      </c>
      <c r="B65" s="57" t="s">
        <v>80</v>
      </c>
      <c r="C65" s="163"/>
      <c r="D65" s="69" t="s">
        <v>163</v>
      </c>
      <c r="E65" s="80"/>
      <c r="F65" s="80"/>
      <c r="G65" s="80"/>
      <c r="H65" s="80"/>
      <c r="I65" s="80"/>
      <c r="J65" s="80">
        <v>1</v>
      </c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40"/>
      <c r="AE65" s="80"/>
      <c r="AF65" s="80"/>
      <c r="AG65" s="40"/>
      <c r="AH65" s="40"/>
      <c r="AI65" s="40"/>
      <c r="AJ65" s="40"/>
      <c r="AK65" s="40"/>
      <c r="AL65" s="159"/>
      <c r="AM65" s="171"/>
      <c r="AN65" s="160">
        <f>SUM(Table13[[#This Row],[1986]:[2021]])</f>
        <v>1</v>
      </c>
    </row>
    <row r="66" spans="1:40" x14ac:dyDescent="0.35">
      <c r="A66" s="157" t="s">
        <v>79</v>
      </c>
      <c r="B66" s="57" t="s">
        <v>80</v>
      </c>
      <c r="C66" s="163"/>
      <c r="D66" s="69" t="s">
        <v>164</v>
      </c>
      <c r="E66" s="80"/>
      <c r="F66" s="80"/>
      <c r="G66" s="80"/>
      <c r="H66" s="80"/>
      <c r="I66" s="80"/>
      <c r="J66" s="80"/>
      <c r="K66" s="80">
        <v>1</v>
      </c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40"/>
      <c r="AE66" s="80"/>
      <c r="AF66" s="80"/>
      <c r="AG66" s="40"/>
      <c r="AH66" s="40"/>
      <c r="AI66" s="40"/>
      <c r="AJ66" s="40"/>
      <c r="AK66" s="40"/>
      <c r="AL66" s="159"/>
      <c r="AM66" s="171"/>
      <c r="AN66" s="160">
        <f>SUM(Table13[[#This Row],[1986]:[2021]])</f>
        <v>1</v>
      </c>
    </row>
    <row r="67" spans="1:40" x14ac:dyDescent="0.35">
      <c r="A67" s="157" t="s">
        <v>79</v>
      </c>
      <c r="B67" s="57" t="s">
        <v>80</v>
      </c>
      <c r="C67" s="69"/>
      <c r="D67" s="69" t="s">
        <v>156</v>
      </c>
      <c r="E67" s="80"/>
      <c r="F67" s="80"/>
      <c r="G67" s="80"/>
      <c r="H67" s="80"/>
      <c r="I67" s="80"/>
      <c r="J67" s="80"/>
      <c r="K67" s="80"/>
      <c r="L67" s="80">
        <v>1</v>
      </c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40"/>
      <c r="AE67" s="40"/>
      <c r="AF67" s="40"/>
      <c r="AG67" s="40"/>
      <c r="AH67" s="40"/>
      <c r="AI67" s="40"/>
      <c r="AJ67" s="40"/>
      <c r="AK67" s="40"/>
      <c r="AL67" s="69"/>
      <c r="AM67" s="159"/>
      <c r="AN67" s="158">
        <f>SUM(Table13[[#This Row],[1986]:[2021]])</f>
        <v>1</v>
      </c>
    </row>
    <row r="68" spans="1:40" x14ac:dyDescent="0.35">
      <c r="A68" s="157" t="s">
        <v>79</v>
      </c>
      <c r="B68" s="57" t="s">
        <v>80</v>
      </c>
      <c r="C68" s="69"/>
      <c r="D68" s="69" t="s">
        <v>70</v>
      </c>
      <c r="E68" s="80"/>
      <c r="F68" s="80"/>
      <c r="G68" s="80"/>
      <c r="H68" s="80"/>
      <c r="I68" s="80"/>
      <c r="J68" s="80"/>
      <c r="K68" s="80"/>
      <c r="L68" s="80"/>
      <c r="M68" s="80">
        <v>1</v>
      </c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40"/>
      <c r="AE68" s="80"/>
      <c r="AF68" s="80"/>
      <c r="AG68" s="40"/>
      <c r="AH68" s="40"/>
      <c r="AI68" s="40"/>
      <c r="AJ68" s="40"/>
      <c r="AK68" s="40"/>
      <c r="AL68" s="159"/>
      <c r="AM68" s="171"/>
      <c r="AN68" s="160">
        <f>SUM(Table13[[#This Row],[1986]:[2021]])</f>
        <v>1</v>
      </c>
    </row>
    <row r="69" spans="1:40" x14ac:dyDescent="0.35">
      <c r="A69" s="157" t="s">
        <v>79</v>
      </c>
      <c r="B69" s="57" t="s">
        <v>26</v>
      </c>
      <c r="C69" s="69"/>
      <c r="D69" s="69" t="s">
        <v>165</v>
      </c>
      <c r="E69" s="80"/>
      <c r="F69" s="80"/>
      <c r="G69" s="80"/>
      <c r="H69" s="80"/>
      <c r="I69" s="80"/>
      <c r="J69" s="80"/>
      <c r="K69" s="80"/>
      <c r="L69" s="80"/>
      <c r="M69" s="80"/>
      <c r="N69" s="80">
        <v>1</v>
      </c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40"/>
      <c r="AE69" s="80"/>
      <c r="AF69" s="80"/>
      <c r="AG69" s="40"/>
      <c r="AH69" s="40"/>
      <c r="AI69" s="40"/>
      <c r="AJ69" s="40"/>
      <c r="AK69" s="40"/>
      <c r="AL69" s="159"/>
      <c r="AM69" s="171"/>
      <c r="AN69" s="160">
        <f>SUM(Table13[[#This Row],[1986]:[2021]])</f>
        <v>1</v>
      </c>
    </row>
    <row r="70" spans="1:40" x14ac:dyDescent="0.35">
      <c r="A70" s="157" t="s">
        <v>79</v>
      </c>
      <c r="B70" s="57" t="s">
        <v>82</v>
      </c>
      <c r="C70" s="69"/>
      <c r="D70" s="69" t="s">
        <v>166</v>
      </c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>
        <v>1</v>
      </c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159"/>
      <c r="AM70" s="171"/>
      <c r="AN70" s="160">
        <f>SUM(Table13[[#This Row],[1986]:[2021]])</f>
        <v>1</v>
      </c>
    </row>
    <row r="71" spans="1:40" x14ac:dyDescent="0.35">
      <c r="A71" s="157" t="s">
        <v>79</v>
      </c>
      <c r="B71" s="57" t="s">
        <v>82</v>
      </c>
      <c r="C71" s="69"/>
      <c r="D71" s="69" t="s">
        <v>70</v>
      </c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>
        <v>1</v>
      </c>
      <c r="Q71" s="80"/>
      <c r="R71" s="80"/>
      <c r="S71" s="80"/>
      <c r="T71" s="80">
        <v>1</v>
      </c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159"/>
      <c r="AM71" s="171"/>
      <c r="AN71" s="160">
        <f>SUM(Table13[[#This Row],[1986]:[2021]])</f>
        <v>2</v>
      </c>
    </row>
    <row r="72" spans="1:40" x14ac:dyDescent="0.35">
      <c r="A72" s="157" t="s">
        <v>79</v>
      </c>
      <c r="B72" s="57" t="s">
        <v>82</v>
      </c>
      <c r="C72" s="69"/>
      <c r="D72" s="69" t="s">
        <v>143</v>
      </c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>
        <v>1</v>
      </c>
      <c r="T72" s="80"/>
      <c r="U72" s="80"/>
      <c r="V72" s="80"/>
      <c r="W72" s="80">
        <v>1</v>
      </c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159"/>
      <c r="AM72" s="171"/>
      <c r="AN72" s="160">
        <f>SUM(Table13[[#This Row],[1986]:[2021]])</f>
        <v>2</v>
      </c>
    </row>
    <row r="73" spans="1:40" x14ac:dyDescent="0.35">
      <c r="A73" s="157" t="s">
        <v>79</v>
      </c>
      <c r="B73" s="57" t="s">
        <v>82</v>
      </c>
      <c r="C73" s="163"/>
      <c r="D73" s="69" t="s">
        <v>156</v>
      </c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>
        <v>1</v>
      </c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159"/>
      <c r="AM73" s="171"/>
      <c r="AN73" s="160">
        <f>SUM(Table13[[#This Row],[1986]:[2021]])</f>
        <v>1</v>
      </c>
    </row>
    <row r="74" spans="1:40" x14ac:dyDescent="0.35">
      <c r="A74" s="157" t="s">
        <v>79</v>
      </c>
      <c r="B74" s="57" t="s">
        <v>82</v>
      </c>
      <c r="C74" s="69"/>
      <c r="D74" s="69" t="s">
        <v>167</v>
      </c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>
        <v>1</v>
      </c>
      <c r="W74" s="80"/>
      <c r="X74" s="80">
        <v>1</v>
      </c>
      <c r="Y74" s="80">
        <v>1</v>
      </c>
      <c r="Z74" s="80">
        <v>1</v>
      </c>
      <c r="AA74" s="80">
        <v>1</v>
      </c>
      <c r="AB74" s="80">
        <v>1</v>
      </c>
      <c r="AC74" s="80">
        <v>1</v>
      </c>
      <c r="AD74" s="80">
        <v>1</v>
      </c>
      <c r="AE74" s="80">
        <v>1</v>
      </c>
      <c r="AF74" s="80">
        <v>1</v>
      </c>
      <c r="AG74" s="80">
        <v>1</v>
      </c>
      <c r="AH74" s="80">
        <v>1</v>
      </c>
      <c r="AI74" s="80"/>
      <c r="AJ74" s="80"/>
      <c r="AK74" s="80"/>
      <c r="AL74" s="69"/>
      <c r="AM74" s="159"/>
      <c r="AN74" s="158">
        <f>SUM(Table13[[#This Row],[1986]:[2021]])</f>
        <v>12</v>
      </c>
    </row>
    <row r="75" spans="1:40" x14ac:dyDescent="0.35">
      <c r="A75" s="157" t="s">
        <v>79</v>
      </c>
      <c r="B75" s="57" t="s">
        <v>9</v>
      </c>
      <c r="C75" s="69"/>
      <c r="D75" s="69" t="s">
        <v>51</v>
      </c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>
        <v>1</v>
      </c>
      <c r="AJ75" s="145"/>
      <c r="AK75" s="145">
        <v>1</v>
      </c>
      <c r="AL75" s="69">
        <v>1</v>
      </c>
      <c r="AM75" s="159">
        <v>1</v>
      </c>
      <c r="AN75" s="158">
        <f>SUM(Table13[[#This Row],[1986]:[2021]])</f>
        <v>3</v>
      </c>
    </row>
    <row r="76" spans="1:40" x14ac:dyDescent="0.35">
      <c r="A76" s="157" t="s">
        <v>83</v>
      </c>
      <c r="B76" s="57" t="s">
        <v>84</v>
      </c>
      <c r="C76" s="69"/>
      <c r="D76" s="69" t="s">
        <v>17</v>
      </c>
      <c r="E76" s="80"/>
      <c r="F76" s="80"/>
      <c r="G76" s="80"/>
      <c r="H76" s="80">
        <v>1</v>
      </c>
      <c r="I76" s="80"/>
      <c r="J76" s="80"/>
      <c r="K76" s="80">
        <v>1</v>
      </c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69"/>
      <c r="AM76" s="159"/>
      <c r="AN76" s="158">
        <f>SUM(Table13[[#This Row],[1986]:[2021]])</f>
        <v>2</v>
      </c>
    </row>
    <row r="77" spans="1:40" x14ac:dyDescent="0.35">
      <c r="A77" s="157" t="s">
        <v>83</v>
      </c>
      <c r="B77" s="57" t="s">
        <v>45</v>
      </c>
      <c r="C77" s="69"/>
      <c r="D77" s="69" t="s">
        <v>51</v>
      </c>
      <c r="E77" s="80"/>
      <c r="F77" s="80"/>
      <c r="G77" s="80"/>
      <c r="H77" s="80"/>
      <c r="I77" s="80"/>
      <c r="J77" s="80"/>
      <c r="K77" s="80"/>
      <c r="L77" s="80"/>
      <c r="M77" s="80"/>
      <c r="N77" s="80">
        <v>1</v>
      </c>
      <c r="O77" s="80">
        <v>1</v>
      </c>
      <c r="P77" s="80">
        <v>1</v>
      </c>
      <c r="Q77" s="80">
        <v>1</v>
      </c>
      <c r="R77" s="80">
        <v>1</v>
      </c>
      <c r="S77" s="80">
        <v>1</v>
      </c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80"/>
      <c r="AF77" s="80"/>
      <c r="AG77" s="40"/>
      <c r="AH77" s="40"/>
      <c r="AI77" s="40"/>
      <c r="AJ77" s="40"/>
      <c r="AK77" s="40"/>
      <c r="AL77" s="69"/>
      <c r="AM77" s="159"/>
      <c r="AN77" s="158">
        <f>SUM(Table13[[#This Row],[1986]:[2021]])</f>
        <v>6</v>
      </c>
    </row>
    <row r="78" spans="1:40" x14ac:dyDescent="0.35">
      <c r="A78" s="157" t="s">
        <v>83</v>
      </c>
      <c r="B78" s="57" t="s">
        <v>45</v>
      </c>
      <c r="C78" s="69"/>
      <c r="D78" s="69" t="s">
        <v>17</v>
      </c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>
        <v>1</v>
      </c>
      <c r="U78" s="80">
        <v>1</v>
      </c>
      <c r="V78" s="80">
        <v>1</v>
      </c>
      <c r="W78" s="80">
        <v>1</v>
      </c>
      <c r="X78" s="80">
        <v>1</v>
      </c>
      <c r="Y78" s="80">
        <v>1</v>
      </c>
      <c r="Z78" s="80">
        <v>1</v>
      </c>
      <c r="AA78" s="80">
        <v>1</v>
      </c>
      <c r="AB78" s="80">
        <v>1</v>
      </c>
      <c r="AC78" s="80">
        <v>1</v>
      </c>
      <c r="AD78" s="80">
        <v>1</v>
      </c>
      <c r="AE78" s="80">
        <v>1</v>
      </c>
      <c r="AF78" s="80">
        <v>1</v>
      </c>
      <c r="AG78" s="80">
        <v>1</v>
      </c>
      <c r="AH78" s="80">
        <v>1</v>
      </c>
      <c r="AI78" s="80">
        <v>1</v>
      </c>
      <c r="AJ78" s="80">
        <v>1</v>
      </c>
      <c r="AK78" s="80">
        <v>1</v>
      </c>
      <c r="AL78" s="159">
        <v>1</v>
      </c>
      <c r="AM78" s="171"/>
      <c r="AN78" s="160">
        <f>SUM(Table13[[#This Row],[1986]:[2021]])</f>
        <v>19</v>
      </c>
    </row>
    <row r="79" spans="1:40" x14ac:dyDescent="0.35">
      <c r="A79" s="157" t="s">
        <v>85</v>
      </c>
      <c r="B79" s="57" t="s">
        <v>44</v>
      </c>
      <c r="C79" s="69"/>
      <c r="D79" s="69" t="s">
        <v>17</v>
      </c>
      <c r="E79" s="80"/>
      <c r="F79" s="80"/>
      <c r="G79" s="80"/>
      <c r="H79" s="80"/>
      <c r="I79" s="80"/>
      <c r="J79" s="80"/>
      <c r="K79" s="80"/>
      <c r="L79" s="80">
        <v>1</v>
      </c>
      <c r="M79" s="80">
        <v>1</v>
      </c>
      <c r="N79" s="80">
        <v>1</v>
      </c>
      <c r="O79" s="80">
        <v>1</v>
      </c>
      <c r="P79" s="80">
        <v>1</v>
      </c>
      <c r="Q79" s="80">
        <v>1</v>
      </c>
      <c r="R79" s="80">
        <v>1</v>
      </c>
      <c r="S79" s="80">
        <v>1</v>
      </c>
      <c r="T79" s="80">
        <v>1</v>
      </c>
      <c r="U79" s="80">
        <v>1</v>
      </c>
      <c r="V79" s="80">
        <v>1</v>
      </c>
      <c r="W79" s="80">
        <v>1</v>
      </c>
      <c r="X79" s="80">
        <v>1</v>
      </c>
      <c r="Y79" s="80">
        <v>1</v>
      </c>
      <c r="Z79" s="80">
        <v>1</v>
      </c>
      <c r="AA79" s="80">
        <v>1</v>
      </c>
      <c r="AB79" s="80">
        <v>1</v>
      </c>
      <c r="AC79" s="80">
        <v>1</v>
      </c>
      <c r="AD79" s="80">
        <v>1</v>
      </c>
      <c r="AE79" s="80">
        <v>1</v>
      </c>
      <c r="AF79" s="80">
        <v>1</v>
      </c>
      <c r="AG79" s="80">
        <v>1</v>
      </c>
      <c r="AH79" s="80">
        <v>1</v>
      </c>
      <c r="AI79" s="80">
        <v>1</v>
      </c>
      <c r="AJ79" s="80">
        <v>1</v>
      </c>
      <c r="AK79" s="80">
        <v>1</v>
      </c>
      <c r="AL79" s="69">
        <v>1</v>
      </c>
      <c r="AM79" s="159">
        <v>1</v>
      </c>
      <c r="AN79" s="158">
        <f>SUM(Table13[[#This Row],[1986]:[2021]])</f>
        <v>27</v>
      </c>
    </row>
    <row r="80" spans="1:40" x14ac:dyDescent="0.35">
      <c r="A80" s="157" t="s">
        <v>86</v>
      </c>
      <c r="B80" s="57" t="s">
        <v>23</v>
      </c>
      <c r="C80" s="69"/>
      <c r="D80" s="69" t="s">
        <v>10</v>
      </c>
      <c r="E80" s="80"/>
      <c r="F80" s="80"/>
      <c r="G80" s="80">
        <v>1</v>
      </c>
      <c r="H80" s="80">
        <v>1</v>
      </c>
      <c r="I80" s="80">
        <v>1</v>
      </c>
      <c r="J80" s="80">
        <v>1</v>
      </c>
      <c r="K80" s="80">
        <v>1</v>
      </c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159">
        <v>1</v>
      </c>
      <c r="AM80" s="171"/>
      <c r="AN80" s="160">
        <f>SUM(Table13[[#This Row],[1986]:[2021]])</f>
        <v>6</v>
      </c>
    </row>
    <row r="81" spans="1:40" x14ac:dyDescent="0.35">
      <c r="A81" s="157" t="s">
        <v>86</v>
      </c>
      <c r="B81" s="57" t="s">
        <v>23</v>
      </c>
      <c r="C81" s="69"/>
      <c r="D81" s="69" t="s">
        <v>17</v>
      </c>
      <c r="E81" s="80"/>
      <c r="F81" s="80"/>
      <c r="G81" s="40"/>
      <c r="H81" s="40"/>
      <c r="I81" s="40"/>
      <c r="J81" s="40"/>
      <c r="K81" s="40"/>
      <c r="L81" s="80">
        <v>1</v>
      </c>
      <c r="M81" s="80">
        <v>1</v>
      </c>
      <c r="N81" s="80">
        <v>1</v>
      </c>
      <c r="O81" s="80">
        <v>1</v>
      </c>
      <c r="P81" s="80">
        <v>1</v>
      </c>
      <c r="Q81" s="80">
        <v>1</v>
      </c>
      <c r="R81" s="80">
        <v>1</v>
      </c>
      <c r="S81" s="80">
        <v>1</v>
      </c>
      <c r="T81" s="80">
        <v>1</v>
      </c>
      <c r="U81" s="80">
        <v>1</v>
      </c>
      <c r="V81" s="80">
        <v>1</v>
      </c>
      <c r="W81" s="80">
        <v>1</v>
      </c>
      <c r="X81" s="80">
        <v>1</v>
      </c>
      <c r="Y81" s="80">
        <v>1</v>
      </c>
      <c r="Z81" s="80">
        <v>1</v>
      </c>
      <c r="AA81" s="80">
        <v>1</v>
      </c>
      <c r="AB81" s="80">
        <v>1</v>
      </c>
      <c r="AC81" s="80">
        <v>1</v>
      </c>
      <c r="AD81" s="80">
        <v>1</v>
      </c>
      <c r="AE81" s="80">
        <v>1</v>
      </c>
      <c r="AF81" s="80">
        <v>1</v>
      </c>
      <c r="AG81" s="80">
        <v>1</v>
      </c>
      <c r="AH81" s="80">
        <v>1</v>
      </c>
      <c r="AI81" s="80">
        <v>1</v>
      </c>
      <c r="AJ81" s="80">
        <v>1</v>
      </c>
      <c r="AK81" s="80">
        <v>1</v>
      </c>
      <c r="AL81" s="69"/>
      <c r="AM81" s="159">
        <v>1</v>
      </c>
      <c r="AN81" s="158">
        <f>SUM(Table13[[#This Row],[1986]:[2021]])</f>
        <v>26</v>
      </c>
    </row>
    <row r="82" spans="1:40" x14ac:dyDescent="0.35">
      <c r="A82" s="157" t="s">
        <v>87</v>
      </c>
      <c r="B82" s="57" t="s">
        <v>80</v>
      </c>
      <c r="C82" s="69"/>
      <c r="D82" s="69" t="s">
        <v>10</v>
      </c>
      <c r="E82" s="80"/>
      <c r="F82" s="80">
        <v>1</v>
      </c>
      <c r="G82" s="80"/>
      <c r="H82" s="80">
        <v>1</v>
      </c>
      <c r="I82" s="80">
        <v>1</v>
      </c>
      <c r="J82" s="80">
        <v>1</v>
      </c>
      <c r="K82" s="80">
        <v>1</v>
      </c>
      <c r="L82" s="80">
        <v>1</v>
      </c>
      <c r="M82" s="80">
        <v>1</v>
      </c>
      <c r="N82" s="80">
        <v>1</v>
      </c>
      <c r="O82" s="80">
        <v>1</v>
      </c>
      <c r="P82" s="80">
        <v>1</v>
      </c>
      <c r="Q82" s="80">
        <v>1</v>
      </c>
      <c r="R82" s="80">
        <v>1</v>
      </c>
      <c r="S82" s="80">
        <v>1</v>
      </c>
      <c r="T82" s="80">
        <v>1</v>
      </c>
      <c r="U82" s="80">
        <v>1</v>
      </c>
      <c r="V82" s="80">
        <v>1</v>
      </c>
      <c r="W82" s="80">
        <v>1</v>
      </c>
      <c r="X82" s="80">
        <v>1</v>
      </c>
      <c r="Y82" s="80">
        <v>1</v>
      </c>
      <c r="Z82" s="80">
        <v>1</v>
      </c>
      <c r="AA82" s="80">
        <v>1</v>
      </c>
      <c r="AB82" s="80">
        <v>1</v>
      </c>
      <c r="AC82" s="80">
        <v>1</v>
      </c>
      <c r="AD82" s="80">
        <v>1</v>
      </c>
      <c r="AE82" s="80">
        <v>1</v>
      </c>
      <c r="AF82" s="80">
        <v>1</v>
      </c>
      <c r="AG82" s="80"/>
      <c r="AH82" s="80"/>
      <c r="AI82" s="80"/>
      <c r="AJ82" s="80"/>
      <c r="AK82" s="80"/>
      <c r="AL82" s="69"/>
      <c r="AM82" s="159"/>
      <c r="AN82" s="158">
        <f>SUM(Table13[[#This Row],[1986]:[2021]])</f>
        <v>26</v>
      </c>
    </row>
    <row r="83" spans="1:40" x14ac:dyDescent="0.35">
      <c r="A83" s="157" t="s">
        <v>87</v>
      </c>
      <c r="B83" s="57" t="s">
        <v>59</v>
      </c>
      <c r="C83" s="69"/>
      <c r="D83" s="69" t="s">
        <v>17</v>
      </c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80"/>
      <c r="AF83" s="80"/>
      <c r="AG83" s="40">
        <v>1</v>
      </c>
      <c r="AH83" s="40">
        <v>1</v>
      </c>
      <c r="AI83" s="40">
        <v>1</v>
      </c>
      <c r="AJ83" s="40"/>
      <c r="AK83" s="40">
        <v>1</v>
      </c>
      <c r="AL83" s="69">
        <v>1</v>
      </c>
      <c r="AM83" s="159"/>
      <c r="AN83" s="158">
        <f>SUM(Table13[[#This Row],[1986]:[2021]])</f>
        <v>5</v>
      </c>
    </row>
    <row r="84" spans="1:40" x14ac:dyDescent="0.35">
      <c r="A84" s="157" t="s">
        <v>88</v>
      </c>
      <c r="B84" s="57" t="s">
        <v>168</v>
      </c>
      <c r="C84" s="69" t="s">
        <v>140</v>
      </c>
      <c r="D84" s="69" t="s">
        <v>17</v>
      </c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>
        <v>1</v>
      </c>
      <c r="Q84" s="40">
        <v>1</v>
      </c>
      <c r="R84" s="40">
        <v>1</v>
      </c>
      <c r="S84" s="40">
        <v>1</v>
      </c>
      <c r="T84" s="40">
        <v>1</v>
      </c>
      <c r="U84" s="40">
        <v>1</v>
      </c>
      <c r="V84" s="40">
        <v>1</v>
      </c>
      <c r="W84" s="40">
        <v>1</v>
      </c>
      <c r="X84" s="40">
        <v>1</v>
      </c>
      <c r="Y84" s="40">
        <v>1</v>
      </c>
      <c r="Z84" s="40">
        <v>1</v>
      </c>
      <c r="AA84" s="40">
        <v>1</v>
      </c>
      <c r="AB84" s="40">
        <v>1</v>
      </c>
      <c r="AC84" s="40">
        <v>1</v>
      </c>
      <c r="AD84" s="40">
        <v>1</v>
      </c>
      <c r="AE84" s="80">
        <v>1</v>
      </c>
      <c r="AF84" s="80">
        <v>1</v>
      </c>
      <c r="AG84" s="40"/>
      <c r="AH84" s="40"/>
      <c r="AI84" s="40"/>
      <c r="AJ84" s="40"/>
      <c r="AK84" s="40"/>
      <c r="AL84" s="69"/>
      <c r="AM84" s="159"/>
      <c r="AN84" s="158">
        <f>SUM(Table13[[#This Row],[1986]:[2021]])</f>
        <v>17</v>
      </c>
    </row>
    <row r="85" spans="1:40" x14ac:dyDescent="0.35">
      <c r="A85" s="164" t="s">
        <v>89</v>
      </c>
      <c r="B85" s="57" t="s">
        <v>67</v>
      </c>
      <c r="C85" s="163" t="s">
        <v>140</v>
      </c>
      <c r="D85" s="165" t="s">
        <v>169</v>
      </c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6"/>
      <c r="AF85" s="166"/>
      <c r="AG85" s="165"/>
      <c r="AH85" s="165">
        <v>1</v>
      </c>
      <c r="AI85" s="165"/>
      <c r="AJ85" s="165"/>
      <c r="AK85" s="165"/>
      <c r="AL85" s="163"/>
      <c r="AM85" s="171"/>
      <c r="AN85" s="160">
        <f>SUM(Table13[[#This Row],[1986]:[2021]])</f>
        <v>1</v>
      </c>
    </row>
    <row r="86" spans="1:40" x14ac:dyDescent="0.35">
      <c r="A86" s="164" t="s">
        <v>89</v>
      </c>
      <c r="B86" s="57" t="s">
        <v>67</v>
      </c>
      <c r="C86" s="163" t="s">
        <v>140</v>
      </c>
      <c r="D86" s="69" t="s">
        <v>17</v>
      </c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80"/>
      <c r="AF86" s="80"/>
      <c r="AG86" s="40"/>
      <c r="AH86" s="40"/>
      <c r="AI86" s="40"/>
      <c r="AJ86" s="40"/>
      <c r="AK86" s="40"/>
      <c r="AL86" s="159"/>
      <c r="AM86" s="171">
        <v>1</v>
      </c>
      <c r="AN86" s="160">
        <f>SUM(Table13[[#This Row],[1986]:[2021]])</f>
        <v>0</v>
      </c>
    </row>
    <row r="87" spans="1:40" x14ac:dyDescent="0.35">
      <c r="A87" s="164" t="s">
        <v>170</v>
      </c>
      <c r="B87" s="57" t="s">
        <v>16</v>
      </c>
      <c r="C87" s="163" t="s">
        <v>138</v>
      </c>
      <c r="D87" s="163" t="s">
        <v>51</v>
      </c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6"/>
      <c r="AF87" s="166"/>
      <c r="AG87" s="165"/>
      <c r="AH87" s="165">
        <v>1</v>
      </c>
      <c r="AI87" s="165">
        <v>1</v>
      </c>
      <c r="AJ87" s="165">
        <v>1</v>
      </c>
      <c r="AK87" s="165"/>
      <c r="AL87" s="163"/>
      <c r="AM87" s="171"/>
      <c r="AN87" s="160">
        <f>SUM(Table13[[#This Row],[1986]:[2021]])</f>
        <v>3</v>
      </c>
    </row>
    <row r="88" spans="1:40" x14ac:dyDescent="0.35">
      <c r="A88" s="164" t="s">
        <v>170</v>
      </c>
      <c r="B88" s="57" t="s">
        <v>16</v>
      </c>
      <c r="C88" s="163" t="s">
        <v>138</v>
      </c>
      <c r="D88" s="163" t="s">
        <v>42</v>
      </c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80"/>
      <c r="AF88" s="80"/>
      <c r="AG88" s="40"/>
      <c r="AH88" s="40"/>
      <c r="AI88" s="40"/>
      <c r="AJ88" s="40"/>
      <c r="AK88" s="40"/>
      <c r="AL88" s="159">
        <v>1</v>
      </c>
      <c r="AM88" s="171"/>
      <c r="AN88" s="160">
        <f>SUM(Table13[[#This Row],[1986]:[2021]])</f>
        <v>1</v>
      </c>
    </row>
    <row r="89" spans="1:40" x14ac:dyDescent="0.35">
      <c r="A89" s="167" t="s">
        <v>90</v>
      </c>
      <c r="B89" s="168"/>
      <c r="C89" s="169"/>
      <c r="D89" s="170"/>
      <c r="E89" s="160">
        <f t="shared" ref="E89:AN89" si="0">SUM(E2:E87)</f>
        <v>1</v>
      </c>
      <c r="F89" s="160">
        <f t="shared" si="0"/>
        <v>3</v>
      </c>
      <c r="G89" s="160">
        <f t="shared" si="0"/>
        <v>10</v>
      </c>
      <c r="H89" s="160">
        <f t="shared" si="0"/>
        <v>11</v>
      </c>
      <c r="I89" s="160">
        <f t="shared" si="0"/>
        <v>13</v>
      </c>
      <c r="J89" s="160">
        <f t="shared" si="0"/>
        <v>13</v>
      </c>
      <c r="K89" s="160">
        <f t="shared" si="0"/>
        <v>14</v>
      </c>
      <c r="L89" s="160">
        <f t="shared" si="0"/>
        <v>15</v>
      </c>
      <c r="M89" s="160">
        <f t="shared" si="0"/>
        <v>17</v>
      </c>
      <c r="N89" s="160">
        <f t="shared" si="0"/>
        <v>16</v>
      </c>
      <c r="O89" s="160">
        <f t="shared" si="0"/>
        <v>16</v>
      </c>
      <c r="P89" s="160">
        <f t="shared" si="0"/>
        <v>17</v>
      </c>
      <c r="Q89" s="160">
        <f t="shared" si="0"/>
        <v>18</v>
      </c>
      <c r="R89" s="160">
        <f t="shared" si="0"/>
        <v>18</v>
      </c>
      <c r="S89" s="160">
        <f t="shared" si="0"/>
        <v>20</v>
      </c>
      <c r="T89" s="160">
        <f t="shared" si="0"/>
        <v>20</v>
      </c>
      <c r="U89" s="160">
        <f t="shared" si="0"/>
        <v>20</v>
      </c>
      <c r="V89" s="160">
        <f t="shared" si="0"/>
        <v>21</v>
      </c>
      <c r="W89" s="160">
        <f t="shared" si="0"/>
        <v>21</v>
      </c>
      <c r="X89" s="160">
        <f t="shared" si="0"/>
        <v>19</v>
      </c>
      <c r="Y89" s="160">
        <f t="shared" si="0"/>
        <v>19</v>
      </c>
      <c r="Z89" s="160">
        <f t="shared" si="0"/>
        <v>20</v>
      </c>
      <c r="AA89" s="160">
        <f t="shared" si="0"/>
        <v>18</v>
      </c>
      <c r="AB89" s="160">
        <f t="shared" si="0"/>
        <v>20</v>
      </c>
      <c r="AC89" s="160">
        <f t="shared" si="0"/>
        <v>21</v>
      </c>
      <c r="AD89" s="160">
        <f t="shared" si="0"/>
        <v>20</v>
      </c>
      <c r="AE89" s="160">
        <f t="shared" si="0"/>
        <v>21</v>
      </c>
      <c r="AF89" s="160">
        <f t="shared" si="0"/>
        <v>18</v>
      </c>
      <c r="AG89" s="160">
        <f t="shared" si="0"/>
        <v>18</v>
      </c>
      <c r="AH89" s="160">
        <f t="shared" si="0"/>
        <v>18</v>
      </c>
      <c r="AI89" s="160">
        <f t="shared" si="0"/>
        <v>18</v>
      </c>
      <c r="AJ89" s="160">
        <f t="shared" si="0"/>
        <v>15</v>
      </c>
      <c r="AK89" s="160">
        <f t="shared" si="0"/>
        <v>15</v>
      </c>
      <c r="AL89" s="160">
        <f t="shared" si="0"/>
        <v>13</v>
      </c>
      <c r="AM89" s="160">
        <f t="shared" si="0"/>
        <v>10</v>
      </c>
      <c r="AN89" s="160">
        <f t="shared" si="0"/>
        <v>557</v>
      </c>
    </row>
  </sheetData>
  <phoneticPr fontId="16" type="noConversion"/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CF519-9585-4EA6-8BEA-E1E089CD8A6E}">
  <dimension ref="A1:AG34"/>
  <sheetViews>
    <sheetView showGridLines="0" zoomScale="85" zoomScaleNormal="85" workbookViewId="0">
      <pane ySplit="1" topLeftCell="A3" activePane="bottomLeft" state="frozen"/>
      <selection activeCell="B14" sqref="B14"/>
      <selection pane="bottomLeft" activeCell="B14" sqref="B14"/>
    </sheetView>
  </sheetViews>
  <sheetFormatPr defaultColWidth="8.7265625" defaultRowHeight="14.5" x14ac:dyDescent="0.35"/>
  <cols>
    <col min="1" max="1" width="12" style="67" customWidth="1"/>
    <col min="2" max="3" width="10.26953125" style="72" customWidth="1"/>
    <col min="4" max="4" width="18.26953125" customWidth="1"/>
    <col min="5" max="5" width="25.26953125" style="67" customWidth="1"/>
    <col min="6" max="6" width="23.453125" style="100" customWidth="1"/>
    <col min="7" max="7" width="13.453125" style="100" customWidth="1"/>
    <col min="8" max="8" width="28" style="100" customWidth="1"/>
    <col min="9" max="9" width="14.453125" style="100" customWidth="1"/>
    <col min="10" max="10" width="34.7265625" style="101" customWidth="1"/>
    <col min="11" max="12" width="18.453125" style="100" customWidth="1"/>
    <col min="13" max="13" width="34.7265625" style="100" customWidth="1"/>
    <col min="14" max="14" width="18.453125" style="100" bestFit="1" customWidth="1"/>
    <col min="15" max="15" width="5.453125" style="100" customWidth="1"/>
    <col min="16" max="16" width="5.26953125" style="100" customWidth="1"/>
    <col min="17" max="18" width="6.453125" style="100" customWidth="1"/>
    <col min="19" max="19" width="4.453125" style="100" bestFit="1" customWidth="1"/>
    <col min="20" max="20" width="6.453125" style="100" customWidth="1"/>
    <col min="21" max="21" width="5.7265625" style="100" customWidth="1"/>
    <col min="22" max="22" width="4.453125" style="100" bestFit="1" customWidth="1"/>
    <col min="23" max="23" width="4.453125" style="100" customWidth="1"/>
    <col min="24" max="24" width="4.453125" style="100" bestFit="1" customWidth="1"/>
    <col min="25" max="25" width="3.453125" style="100" customWidth="1"/>
    <col min="26" max="26" width="7.453125" style="100" customWidth="1"/>
    <col min="27" max="27" width="3.453125" style="100" customWidth="1"/>
    <col min="28" max="28" width="4.453125" style="100" bestFit="1" customWidth="1"/>
    <col min="29" max="29" width="3.7265625" style="100" customWidth="1"/>
    <col min="30" max="30" width="6.453125" style="100" customWidth="1"/>
    <col min="31" max="31" width="4.453125" style="100" customWidth="1"/>
    <col min="32" max="32" width="13.7265625" style="100" customWidth="1"/>
    <col min="33" max="33" width="39" style="100" customWidth="1"/>
  </cols>
  <sheetData>
    <row r="1" spans="1:33" s="140" customFormat="1" ht="15" thickBot="1" x14ac:dyDescent="0.4">
      <c r="A1" s="143"/>
      <c r="B1" s="144"/>
      <c r="C1" s="144"/>
      <c r="E1" s="143"/>
      <c r="F1" s="141"/>
      <c r="G1" s="141"/>
      <c r="H1" s="141"/>
      <c r="I1" s="141"/>
      <c r="J1" s="142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</row>
    <row r="2" spans="1:33" x14ac:dyDescent="0.35">
      <c r="A2" s="137"/>
      <c r="B2" s="139"/>
      <c r="C2" s="139"/>
      <c r="D2" s="138"/>
      <c r="E2" s="137"/>
      <c r="F2" s="136"/>
      <c r="G2" s="136" t="s">
        <v>355</v>
      </c>
      <c r="H2" s="136"/>
      <c r="I2" s="136"/>
      <c r="J2" s="135"/>
      <c r="K2" s="134"/>
      <c r="L2" s="134"/>
      <c r="M2" s="134" t="s">
        <v>356</v>
      </c>
      <c r="N2" s="134" t="s">
        <v>357</v>
      </c>
      <c r="O2" s="133" t="s">
        <v>358</v>
      </c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2"/>
    </row>
    <row r="3" spans="1:33" s="130" customFormat="1" ht="78" x14ac:dyDescent="0.35">
      <c r="A3" s="198" t="s">
        <v>359</v>
      </c>
      <c r="B3" s="198" t="s">
        <v>3</v>
      </c>
      <c r="C3" s="200" t="s">
        <v>360</v>
      </c>
      <c r="D3" s="131" t="s">
        <v>361</v>
      </c>
      <c r="E3" s="200" t="s">
        <v>362</v>
      </c>
      <c r="F3" s="202" t="s">
        <v>363</v>
      </c>
      <c r="G3" s="204" t="s">
        <v>364</v>
      </c>
      <c r="H3" s="202" t="s">
        <v>365</v>
      </c>
      <c r="I3" s="202" t="s">
        <v>366</v>
      </c>
      <c r="J3" s="202"/>
      <c r="K3" s="128" t="s">
        <v>367</v>
      </c>
      <c r="L3" s="128" t="s">
        <v>368</v>
      </c>
      <c r="M3" s="128" t="s">
        <v>369</v>
      </c>
      <c r="N3" s="127" t="s">
        <v>370</v>
      </c>
      <c r="O3" s="195" t="s">
        <v>371</v>
      </c>
      <c r="P3" s="195"/>
      <c r="Q3" s="195" t="s">
        <v>372</v>
      </c>
      <c r="R3" s="195"/>
      <c r="S3" s="195" t="s">
        <v>373</v>
      </c>
      <c r="T3" s="195"/>
      <c r="U3" s="194" t="s">
        <v>374</v>
      </c>
      <c r="V3" s="194"/>
      <c r="W3" s="194" t="s">
        <v>375</v>
      </c>
      <c r="X3" s="194"/>
      <c r="Y3" s="194" t="s">
        <v>376</v>
      </c>
      <c r="Z3" s="194"/>
      <c r="AA3" s="194" t="s">
        <v>377</v>
      </c>
      <c r="AB3" s="194"/>
      <c r="AC3" s="194" t="s">
        <v>378</v>
      </c>
      <c r="AD3" s="194"/>
      <c r="AE3" s="196" t="s">
        <v>379</v>
      </c>
      <c r="AF3" s="197"/>
      <c r="AG3" s="125" t="s">
        <v>380</v>
      </c>
    </row>
    <row r="4" spans="1:33" s="124" customFormat="1" ht="13.15" customHeight="1" x14ac:dyDescent="0.35">
      <c r="A4" s="199"/>
      <c r="B4" s="199"/>
      <c r="C4" s="201"/>
      <c r="D4" s="129"/>
      <c r="E4" s="201"/>
      <c r="F4" s="203"/>
      <c r="G4" s="205"/>
      <c r="H4" s="203"/>
      <c r="I4" s="203"/>
      <c r="J4" s="203"/>
      <c r="K4" s="128"/>
      <c r="L4" s="128"/>
      <c r="M4" s="128"/>
      <c r="N4" s="127"/>
      <c r="O4" s="126" t="s">
        <v>381</v>
      </c>
      <c r="P4" s="126" t="s">
        <v>382</v>
      </c>
      <c r="Q4" s="126" t="s">
        <v>381</v>
      </c>
      <c r="R4" s="126" t="s">
        <v>382</v>
      </c>
      <c r="S4" s="126" t="s">
        <v>381</v>
      </c>
      <c r="T4" s="126" t="s">
        <v>382</v>
      </c>
      <c r="U4" s="126" t="s">
        <v>381</v>
      </c>
      <c r="V4" s="126" t="s">
        <v>382</v>
      </c>
      <c r="W4" s="126" t="s">
        <v>381</v>
      </c>
      <c r="X4" s="126" t="s">
        <v>382</v>
      </c>
      <c r="Y4" s="126" t="s">
        <v>381</v>
      </c>
      <c r="Z4" s="126" t="s">
        <v>382</v>
      </c>
      <c r="AA4" s="126" t="s">
        <v>381</v>
      </c>
      <c r="AB4" s="126" t="s">
        <v>382</v>
      </c>
      <c r="AC4" s="126" t="s">
        <v>381</v>
      </c>
      <c r="AD4" s="126" t="s">
        <v>382</v>
      </c>
      <c r="AE4" s="126" t="s">
        <v>381</v>
      </c>
      <c r="AF4" s="126" t="s">
        <v>382</v>
      </c>
      <c r="AG4" s="125"/>
    </row>
    <row r="5" spans="1:33" ht="101.5" x14ac:dyDescent="0.35">
      <c r="A5" s="113" t="s">
        <v>38</v>
      </c>
      <c r="B5" s="113" t="s">
        <v>41</v>
      </c>
      <c r="C5" s="68" t="s">
        <v>383</v>
      </c>
      <c r="D5" s="112" t="s">
        <v>384</v>
      </c>
      <c r="E5" s="68" t="s">
        <v>385</v>
      </c>
      <c r="F5" s="108" t="s">
        <v>386</v>
      </c>
      <c r="G5" s="108" t="s">
        <v>387</v>
      </c>
      <c r="H5" s="108" t="s">
        <v>388</v>
      </c>
      <c r="I5" s="108" t="s">
        <v>389</v>
      </c>
      <c r="J5" s="123" t="s">
        <v>390</v>
      </c>
      <c r="K5" s="118" t="s">
        <v>391</v>
      </c>
      <c r="L5" s="108" t="s">
        <v>392</v>
      </c>
      <c r="M5" s="108"/>
      <c r="N5" s="108" t="s">
        <v>381</v>
      </c>
      <c r="O5" s="108" t="s">
        <v>393</v>
      </c>
      <c r="P5" s="108"/>
      <c r="Q5" s="108"/>
      <c r="R5" s="108"/>
      <c r="S5" s="108" t="s">
        <v>393</v>
      </c>
      <c r="T5" s="108"/>
      <c r="U5" s="108"/>
      <c r="V5" s="108"/>
      <c r="W5" s="108"/>
      <c r="X5" s="108"/>
      <c r="Y5" s="108"/>
      <c r="Z5" s="108"/>
      <c r="AA5" s="108"/>
      <c r="AB5" s="108"/>
      <c r="AC5" s="108" t="s">
        <v>393</v>
      </c>
      <c r="AD5" s="108"/>
      <c r="AE5" s="108"/>
      <c r="AF5" s="108"/>
      <c r="AG5" s="111" t="s">
        <v>394</v>
      </c>
    </row>
    <row r="6" spans="1:33" s="72" customFormat="1" ht="78" x14ac:dyDescent="0.35">
      <c r="A6" s="113" t="s">
        <v>8</v>
      </c>
      <c r="B6" s="113" t="s">
        <v>9</v>
      </c>
      <c r="C6" s="68" t="s">
        <v>10</v>
      </c>
      <c r="D6" s="112" t="s">
        <v>384</v>
      </c>
      <c r="E6" s="68" t="s">
        <v>395</v>
      </c>
      <c r="F6" s="68" t="s">
        <v>386</v>
      </c>
      <c r="G6" s="68" t="s">
        <v>387</v>
      </c>
      <c r="H6" s="75" t="s">
        <v>396</v>
      </c>
      <c r="I6" s="68" t="s">
        <v>381</v>
      </c>
      <c r="J6" s="99" t="s">
        <v>397</v>
      </c>
      <c r="K6" s="68" t="s">
        <v>389</v>
      </c>
      <c r="L6" s="68" t="s">
        <v>389</v>
      </c>
      <c r="M6" s="68"/>
      <c r="N6" s="68" t="s">
        <v>389</v>
      </c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56" t="s">
        <v>398</v>
      </c>
    </row>
    <row r="7" spans="1:33" s="72" customFormat="1" ht="120" x14ac:dyDescent="0.35">
      <c r="A7" s="113" t="s">
        <v>83</v>
      </c>
      <c r="B7" s="113" t="s">
        <v>45</v>
      </c>
      <c r="C7" s="68" t="s">
        <v>17</v>
      </c>
      <c r="D7" s="112" t="s">
        <v>384</v>
      </c>
      <c r="E7" s="68" t="s">
        <v>395</v>
      </c>
      <c r="F7" s="68" t="s">
        <v>386</v>
      </c>
      <c r="G7" s="68" t="s">
        <v>387</v>
      </c>
      <c r="H7" s="56" t="s">
        <v>399</v>
      </c>
      <c r="I7" s="68" t="s">
        <v>400</v>
      </c>
      <c r="J7" s="115"/>
      <c r="K7" s="68" t="s">
        <v>392</v>
      </c>
      <c r="L7" s="68" t="s">
        <v>392</v>
      </c>
      <c r="M7" s="68" t="s">
        <v>401</v>
      </c>
      <c r="N7" s="68" t="s">
        <v>389</v>
      </c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56" t="s">
        <v>398</v>
      </c>
    </row>
    <row r="8" spans="1:33" s="74" customFormat="1" ht="94.15" customHeight="1" x14ac:dyDescent="0.35">
      <c r="A8" s="113" t="s">
        <v>86</v>
      </c>
      <c r="B8" s="113" t="s">
        <v>23</v>
      </c>
      <c r="C8" s="75" t="s">
        <v>17</v>
      </c>
      <c r="D8" s="112" t="s">
        <v>384</v>
      </c>
      <c r="E8" s="68" t="s">
        <v>402</v>
      </c>
      <c r="F8" s="75" t="s">
        <v>386</v>
      </c>
      <c r="G8" s="75" t="s">
        <v>387</v>
      </c>
      <c r="H8" s="75"/>
      <c r="I8" s="75" t="s">
        <v>403</v>
      </c>
      <c r="J8" s="99" t="s">
        <v>404</v>
      </c>
      <c r="K8" s="75" t="s">
        <v>405</v>
      </c>
      <c r="L8" s="75" t="s">
        <v>392</v>
      </c>
      <c r="M8" s="75" t="s">
        <v>406</v>
      </c>
      <c r="N8" s="75" t="s">
        <v>392</v>
      </c>
      <c r="O8" s="75" t="s">
        <v>407</v>
      </c>
      <c r="P8" s="75"/>
      <c r="Q8" s="75"/>
      <c r="R8" s="75"/>
      <c r="S8" s="75" t="s">
        <v>407</v>
      </c>
      <c r="T8" s="106" t="s">
        <v>408</v>
      </c>
      <c r="U8" s="75"/>
      <c r="W8" s="75"/>
      <c r="X8" s="75"/>
      <c r="Y8" s="75"/>
      <c r="Z8" s="75"/>
      <c r="AA8" s="75" t="s">
        <v>407</v>
      </c>
      <c r="AB8" s="75"/>
      <c r="AC8" s="75"/>
      <c r="AD8" s="106" t="s">
        <v>408</v>
      </c>
      <c r="AE8" s="75"/>
      <c r="AF8" s="75"/>
      <c r="AG8" s="56" t="s">
        <v>409</v>
      </c>
    </row>
    <row r="9" spans="1:33" s="72" customFormat="1" x14ac:dyDescent="0.35">
      <c r="A9" s="110" t="s">
        <v>58</v>
      </c>
      <c r="B9" s="68" t="s">
        <v>60</v>
      </c>
      <c r="C9" s="68" t="s">
        <v>61</v>
      </c>
      <c r="D9" s="68"/>
      <c r="E9" s="68"/>
      <c r="F9" s="108" t="s">
        <v>410</v>
      </c>
      <c r="G9" s="71"/>
      <c r="H9" s="71"/>
      <c r="I9" s="68"/>
      <c r="J9" s="115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</row>
    <row r="10" spans="1:33" s="73" customFormat="1" ht="72.5" x14ac:dyDescent="0.35">
      <c r="A10" s="122" t="s">
        <v>43</v>
      </c>
      <c r="B10" s="122" t="s">
        <v>45</v>
      </c>
      <c r="C10" s="75" t="s">
        <v>46</v>
      </c>
      <c r="D10" s="121" t="s">
        <v>384</v>
      </c>
      <c r="E10" s="75" t="s">
        <v>411</v>
      </c>
      <c r="F10" s="75" t="s">
        <v>412</v>
      </c>
      <c r="G10" s="75"/>
      <c r="H10" s="75"/>
      <c r="I10" s="75" t="s">
        <v>389</v>
      </c>
      <c r="J10" s="99" t="s">
        <v>413</v>
      </c>
      <c r="K10" s="75"/>
      <c r="L10" s="75" t="s">
        <v>392</v>
      </c>
      <c r="M10" s="75" t="s">
        <v>414</v>
      </c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56" t="s">
        <v>415</v>
      </c>
    </row>
    <row r="11" spans="1:33" s="72" customFormat="1" ht="65" x14ac:dyDescent="0.35">
      <c r="A11" s="110" t="s">
        <v>28</v>
      </c>
      <c r="B11" s="68" t="s">
        <v>30</v>
      </c>
      <c r="C11" s="68" t="s">
        <v>17</v>
      </c>
      <c r="D11" s="75" t="s">
        <v>416</v>
      </c>
      <c r="E11" s="68" t="s">
        <v>395</v>
      </c>
      <c r="F11" s="68" t="s">
        <v>386</v>
      </c>
      <c r="G11" s="75" t="s">
        <v>387</v>
      </c>
      <c r="H11" s="68"/>
      <c r="I11" s="68"/>
      <c r="J11" s="99" t="s">
        <v>417</v>
      </c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</row>
    <row r="12" spans="1:33" ht="42.75" customHeight="1" x14ac:dyDescent="0.35">
      <c r="A12" s="113" t="s">
        <v>53</v>
      </c>
      <c r="B12" s="113" t="s">
        <v>54</v>
      </c>
      <c r="C12" s="68" t="s">
        <v>55</v>
      </c>
      <c r="D12" s="112" t="s">
        <v>384</v>
      </c>
      <c r="E12" s="120" t="s">
        <v>385</v>
      </c>
      <c r="F12" s="108" t="s">
        <v>386</v>
      </c>
      <c r="G12" s="119" t="s">
        <v>418</v>
      </c>
      <c r="H12" s="118" t="s">
        <v>419</v>
      </c>
      <c r="I12" s="108" t="s">
        <v>392</v>
      </c>
      <c r="J12" s="111" t="s">
        <v>420</v>
      </c>
      <c r="K12" s="108" t="s">
        <v>392</v>
      </c>
      <c r="L12" s="108" t="s">
        <v>392</v>
      </c>
      <c r="M12" s="118" t="s">
        <v>421</v>
      </c>
      <c r="N12" s="108" t="s">
        <v>422</v>
      </c>
      <c r="O12" s="108"/>
      <c r="P12" s="108"/>
      <c r="Q12" s="108"/>
      <c r="R12" s="108"/>
      <c r="S12" s="108"/>
      <c r="T12" s="108"/>
      <c r="U12" s="108" t="s">
        <v>393</v>
      </c>
      <c r="V12" s="116" t="s">
        <v>423</v>
      </c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17" t="s">
        <v>424</v>
      </c>
    </row>
    <row r="13" spans="1:33" s="74" customFormat="1" ht="55.15" customHeight="1" x14ac:dyDescent="0.35">
      <c r="A13" s="113" t="s">
        <v>85</v>
      </c>
      <c r="B13" s="113" t="s">
        <v>44</v>
      </c>
      <c r="C13" s="75" t="s">
        <v>17</v>
      </c>
      <c r="D13" s="112" t="s">
        <v>384</v>
      </c>
      <c r="E13" s="75" t="s">
        <v>402</v>
      </c>
      <c r="F13" s="75" t="s">
        <v>425</v>
      </c>
      <c r="G13" s="75" t="s">
        <v>426</v>
      </c>
      <c r="H13" s="75" t="s">
        <v>427</v>
      </c>
      <c r="I13" s="75" t="s">
        <v>392</v>
      </c>
      <c r="J13" s="99" t="s">
        <v>428</v>
      </c>
      <c r="K13" s="75" t="s">
        <v>392</v>
      </c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106" t="s">
        <v>429</v>
      </c>
    </row>
    <row r="14" spans="1:33" x14ac:dyDescent="0.35">
      <c r="A14" s="110" t="s">
        <v>48</v>
      </c>
      <c r="B14" s="68" t="s">
        <v>50</v>
      </c>
      <c r="C14" s="68" t="s">
        <v>51</v>
      </c>
      <c r="D14" s="108" t="s">
        <v>430</v>
      </c>
      <c r="E14" s="68" t="s">
        <v>431</v>
      </c>
      <c r="F14" s="108"/>
      <c r="G14" s="108"/>
      <c r="H14" s="108"/>
      <c r="I14" s="108"/>
      <c r="J14" s="116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</row>
    <row r="15" spans="1:33" s="72" customFormat="1" ht="115.5" x14ac:dyDescent="0.35">
      <c r="A15" s="113" t="s">
        <v>22</v>
      </c>
      <c r="B15" s="68" t="s">
        <v>23</v>
      </c>
      <c r="C15" s="68" t="s">
        <v>24</v>
      </c>
      <c r="D15" s="68"/>
      <c r="E15" s="68" t="s">
        <v>411</v>
      </c>
      <c r="F15" s="68"/>
      <c r="G15" s="68"/>
      <c r="H15" s="68"/>
      <c r="I15" s="68"/>
      <c r="J15" s="115"/>
      <c r="K15" s="75" t="s">
        <v>432</v>
      </c>
      <c r="L15" s="68"/>
      <c r="M15" s="68"/>
      <c r="N15" s="68" t="s">
        <v>392</v>
      </c>
      <c r="O15" s="68"/>
      <c r="P15" s="68"/>
      <c r="Q15" s="68"/>
      <c r="R15" s="68"/>
      <c r="S15" s="68" t="s">
        <v>393</v>
      </c>
      <c r="T15" s="106" t="s">
        <v>433</v>
      </c>
      <c r="U15" s="68"/>
      <c r="V15" s="68"/>
      <c r="W15" s="68"/>
      <c r="X15" s="68"/>
      <c r="Y15" s="68" t="s">
        <v>393</v>
      </c>
      <c r="Z15" s="106" t="s">
        <v>434</v>
      </c>
      <c r="AA15" s="68" t="s">
        <v>393</v>
      </c>
      <c r="AB15" s="68"/>
      <c r="AC15" s="68"/>
      <c r="AD15" s="68"/>
      <c r="AE15" s="68" t="s">
        <v>407</v>
      </c>
      <c r="AF15" s="106" t="s">
        <v>435</v>
      </c>
      <c r="AG15" s="68"/>
    </row>
    <row r="16" spans="1:33" s="74" customFormat="1" ht="26" x14ac:dyDescent="0.35">
      <c r="A16" s="114" t="s">
        <v>170</v>
      </c>
      <c r="B16" s="75" t="s">
        <v>16</v>
      </c>
      <c r="C16" s="75" t="s">
        <v>51</v>
      </c>
      <c r="D16" s="75"/>
      <c r="E16" s="75" t="s">
        <v>431</v>
      </c>
      <c r="F16" s="108" t="s">
        <v>410</v>
      </c>
      <c r="G16" s="75"/>
      <c r="H16" s="75"/>
      <c r="I16" s="75"/>
      <c r="J16" s="99" t="s">
        <v>436</v>
      </c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x14ac:dyDescent="0.35">
      <c r="A17" s="110" t="s">
        <v>73</v>
      </c>
      <c r="B17" s="68" t="s">
        <v>74</v>
      </c>
      <c r="C17" s="68"/>
      <c r="D17" s="108"/>
      <c r="E17" s="68"/>
      <c r="F17" s="108" t="s">
        <v>410</v>
      </c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</row>
    <row r="18" spans="1:33" x14ac:dyDescent="0.35">
      <c r="A18" s="110" t="s">
        <v>76</v>
      </c>
      <c r="B18" s="68" t="s">
        <v>44</v>
      </c>
      <c r="C18" s="68"/>
      <c r="D18" s="108"/>
      <c r="E18" s="68"/>
      <c r="F18" s="108" t="s">
        <v>410</v>
      </c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</row>
    <row r="19" spans="1:33" ht="52" x14ac:dyDescent="0.35">
      <c r="A19" s="113" t="s">
        <v>79</v>
      </c>
      <c r="B19" s="68" t="s">
        <v>9</v>
      </c>
      <c r="C19" s="68" t="s">
        <v>51</v>
      </c>
      <c r="D19" s="112" t="s">
        <v>384</v>
      </c>
      <c r="E19" s="68" t="s">
        <v>437</v>
      </c>
      <c r="F19" s="108" t="s">
        <v>438</v>
      </c>
      <c r="G19" s="108"/>
      <c r="H19" s="108" t="s">
        <v>439</v>
      </c>
      <c r="I19" s="108" t="s">
        <v>389</v>
      </c>
      <c r="J19" s="99" t="s">
        <v>440</v>
      </c>
      <c r="K19" s="108" t="s">
        <v>389</v>
      </c>
      <c r="L19" s="108" t="s">
        <v>381</v>
      </c>
      <c r="M19" s="108" t="s">
        <v>441</v>
      </c>
      <c r="N19" s="108" t="s">
        <v>389</v>
      </c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11" t="s">
        <v>394</v>
      </c>
    </row>
    <row r="20" spans="1:33" x14ac:dyDescent="0.35">
      <c r="A20" s="110" t="s">
        <v>89</v>
      </c>
      <c r="B20" s="68"/>
      <c r="C20" s="68"/>
      <c r="D20" s="108"/>
      <c r="E20" s="6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</row>
    <row r="21" spans="1:33" x14ac:dyDescent="0.35">
      <c r="A21" s="109" t="s">
        <v>87</v>
      </c>
      <c r="B21" s="68" t="s">
        <v>59</v>
      </c>
      <c r="C21" s="68" t="s">
        <v>17</v>
      </c>
      <c r="D21" s="108"/>
      <c r="E21" s="68" t="s">
        <v>431</v>
      </c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</row>
    <row r="22" spans="1:33" s="72" customFormat="1" ht="31.5" x14ac:dyDescent="0.35">
      <c r="A22" s="107" t="s">
        <v>63</v>
      </c>
      <c r="B22" s="68" t="s">
        <v>64</v>
      </c>
      <c r="C22" s="68" t="s">
        <v>61</v>
      </c>
      <c r="D22" s="68" t="s">
        <v>430</v>
      </c>
      <c r="E22" s="68" t="s">
        <v>431</v>
      </c>
      <c r="F22" s="75" t="s">
        <v>386</v>
      </c>
      <c r="G22" s="75" t="s">
        <v>442</v>
      </c>
      <c r="H22" s="75" t="s">
        <v>443</v>
      </c>
      <c r="I22" s="68" t="s">
        <v>381</v>
      </c>
      <c r="J22" s="99" t="s">
        <v>444</v>
      </c>
      <c r="K22" s="68" t="s">
        <v>445</v>
      </c>
      <c r="L22" s="68" t="s">
        <v>445</v>
      </c>
      <c r="M22" s="68" t="s">
        <v>446</v>
      </c>
      <c r="N22" s="68" t="s">
        <v>447</v>
      </c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 t="s">
        <v>407</v>
      </c>
      <c r="Z22" s="106" t="s">
        <v>448</v>
      </c>
      <c r="AA22" s="68"/>
      <c r="AB22" s="68"/>
      <c r="AC22" s="68" t="s">
        <v>407</v>
      </c>
      <c r="AD22" s="106" t="s">
        <v>448</v>
      </c>
      <c r="AE22" s="68"/>
      <c r="AF22" s="68"/>
      <c r="AG22" s="68"/>
    </row>
    <row r="24" spans="1:33" x14ac:dyDescent="0.35">
      <c r="A24" s="70" t="s">
        <v>449</v>
      </c>
      <c r="B24" s="70">
        <v>5</v>
      </c>
      <c r="D24" s="105" t="s">
        <v>450</v>
      </c>
      <c r="E24" s="105" t="s">
        <v>451</v>
      </c>
    </row>
    <row r="25" spans="1:33" x14ac:dyDescent="0.35">
      <c r="A25" s="70" t="s">
        <v>452</v>
      </c>
      <c r="B25" s="70">
        <f>COUNTA(A5:A16)*3/B24</f>
        <v>7.2</v>
      </c>
      <c r="D25" s="104" t="s">
        <v>453</v>
      </c>
      <c r="E25" s="104" t="s">
        <v>454</v>
      </c>
      <c r="I25" s="193"/>
      <c r="J25" s="57"/>
    </row>
    <row r="26" spans="1:33" x14ac:dyDescent="0.35">
      <c r="D26" s="104" t="s">
        <v>453</v>
      </c>
      <c r="E26" s="103" t="s">
        <v>455</v>
      </c>
      <c r="I26" s="193"/>
      <c r="J26" s="57"/>
    </row>
    <row r="27" spans="1:33" x14ac:dyDescent="0.35">
      <c r="D27" s="104" t="s">
        <v>456</v>
      </c>
      <c r="E27" s="104" t="s">
        <v>457</v>
      </c>
      <c r="I27" s="193"/>
      <c r="J27" s="57"/>
    </row>
    <row r="28" spans="1:33" x14ac:dyDescent="0.35">
      <c r="D28" s="104" t="s">
        <v>456</v>
      </c>
      <c r="E28" s="104" t="s">
        <v>458</v>
      </c>
      <c r="I28" s="193"/>
      <c r="J28" s="57"/>
    </row>
    <row r="29" spans="1:33" x14ac:dyDescent="0.35">
      <c r="D29" s="104" t="s">
        <v>456</v>
      </c>
      <c r="E29" s="103" t="s">
        <v>459</v>
      </c>
    </row>
    <row r="31" spans="1:33" x14ac:dyDescent="0.35">
      <c r="B31" s="102" t="s">
        <v>460</v>
      </c>
    </row>
    <row r="34" spans="2:2" x14ac:dyDescent="0.35">
      <c r="B34" s="72">
        <f>16*3/3</f>
        <v>16</v>
      </c>
    </row>
  </sheetData>
  <autoFilter ref="A3:AG14" xr:uid="{C3D47F47-5857-440D-8A1E-89ED977140EF}"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</autoFilter>
  <mergeCells count="19">
    <mergeCell ref="AE3:AF3"/>
    <mergeCell ref="A3:A4"/>
    <mergeCell ref="B3:B4"/>
    <mergeCell ref="C3:C4"/>
    <mergeCell ref="F3:F4"/>
    <mergeCell ref="E3:E4"/>
    <mergeCell ref="J3:J4"/>
    <mergeCell ref="G3:G4"/>
    <mergeCell ref="H3:H4"/>
    <mergeCell ref="I3:I4"/>
    <mergeCell ref="I25:I28"/>
    <mergeCell ref="AC3:AD3"/>
    <mergeCell ref="O3:P3"/>
    <mergeCell ref="Q3:R3"/>
    <mergeCell ref="S3:T3"/>
    <mergeCell ref="U3:V3"/>
    <mergeCell ref="W3:X3"/>
    <mergeCell ref="Y3:Z3"/>
    <mergeCell ref="AA3:AB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"/>
  <sheetViews>
    <sheetView topLeftCell="A26" workbookViewId="0">
      <selection activeCell="B12" sqref="B12:B14"/>
    </sheetView>
  </sheetViews>
  <sheetFormatPr defaultColWidth="9" defaultRowHeight="10.5" x14ac:dyDescent="0.35"/>
  <cols>
    <col min="1" max="1" width="4" style="29" bestFit="1" customWidth="1"/>
    <col min="2" max="2" width="34.453125" style="29" customWidth="1"/>
    <col min="3" max="3" width="42.26953125" style="26" customWidth="1"/>
    <col min="4" max="4" width="22.7265625" style="26" bestFit="1" customWidth="1"/>
    <col min="5" max="5" width="9.7265625" style="28" customWidth="1"/>
    <col min="6" max="16384" width="9" style="24"/>
  </cols>
  <sheetData>
    <row r="1" spans="1:5" ht="13" x14ac:dyDescent="0.35">
      <c r="A1" s="35" t="s">
        <v>171</v>
      </c>
      <c r="B1" s="24"/>
      <c r="C1" s="22"/>
      <c r="D1" s="22"/>
      <c r="E1" s="23"/>
    </row>
    <row r="2" spans="1:5" ht="13" x14ac:dyDescent="0.35">
      <c r="A2" s="34"/>
      <c r="B2" s="24"/>
      <c r="C2" s="22"/>
      <c r="D2" s="22"/>
      <c r="E2" s="23"/>
    </row>
    <row r="3" spans="1:5" x14ac:dyDescent="0.35">
      <c r="A3" s="25"/>
      <c r="B3" s="25" t="s">
        <v>172</v>
      </c>
      <c r="C3" s="25" t="s">
        <v>173</v>
      </c>
      <c r="D3" s="25" t="s">
        <v>174</v>
      </c>
      <c r="E3" s="23"/>
    </row>
    <row r="4" spans="1:5" s="26" customFormat="1" x14ac:dyDescent="0.35">
      <c r="A4" s="91" t="s">
        <v>8</v>
      </c>
      <c r="B4" s="89" t="s">
        <v>175</v>
      </c>
      <c r="C4" s="89" t="s">
        <v>176</v>
      </c>
      <c r="D4" s="89" t="s">
        <v>177</v>
      </c>
      <c r="E4" s="28"/>
    </row>
    <row r="5" spans="1:5" s="26" customFormat="1" x14ac:dyDescent="0.35">
      <c r="A5" s="92"/>
      <c r="B5" s="90"/>
      <c r="C5" s="90" t="s">
        <v>178</v>
      </c>
      <c r="D5" s="90" t="s">
        <v>179</v>
      </c>
      <c r="E5" s="28"/>
    </row>
    <row r="6" spans="1:5" s="26" customFormat="1" x14ac:dyDescent="0.35">
      <c r="A6" s="91" t="s">
        <v>22</v>
      </c>
      <c r="B6" s="89" t="s">
        <v>180</v>
      </c>
      <c r="C6" s="89" t="s">
        <v>181</v>
      </c>
      <c r="D6" s="89" t="s">
        <v>182</v>
      </c>
      <c r="E6" s="28"/>
    </row>
    <row r="7" spans="1:5" s="26" customFormat="1" x14ac:dyDescent="0.35">
      <c r="A7" s="27"/>
      <c r="C7" s="26" t="s">
        <v>183</v>
      </c>
      <c r="D7" s="26" t="s">
        <v>184</v>
      </c>
      <c r="E7" s="28"/>
    </row>
    <row r="8" spans="1:5" s="26" customFormat="1" x14ac:dyDescent="0.35">
      <c r="A8" s="92"/>
      <c r="B8" s="90"/>
      <c r="C8" s="90" t="s">
        <v>185</v>
      </c>
      <c r="D8" s="90" t="s">
        <v>186</v>
      </c>
      <c r="E8" s="28"/>
    </row>
    <row r="9" spans="1:5" s="26" customFormat="1" ht="14.65" customHeight="1" x14ac:dyDescent="0.35">
      <c r="A9" s="213" t="s">
        <v>28</v>
      </c>
      <c r="B9" s="211" t="s">
        <v>187</v>
      </c>
      <c r="C9" s="26" t="s">
        <v>188</v>
      </c>
      <c r="D9" s="26" t="s">
        <v>189</v>
      </c>
      <c r="E9" s="28"/>
    </row>
    <row r="10" spans="1:5" s="26" customFormat="1" x14ac:dyDescent="0.35">
      <c r="A10" s="214"/>
      <c r="B10" s="212"/>
      <c r="C10" s="26" t="s">
        <v>190</v>
      </c>
      <c r="D10" s="26" t="s">
        <v>191</v>
      </c>
      <c r="E10" s="28"/>
    </row>
    <row r="11" spans="1:5" s="26" customFormat="1" x14ac:dyDescent="0.35">
      <c r="A11" s="65" t="s">
        <v>34</v>
      </c>
      <c r="B11" s="30" t="s">
        <v>192</v>
      </c>
      <c r="C11" s="30" t="s">
        <v>193</v>
      </c>
      <c r="D11" s="30" t="s">
        <v>194</v>
      </c>
      <c r="E11" s="28"/>
    </row>
    <row r="12" spans="1:5" s="26" customFormat="1" x14ac:dyDescent="0.35">
      <c r="A12" s="91" t="s">
        <v>38</v>
      </c>
      <c r="B12" s="208" t="s">
        <v>195</v>
      </c>
      <c r="C12" s="89" t="s">
        <v>196</v>
      </c>
      <c r="D12" s="89" t="s">
        <v>197</v>
      </c>
      <c r="E12" s="28"/>
    </row>
    <row r="13" spans="1:5" s="26" customFormat="1" x14ac:dyDescent="0.35">
      <c r="A13" s="27"/>
      <c r="B13" s="209"/>
      <c r="C13" s="26" t="s">
        <v>181</v>
      </c>
      <c r="D13" s="26" t="s">
        <v>198</v>
      </c>
      <c r="E13" s="28"/>
    </row>
    <row r="14" spans="1:5" s="26" customFormat="1" x14ac:dyDescent="0.35">
      <c r="A14" s="92"/>
      <c r="B14" s="210"/>
      <c r="C14" s="90" t="s">
        <v>199</v>
      </c>
      <c r="D14" s="90" t="s">
        <v>200</v>
      </c>
      <c r="E14" s="28"/>
    </row>
    <row r="15" spans="1:5" s="26" customFormat="1" x14ac:dyDescent="0.35">
      <c r="A15" s="91" t="s">
        <v>43</v>
      </c>
      <c r="B15" s="26" t="s">
        <v>201</v>
      </c>
      <c r="C15" s="26" t="s">
        <v>202</v>
      </c>
      <c r="D15" s="26" t="s">
        <v>203</v>
      </c>
      <c r="E15" s="28"/>
    </row>
    <row r="16" spans="1:5" s="26" customFormat="1" x14ac:dyDescent="0.35">
      <c r="A16" s="27"/>
      <c r="B16" s="87"/>
      <c r="C16" s="31" t="s">
        <v>204</v>
      </c>
      <c r="D16" s="31" t="s">
        <v>205</v>
      </c>
      <c r="E16" s="32"/>
    </row>
    <row r="17" spans="1:5" s="26" customFormat="1" ht="14.65" customHeight="1" x14ac:dyDescent="0.35">
      <c r="A17" s="213" t="s">
        <v>48</v>
      </c>
      <c r="B17" s="211" t="s">
        <v>206</v>
      </c>
      <c r="C17" s="30" t="s">
        <v>207</v>
      </c>
      <c r="D17" s="33" t="s">
        <v>208</v>
      </c>
      <c r="E17" s="32"/>
    </row>
    <row r="18" spans="1:5" s="26" customFormat="1" x14ac:dyDescent="0.35">
      <c r="A18" s="214"/>
      <c r="B18" s="212"/>
      <c r="C18" s="30" t="s">
        <v>209</v>
      </c>
      <c r="D18" s="30" t="s">
        <v>210</v>
      </c>
      <c r="E18" s="28"/>
    </row>
    <row r="19" spans="1:5" s="26" customFormat="1" x14ac:dyDescent="0.35">
      <c r="A19" s="65" t="s">
        <v>53</v>
      </c>
      <c r="B19" s="30" t="s">
        <v>211</v>
      </c>
      <c r="C19" s="30" t="s">
        <v>212</v>
      </c>
      <c r="D19" s="30" t="s">
        <v>213</v>
      </c>
      <c r="E19" s="28"/>
    </row>
    <row r="20" spans="1:5" s="26" customFormat="1" x14ac:dyDescent="0.35">
      <c r="A20" s="91" t="s">
        <v>58</v>
      </c>
      <c r="B20" s="26" t="s">
        <v>180</v>
      </c>
      <c r="C20" s="26" t="s">
        <v>214</v>
      </c>
      <c r="D20" s="26" t="s">
        <v>215</v>
      </c>
      <c r="E20" s="28"/>
    </row>
    <row r="21" spans="1:5" s="26" customFormat="1" x14ac:dyDescent="0.35">
      <c r="A21" s="27"/>
      <c r="C21" s="26" t="s">
        <v>216</v>
      </c>
      <c r="D21" s="26" t="s">
        <v>217</v>
      </c>
      <c r="E21" s="28"/>
    </row>
    <row r="22" spans="1:5" s="26" customFormat="1" x14ac:dyDescent="0.35">
      <c r="A22" s="92"/>
      <c r="C22" s="26" t="s">
        <v>218</v>
      </c>
      <c r="D22" s="26">
        <v>1998</v>
      </c>
      <c r="E22" s="28"/>
    </row>
    <row r="23" spans="1:5" s="26" customFormat="1" x14ac:dyDescent="0.35">
      <c r="A23" s="65" t="s">
        <v>63</v>
      </c>
      <c r="B23" s="30" t="s">
        <v>219</v>
      </c>
      <c r="C23" s="30" t="s">
        <v>220</v>
      </c>
      <c r="D23" s="30" t="s">
        <v>194</v>
      </c>
      <c r="E23" s="28"/>
    </row>
    <row r="24" spans="1:5" s="26" customFormat="1" x14ac:dyDescent="0.35">
      <c r="A24" s="27" t="s">
        <v>65</v>
      </c>
      <c r="B24" s="26" t="s">
        <v>221</v>
      </c>
      <c r="C24" s="26" t="s">
        <v>222</v>
      </c>
      <c r="D24" s="26" t="s">
        <v>223</v>
      </c>
      <c r="E24" s="28"/>
    </row>
    <row r="25" spans="1:5" s="26" customFormat="1" x14ac:dyDescent="0.35">
      <c r="A25" s="65" t="s">
        <v>68</v>
      </c>
      <c r="B25" s="30" t="s">
        <v>224</v>
      </c>
      <c r="C25" s="30" t="s">
        <v>225</v>
      </c>
      <c r="D25" s="30" t="s">
        <v>226</v>
      </c>
      <c r="E25" s="28"/>
    </row>
    <row r="26" spans="1:5" s="26" customFormat="1" x14ac:dyDescent="0.35">
      <c r="A26" s="91" t="s">
        <v>73</v>
      </c>
      <c r="B26" s="89" t="s">
        <v>227</v>
      </c>
      <c r="C26" s="89" t="s">
        <v>181</v>
      </c>
      <c r="D26" s="89" t="s">
        <v>228</v>
      </c>
      <c r="E26" s="28"/>
    </row>
    <row r="27" spans="1:5" s="26" customFormat="1" x14ac:dyDescent="0.35">
      <c r="A27" s="92"/>
      <c r="B27" s="90"/>
      <c r="C27" s="88" t="s">
        <v>229</v>
      </c>
      <c r="D27" s="66" t="s">
        <v>230</v>
      </c>
      <c r="E27" s="32"/>
    </row>
    <row r="28" spans="1:5" s="26" customFormat="1" x14ac:dyDescent="0.35">
      <c r="A28" s="91" t="s">
        <v>76</v>
      </c>
      <c r="B28" s="33" t="s">
        <v>231</v>
      </c>
      <c r="C28" s="33" t="s">
        <v>204</v>
      </c>
      <c r="D28" s="33" t="s">
        <v>232</v>
      </c>
      <c r="E28" s="32"/>
    </row>
    <row r="29" spans="1:5" s="26" customFormat="1" x14ac:dyDescent="0.35">
      <c r="A29" s="92"/>
      <c r="B29" s="90"/>
      <c r="C29" s="90" t="s">
        <v>233</v>
      </c>
      <c r="D29" s="90" t="s">
        <v>234</v>
      </c>
      <c r="E29" s="28"/>
    </row>
    <row r="30" spans="1:5" s="26" customFormat="1" x14ac:dyDescent="0.35">
      <c r="A30" s="91" t="s">
        <v>79</v>
      </c>
      <c r="B30" s="208" t="s">
        <v>235</v>
      </c>
      <c r="C30" s="89" t="s">
        <v>236</v>
      </c>
      <c r="D30" s="89" t="s">
        <v>237</v>
      </c>
      <c r="E30" s="28"/>
    </row>
    <row r="31" spans="1:5" s="26" customFormat="1" x14ac:dyDescent="0.35">
      <c r="A31" s="27"/>
      <c r="B31" s="209"/>
      <c r="C31" s="26" t="s">
        <v>185</v>
      </c>
      <c r="D31" s="26" t="s">
        <v>238</v>
      </c>
      <c r="E31" s="28"/>
    </row>
    <row r="32" spans="1:5" s="26" customFormat="1" x14ac:dyDescent="0.35">
      <c r="A32" s="27"/>
      <c r="B32" s="209"/>
      <c r="C32" s="26" t="s">
        <v>239</v>
      </c>
      <c r="D32" s="26">
        <v>2018</v>
      </c>
      <c r="E32" s="28"/>
    </row>
    <row r="33" spans="1:5" s="26" customFormat="1" x14ac:dyDescent="0.35">
      <c r="A33" s="92"/>
      <c r="B33" s="210"/>
      <c r="C33" s="90" t="s">
        <v>240</v>
      </c>
      <c r="D33" s="90" t="s">
        <v>241</v>
      </c>
      <c r="E33" s="28"/>
    </row>
    <row r="34" spans="1:5" s="26" customFormat="1" x14ac:dyDescent="0.35">
      <c r="A34" s="65" t="s">
        <v>83</v>
      </c>
      <c r="B34" s="30" t="s">
        <v>242</v>
      </c>
      <c r="C34" s="30" t="s">
        <v>202</v>
      </c>
      <c r="D34" s="30" t="s">
        <v>243</v>
      </c>
      <c r="E34" s="28"/>
    </row>
    <row r="35" spans="1:5" s="26" customFormat="1" x14ac:dyDescent="0.35">
      <c r="A35" s="65" t="s">
        <v>85</v>
      </c>
      <c r="B35" s="30" t="s">
        <v>244</v>
      </c>
      <c r="C35" s="30" t="s">
        <v>204</v>
      </c>
      <c r="D35" s="30" t="s">
        <v>245</v>
      </c>
      <c r="E35" s="28"/>
    </row>
    <row r="36" spans="1:5" s="26" customFormat="1" x14ac:dyDescent="0.35">
      <c r="A36" s="27" t="s">
        <v>86</v>
      </c>
      <c r="B36" s="26" t="s">
        <v>180</v>
      </c>
      <c r="C36" s="26" t="s">
        <v>181</v>
      </c>
      <c r="D36" s="89" t="s">
        <v>246</v>
      </c>
      <c r="E36" s="28"/>
    </row>
    <row r="37" spans="1:5" s="26" customFormat="1" x14ac:dyDescent="0.35">
      <c r="A37" s="206" t="s">
        <v>87</v>
      </c>
      <c r="B37" s="89" t="s">
        <v>180</v>
      </c>
      <c r="C37" s="89" t="s">
        <v>247</v>
      </c>
      <c r="D37" s="89" t="s">
        <v>248</v>
      </c>
      <c r="E37" s="28"/>
    </row>
    <row r="38" spans="1:5" x14ac:dyDescent="0.35">
      <c r="A38" s="207"/>
      <c r="B38" s="50" t="s">
        <v>249</v>
      </c>
      <c r="C38" s="90" t="s">
        <v>216</v>
      </c>
      <c r="D38" s="90" t="s">
        <v>250</v>
      </c>
    </row>
    <row r="39" spans="1:5" s="26" customFormat="1" x14ac:dyDescent="0.35">
      <c r="A39" s="27"/>
      <c r="B39" s="27"/>
      <c r="E39" s="28"/>
    </row>
  </sheetData>
  <mergeCells count="7">
    <mergeCell ref="A37:A38"/>
    <mergeCell ref="B12:B14"/>
    <mergeCell ref="B30:B33"/>
    <mergeCell ref="B9:B10"/>
    <mergeCell ref="A9:A10"/>
    <mergeCell ref="B17:B18"/>
    <mergeCell ref="A17:A18"/>
  </mergeCells>
  <pageMargins left="0.7" right="0.7" top="0.75" bottom="0.75" header="0.3" footer="0.3"/>
  <pageSetup orientation="portrait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93"/>
  <sheetViews>
    <sheetView workbookViewId="0">
      <selection activeCell="E4" sqref="E4"/>
    </sheetView>
  </sheetViews>
  <sheetFormatPr defaultColWidth="9" defaultRowHeight="11.25" customHeight="1" x14ac:dyDescent="0.35"/>
  <cols>
    <col min="1" max="1" width="4" style="1" customWidth="1"/>
    <col min="2" max="2" width="4.453125" style="3" bestFit="1" customWidth="1"/>
    <col min="3" max="3" width="8.453125" style="3" bestFit="1" customWidth="1"/>
    <col min="4" max="4" width="10.26953125" style="3" bestFit="1" customWidth="1"/>
    <col min="5" max="5" width="8.26953125" style="3" bestFit="1" customWidth="1"/>
    <col min="6" max="6" width="11.453125" style="3" customWidth="1"/>
    <col min="7" max="7" width="2.26953125" style="1" customWidth="1"/>
    <col min="8" max="8" width="4.26953125" style="4" bestFit="1" customWidth="1"/>
    <col min="9" max="9" width="8.26953125" style="1" bestFit="1" customWidth="1"/>
    <col min="10" max="10" width="10.26953125" style="3" customWidth="1"/>
    <col min="11" max="11" width="8.26953125" style="3" customWidth="1"/>
    <col min="12" max="12" width="11.453125" style="3" bestFit="1" customWidth="1"/>
    <col min="13" max="16384" width="9" style="1"/>
  </cols>
  <sheetData>
    <row r="1" spans="2:12" ht="15" customHeight="1" x14ac:dyDescent="0.35">
      <c r="B1" s="215" t="s">
        <v>251</v>
      </c>
      <c r="C1" s="215"/>
      <c r="D1" s="215"/>
      <c r="E1" s="215"/>
      <c r="F1" s="215"/>
      <c r="G1" s="215"/>
      <c r="H1" s="215"/>
      <c r="I1" s="215"/>
      <c r="J1" s="215"/>
      <c r="K1" s="215"/>
      <c r="L1" s="1"/>
    </row>
    <row r="2" spans="2:12" ht="24" x14ac:dyDescent="0.35">
      <c r="B2" s="59" t="s">
        <v>2</v>
      </c>
      <c r="C2" s="59" t="s">
        <v>3</v>
      </c>
      <c r="D2" s="5" t="s">
        <v>252</v>
      </c>
      <c r="E2" s="6" t="s">
        <v>253</v>
      </c>
      <c r="F2" s="6" t="s">
        <v>254</v>
      </c>
      <c r="H2" s="42"/>
      <c r="I2" s="43"/>
      <c r="J2" s="44"/>
      <c r="K2" s="44"/>
      <c r="L2" s="44"/>
    </row>
    <row r="3" spans="2:12" ht="11.25" customHeight="1" x14ac:dyDescent="0.35">
      <c r="B3" s="216" t="s">
        <v>8</v>
      </c>
      <c r="C3" s="97" t="s">
        <v>9</v>
      </c>
      <c r="D3" s="7" t="s">
        <v>255</v>
      </c>
      <c r="E3" s="8">
        <v>16</v>
      </c>
      <c r="F3" s="8">
        <v>32</v>
      </c>
    </row>
    <row r="4" spans="2:12" ht="11.25" customHeight="1" x14ac:dyDescent="0.35">
      <c r="B4" s="217"/>
      <c r="C4" s="97" t="s">
        <v>14</v>
      </c>
      <c r="D4" s="9" t="s">
        <v>256</v>
      </c>
      <c r="E4" s="10">
        <v>18</v>
      </c>
      <c r="F4" s="10">
        <v>39</v>
      </c>
    </row>
    <row r="5" spans="2:12" ht="11.25" customHeight="1" x14ac:dyDescent="0.35">
      <c r="B5" s="217"/>
      <c r="C5" s="97" t="s">
        <v>257</v>
      </c>
      <c r="D5" s="9" t="s">
        <v>258</v>
      </c>
      <c r="E5" s="10">
        <v>3</v>
      </c>
      <c r="F5" s="10">
        <v>3</v>
      </c>
    </row>
    <row r="6" spans="2:12" ht="11.25" customHeight="1" x14ac:dyDescent="0.35">
      <c r="B6" s="218"/>
      <c r="C6" s="97" t="s">
        <v>259</v>
      </c>
      <c r="D6" s="11" t="s">
        <v>260</v>
      </c>
      <c r="E6" s="12">
        <v>1</v>
      </c>
      <c r="F6" s="12">
        <v>1</v>
      </c>
    </row>
    <row r="7" spans="2:12" ht="11.25" customHeight="1" x14ac:dyDescent="0.35">
      <c r="B7" s="98" t="s">
        <v>15</v>
      </c>
      <c r="C7" s="98" t="s">
        <v>16</v>
      </c>
      <c r="D7" s="14" t="s">
        <v>261</v>
      </c>
      <c r="E7" s="15">
        <v>13</v>
      </c>
      <c r="F7" s="15">
        <v>13</v>
      </c>
    </row>
    <row r="8" spans="2:12" ht="11.25" customHeight="1" x14ac:dyDescent="0.35">
      <c r="B8" s="217" t="s">
        <v>20</v>
      </c>
      <c r="C8" s="94" t="s">
        <v>16</v>
      </c>
      <c r="D8" s="9" t="s">
        <v>262</v>
      </c>
      <c r="E8" s="10">
        <v>13</v>
      </c>
      <c r="F8" s="8">
        <v>13</v>
      </c>
    </row>
    <row r="9" spans="2:12" ht="11.25" customHeight="1" x14ac:dyDescent="0.35">
      <c r="B9" s="217"/>
      <c r="C9" s="93" t="s">
        <v>67</v>
      </c>
      <c r="D9" s="9" t="s">
        <v>263</v>
      </c>
      <c r="E9" s="10">
        <v>2</v>
      </c>
      <c r="F9" s="12">
        <v>2</v>
      </c>
    </row>
    <row r="10" spans="2:12" ht="11.25" customHeight="1" x14ac:dyDescent="0.35">
      <c r="B10" s="219" t="s">
        <v>22</v>
      </c>
      <c r="C10" s="98" t="s">
        <v>23</v>
      </c>
      <c r="D10" s="16" t="s">
        <v>264</v>
      </c>
      <c r="E10" s="17">
        <v>18</v>
      </c>
      <c r="F10" s="17">
        <v>18</v>
      </c>
    </row>
    <row r="11" spans="2:12" ht="11.25" customHeight="1" x14ac:dyDescent="0.35">
      <c r="B11" s="220"/>
      <c r="C11" s="98" t="s">
        <v>26</v>
      </c>
      <c r="D11" s="3" t="s">
        <v>265</v>
      </c>
      <c r="E11" s="13">
        <v>7</v>
      </c>
      <c r="F11" s="13">
        <v>7</v>
      </c>
    </row>
    <row r="12" spans="2:12" ht="11.25" customHeight="1" x14ac:dyDescent="0.35">
      <c r="B12" s="220"/>
      <c r="C12" s="98" t="s">
        <v>27</v>
      </c>
      <c r="D12" s="3" t="s">
        <v>266</v>
      </c>
      <c r="E12" s="13">
        <v>2</v>
      </c>
      <c r="F12" s="13">
        <v>2</v>
      </c>
    </row>
    <row r="13" spans="2:12" ht="11.25" customHeight="1" x14ac:dyDescent="0.35">
      <c r="B13" s="221"/>
      <c r="C13" s="98" t="s">
        <v>267</v>
      </c>
      <c r="D13" s="18" t="s">
        <v>268</v>
      </c>
      <c r="E13" s="2">
        <v>5</v>
      </c>
      <c r="F13" s="2">
        <v>5</v>
      </c>
    </row>
    <row r="14" spans="2:12" ht="11.25" customHeight="1" x14ac:dyDescent="0.35">
      <c r="B14" s="216" t="s">
        <v>28</v>
      </c>
      <c r="C14" s="60" t="s">
        <v>30</v>
      </c>
      <c r="D14" s="7" t="s">
        <v>269</v>
      </c>
      <c r="E14" s="8">
        <v>3</v>
      </c>
      <c r="F14" s="8">
        <v>3</v>
      </c>
    </row>
    <row r="15" spans="2:12" ht="11.25" customHeight="1" x14ac:dyDescent="0.35">
      <c r="B15" s="217"/>
      <c r="C15" s="60" t="s">
        <v>29</v>
      </c>
      <c r="D15" s="7" t="s">
        <v>270</v>
      </c>
      <c r="E15" s="8">
        <v>34</v>
      </c>
      <c r="F15" s="8">
        <v>34</v>
      </c>
    </row>
    <row r="16" spans="2:12" ht="11.25" customHeight="1" x14ac:dyDescent="0.35">
      <c r="B16" s="217"/>
      <c r="C16" s="60" t="s">
        <v>271</v>
      </c>
      <c r="D16" s="9" t="s">
        <v>272</v>
      </c>
      <c r="E16" s="10">
        <v>5</v>
      </c>
      <c r="F16" s="10">
        <v>5</v>
      </c>
    </row>
    <row r="17" spans="2:6" ht="11.25" customHeight="1" x14ac:dyDescent="0.35">
      <c r="B17" s="218"/>
      <c r="C17" s="61" t="s">
        <v>267</v>
      </c>
      <c r="D17" s="9" t="s">
        <v>273</v>
      </c>
      <c r="E17" s="10">
        <v>3</v>
      </c>
      <c r="F17" s="12">
        <v>3</v>
      </c>
    </row>
    <row r="18" spans="2:6" ht="11.25" customHeight="1" x14ac:dyDescent="0.35">
      <c r="B18" s="223" t="s">
        <v>32</v>
      </c>
      <c r="C18" s="59" t="s">
        <v>33</v>
      </c>
      <c r="D18" s="15" t="s">
        <v>274</v>
      </c>
      <c r="E18" s="15">
        <v>14</v>
      </c>
      <c r="F18" s="38">
        <v>14</v>
      </c>
    </row>
    <row r="19" spans="2:6" ht="11.25" customHeight="1" x14ac:dyDescent="0.35">
      <c r="B19" s="224"/>
      <c r="C19" s="2" t="s">
        <v>67</v>
      </c>
      <c r="D19" s="2">
        <v>2016</v>
      </c>
      <c r="E19" s="2">
        <v>1</v>
      </c>
      <c r="F19" s="36">
        <v>1</v>
      </c>
    </row>
    <row r="20" spans="2:6" ht="11.25" customHeight="1" x14ac:dyDescent="0.35">
      <c r="B20" s="217" t="s">
        <v>34</v>
      </c>
      <c r="C20" s="62" t="s">
        <v>35</v>
      </c>
      <c r="D20" s="9" t="s">
        <v>275</v>
      </c>
      <c r="E20" s="10">
        <v>14</v>
      </c>
      <c r="F20" s="10">
        <v>14</v>
      </c>
    </row>
    <row r="21" spans="2:6" ht="11.25" customHeight="1" x14ac:dyDescent="0.35">
      <c r="B21" s="217"/>
      <c r="C21" s="60" t="s">
        <v>27</v>
      </c>
      <c r="D21" s="9" t="s">
        <v>276</v>
      </c>
      <c r="E21" s="10">
        <v>25</v>
      </c>
      <c r="F21" s="10">
        <v>25</v>
      </c>
    </row>
    <row r="22" spans="2:6" ht="11.25" customHeight="1" x14ac:dyDescent="0.35">
      <c r="B22" s="217"/>
      <c r="C22" s="60" t="s">
        <v>277</v>
      </c>
      <c r="D22" s="9" t="s">
        <v>278</v>
      </c>
      <c r="E22" s="10">
        <v>6</v>
      </c>
      <c r="F22" s="10">
        <v>6</v>
      </c>
    </row>
    <row r="23" spans="2:6" ht="11.25" customHeight="1" x14ac:dyDescent="0.35">
      <c r="B23" s="217"/>
      <c r="C23" s="61" t="s">
        <v>279</v>
      </c>
      <c r="D23" s="9" t="s">
        <v>280</v>
      </c>
      <c r="E23" s="10">
        <v>5</v>
      </c>
      <c r="F23" s="10">
        <v>5</v>
      </c>
    </row>
    <row r="24" spans="2:6" ht="11.25" customHeight="1" x14ac:dyDescent="0.35">
      <c r="B24" s="219" t="s">
        <v>38</v>
      </c>
      <c r="C24" s="63" t="s">
        <v>23</v>
      </c>
      <c r="D24" s="19" t="s">
        <v>281</v>
      </c>
      <c r="E24" s="17">
        <v>7</v>
      </c>
      <c r="F24" s="17">
        <v>7</v>
      </c>
    </row>
    <row r="25" spans="2:6" ht="11.25" customHeight="1" x14ac:dyDescent="0.35">
      <c r="B25" s="220"/>
      <c r="C25" s="63" t="s">
        <v>39</v>
      </c>
      <c r="D25" s="20" t="s">
        <v>282</v>
      </c>
      <c r="E25" s="13">
        <v>9</v>
      </c>
      <c r="F25" s="13">
        <v>9</v>
      </c>
    </row>
    <row r="26" spans="2:6" ht="11.25" customHeight="1" x14ac:dyDescent="0.35">
      <c r="B26" s="220"/>
      <c r="C26" s="63" t="s">
        <v>40</v>
      </c>
      <c r="D26" s="20" t="s">
        <v>283</v>
      </c>
      <c r="E26" s="13">
        <v>13</v>
      </c>
      <c r="F26" s="13">
        <v>13</v>
      </c>
    </row>
    <row r="27" spans="2:6" ht="11.25" customHeight="1" x14ac:dyDescent="0.35">
      <c r="B27" s="220"/>
      <c r="C27" s="63" t="s">
        <v>41</v>
      </c>
      <c r="D27" s="20" t="s">
        <v>284</v>
      </c>
      <c r="E27" s="13">
        <v>12</v>
      </c>
      <c r="F27" s="13">
        <v>48</v>
      </c>
    </row>
    <row r="28" spans="2:6" ht="11.25" customHeight="1" x14ac:dyDescent="0.35">
      <c r="B28" s="220"/>
      <c r="C28" s="63" t="s">
        <v>285</v>
      </c>
      <c r="D28" s="20" t="s">
        <v>286</v>
      </c>
      <c r="E28" s="13">
        <v>6</v>
      </c>
      <c r="F28" s="13">
        <v>6</v>
      </c>
    </row>
    <row r="29" spans="2:6" ht="11.25" customHeight="1" x14ac:dyDescent="0.35">
      <c r="B29" s="220"/>
      <c r="C29" s="63" t="s">
        <v>267</v>
      </c>
      <c r="D29" s="20" t="s">
        <v>287</v>
      </c>
      <c r="E29" s="13">
        <v>6</v>
      </c>
      <c r="F29" s="13">
        <v>6</v>
      </c>
    </row>
    <row r="30" spans="2:6" ht="11.25" customHeight="1" x14ac:dyDescent="0.35">
      <c r="B30" s="221"/>
      <c r="C30" s="63" t="s">
        <v>279</v>
      </c>
      <c r="D30" s="21">
        <v>2012</v>
      </c>
      <c r="E30" s="2">
        <v>1</v>
      </c>
      <c r="F30" s="2">
        <v>1</v>
      </c>
    </row>
    <row r="31" spans="2:6" ht="11.25" customHeight="1" x14ac:dyDescent="0.35">
      <c r="B31" s="217" t="s">
        <v>43</v>
      </c>
      <c r="C31" s="12" t="s">
        <v>44</v>
      </c>
      <c r="D31" s="9" t="s">
        <v>288</v>
      </c>
      <c r="E31" s="10">
        <v>21</v>
      </c>
      <c r="F31" s="10">
        <v>21</v>
      </c>
    </row>
    <row r="32" spans="2:6" ht="11.25" customHeight="1" x14ac:dyDescent="0.35">
      <c r="B32" s="217"/>
      <c r="C32" s="97" t="s">
        <v>45</v>
      </c>
      <c r="D32" s="9" t="s">
        <v>289</v>
      </c>
      <c r="E32" s="10">
        <v>9</v>
      </c>
      <c r="F32" s="10">
        <v>9</v>
      </c>
    </row>
    <row r="33" spans="2:6" ht="11.25" customHeight="1" x14ac:dyDescent="0.35">
      <c r="B33" s="217"/>
      <c r="C33" s="97" t="s">
        <v>40</v>
      </c>
      <c r="D33" s="9" t="s">
        <v>290</v>
      </c>
      <c r="E33" s="10">
        <v>4</v>
      </c>
      <c r="F33" s="10">
        <v>4</v>
      </c>
    </row>
    <row r="34" spans="2:6" ht="11.25" customHeight="1" x14ac:dyDescent="0.35">
      <c r="B34" s="217"/>
      <c r="C34" s="93" t="s">
        <v>259</v>
      </c>
      <c r="D34" s="9">
        <v>2011</v>
      </c>
      <c r="E34" s="10">
        <v>1</v>
      </c>
      <c r="F34" s="10">
        <v>1</v>
      </c>
    </row>
    <row r="35" spans="2:6" ht="11.25" customHeight="1" x14ac:dyDescent="0.35">
      <c r="B35" s="225" t="s">
        <v>48</v>
      </c>
      <c r="C35" s="98" t="s">
        <v>50</v>
      </c>
      <c r="D35" s="16" t="s">
        <v>291</v>
      </c>
      <c r="E35" s="17">
        <v>2</v>
      </c>
      <c r="F35" s="17">
        <v>8</v>
      </c>
    </row>
    <row r="36" spans="2:6" ht="11.25" customHeight="1" x14ac:dyDescent="0.35">
      <c r="B36" s="225"/>
      <c r="C36" s="98" t="s">
        <v>49</v>
      </c>
      <c r="D36" s="16" t="s">
        <v>292</v>
      </c>
      <c r="E36" s="17">
        <v>21</v>
      </c>
      <c r="F36" s="17">
        <v>38</v>
      </c>
    </row>
    <row r="37" spans="2:6" ht="11.25" customHeight="1" x14ac:dyDescent="0.35">
      <c r="B37" s="225"/>
      <c r="C37" s="98" t="s">
        <v>293</v>
      </c>
      <c r="D37" s="3">
        <v>2005</v>
      </c>
      <c r="E37" s="13">
        <v>1</v>
      </c>
      <c r="F37" s="13">
        <v>1</v>
      </c>
    </row>
    <row r="38" spans="2:6" ht="11.25" customHeight="1" x14ac:dyDescent="0.35">
      <c r="B38" s="225"/>
      <c r="C38" s="98" t="s">
        <v>267</v>
      </c>
      <c r="D38" s="18" t="s">
        <v>294</v>
      </c>
      <c r="E38" s="2">
        <v>7</v>
      </c>
      <c r="F38" s="2">
        <v>7</v>
      </c>
    </row>
    <row r="39" spans="2:6" ht="11.25" customHeight="1" x14ac:dyDescent="0.35">
      <c r="B39" s="218" t="s">
        <v>53</v>
      </c>
      <c r="C39" s="94" t="s">
        <v>54</v>
      </c>
      <c r="D39" s="9" t="s">
        <v>295</v>
      </c>
      <c r="E39" s="10">
        <v>31</v>
      </c>
      <c r="F39" s="8">
        <v>86</v>
      </c>
    </row>
    <row r="40" spans="2:6" ht="11.25" customHeight="1" x14ac:dyDescent="0.35">
      <c r="B40" s="216"/>
      <c r="C40" s="93" t="s">
        <v>57</v>
      </c>
      <c r="D40" s="9" t="s">
        <v>296</v>
      </c>
      <c r="E40" s="10">
        <v>5</v>
      </c>
      <c r="F40" s="12">
        <v>5</v>
      </c>
    </row>
    <row r="41" spans="2:6" ht="11.25" customHeight="1" x14ac:dyDescent="0.35">
      <c r="B41" s="219" t="s">
        <v>58</v>
      </c>
      <c r="C41" s="98" t="s">
        <v>59</v>
      </c>
      <c r="D41" s="16" t="s">
        <v>297</v>
      </c>
      <c r="E41" s="17">
        <v>4</v>
      </c>
      <c r="F41" s="17">
        <v>4</v>
      </c>
    </row>
    <row r="42" spans="2:6" ht="11.25" customHeight="1" x14ac:dyDescent="0.35">
      <c r="B42" s="220"/>
      <c r="C42" s="98" t="s">
        <v>60</v>
      </c>
      <c r="D42" s="3" t="s">
        <v>298</v>
      </c>
      <c r="E42" s="13">
        <v>12</v>
      </c>
      <c r="F42" s="13">
        <v>19</v>
      </c>
    </row>
    <row r="43" spans="2:6" ht="11.25" customHeight="1" x14ac:dyDescent="0.35">
      <c r="B43" s="220"/>
      <c r="C43" s="98" t="s">
        <v>62</v>
      </c>
      <c r="D43" s="3" t="s">
        <v>299</v>
      </c>
      <c r="E43" s="13">
        <v>2</v>
      </c>
      <c r="F43" s="13">
        <v>2</v>
      </c>
    </row>
    <row r="44" spans="2:6" ht="11.25" customHeight="1" x14ac:dyDescent="0.35">
      <c r="B44" s="220"/>
      <c r="C44" s="98" t="s">
        <v>300</v>
      </c>
      <c r="D44" s="3" t="s">
        <v>301</v>
      </c>
      <c r="E44" s="13">
        <v>2</v>
      </c>
      <c r="F44" s="13">
        <v>2</v>
      </c>
    </row>
    <row r="45" spans="2:6" ht="11.25" customHeight="1" x14ac:dyDescent="0.35">
      <c r="B45" s="221"/>
      <c r="C45" s="98" t="s">
        <v>267</v>
      </c>
      <c r="D45" s="18" t="s">
        <v>302</v>
      </c>
      <c r="E45" s="2">
        <v>3</v>
      </c>
      <c r="F45" s="2">
        <v>3</v>
      </c>
    </row>
    <row r="46" spans="2:6" ht="11.25" customHeight="1" x14ac:dyDescent="0.35">
      <c r="B46" s="216" t="s">
        <v>170</v>
      </c>
      <c r="C46" s="64" t="s">
        <v>303</v>
      </c>
      <c r="D46" s="45" t="s">
        <v>304</v>
      </c>
      <c r="E46" s="8">
        <v>1</v>
      </c>
      <c r="F46" s="48">
        <v>1</v>
      </c>
    </row>
    <row r="47" spans="2:6" ht="11.25" customHeight="1" x14ac:dyDescent="0.35">
      <c r="B47" s="217"/>
      <c r="C47" s="64" t="s">
        <v>259</v>
      </c>
      <c r="D47" s="46" t="s">
        <v>305</v>
      </c>
      <c r="E47" s="10">
        <v>2</v>
      </c>
      <c r="F47" s="37">
        <v>2</v>
      </c>
    </row>
    <row r="48" spans="2:6" ht="11.25" customHeight="1" x14ac:dyDescent="0.35">
      <c r="B48" s="217"/>
      <c r="C48" s="64" t="s">
        <v>267</v>
      </c>
      <c r="D48" s="46" t="s">
        <v>306</v>
      </c>
      <c r="E48" s="10">
        <v>3</v>
      </c>
      <c r="F48" s="37">
        <v>3</v>
      </c>
    </row>
    <row r="49" spans="2:6" ht="11.25" customHeight="1" x14ac:dyDescent="0.35">
      <c r="B49" s="218"/>
      <c r="C49" s="64" t="s">
        <v>16</v>
      </c>
      <c r="D49" s="46">
        <v>2017</v>
      </c>
      <c r="E49" s="10">
        <v>1</v>
      </c>
      <c r="F49" s="37">
        <v>1</v>
      </c>
    </row>
    <row r="50" spans="2:6" ht="11.25" customHeight="1" x14ac:dyDescent="0.35">
      <c r="B50" s="216" t="s">
        <v>63</v>
      </c>
      <c r="C50" s="64" t="s">
        <v>64</v>
      </c>
      <c r="D50" s="46" t="s">
        <v>307</v>
      </c>
      <c r="E50" s="10">
        <v>21</v>
      </c>
      <c r="F50" s="37">
        <v>45</v>
      </c>
    </row>
    <row r="51" spans="2:6" ht="11.25" customHeight="1" x14ac:dyDescent="0.35">
      <c r="B51" s="217"/>
      <c r="C51" s="64" t="s">
        <v>59</v>
      </c>
      <c r="D51" s="46">
        <v>2004</v>
      </c>
      <c r="E51" s="10">
        <v>1</v>
      </c>
      <c r="F51" s="37">
        <v>1</v>
      </c>
    </row>
    <row r="52" spans="2:6" ht="11.25" customHeight="1" x14ac:dyDescent="0.35">
      <c r="B52" s="218"/>
      <c r="C52" s="64" t="s">
        <v>267</v>
      </c>
      <c r="D52" s="47" t="s">
        <v>308</v>
      </c>
      <c r="E52" s="12">
        <v>2</v>
      </c>
      <c r="F52" s="49">
        <v>2</v>
      </c>
    </row>
    <row r="53" spans="2:6" ht="11.25" customHeight="1" x14ac:dyDescent="0.35">
      <c r="B53" s="220" t="s">
        <v>154</v>
      </c>
      <c r="C53" s="96" t="s">
        <v>309</v>
      </c>
      <c r="D53" s="3">
        <v>2001</v>
      </c>
      <c r="E53" s="13">
        <v>1</v>
      </c>
      <c r="F53" s="13">
        <v>1</v>
      </c>
    </row>
    <row r="54" spans="2:6" ht="11.25" customHeight="1" x14ac:dyDescent="0.35">
      <c r="B54" s="220"/>
      <c r="C54" s="98" t="s">
        <v>155</v>
      </c>
      <c r="D54" s="3">
        <v>2012</v>
      </c>
      <c r="E54" s="13">
        <v>1</v>
      </c>
      <c r="F54" s="13">
        <v>1</v>
      </c>
    </row>
    <row r="55" spans="2:6" ht="11.25" customHeight="1" x14ac:dyDescent="0.35">
      <c r="B55" s="220"/>
      <c r="C55" s="95" t="s">
        <v>267</v>
      </c>
      <c r="D55" s="3" t="s">
        <v>310</v>
      </c>
      <c r="E55" s="13">
        <v>5</v>
      </c>
      <c r="F55" s="13">
        <v>5</v>
      </c>
    </row>
    <row r="56" spans="2:6" ht="11.25" customHeight="1" x14ac:dyDescent="0.35">
      <c r="B56" s="216" t="s">
        <v>65</v>
      </c>
      <c r="C56" s="97" t="s">
        <v>16</v>
      </c>
      <c r="D56" s="7" t="s">
        <v>311</v>
      </c>
      <c r="E56" s="8">
        <v>26</v>
      </c>
      <c r="F56" s="8">
        <v>50</v>
      </c>
    </row>
    <row r="57" spans="2:6" ht="11.25" customHeight="1" x14ac:dyDescent="0.35">
      <c r="B57" s="217"/>
      <c r="C57" s="97" t="s">
        <v>67</v>
      </c>
      <c r="D57" s="9" t="s">
        <v>312</v>
      </c>
      <c r="E57" s="10">
        <v>27</v>
      </c>
      <c r="F57" s="10">
        <v>29</v>
      </c>
    </row>
    <row r="58" spans="2:6" ht="11.25" customHeight="1" x14ac:dyDescent="0.35">
      <c r="B58" s="218"/>
      <c r="C58" s="97" t="s">
        <v>259</v>
      </c>
      <c r="D58" s="11" t="s">
        <v>313</v>
      </c>
      <c r="E58" s="12">
        <v>3</v>
      </c>
      <c r="F58" s="12">
        <v>3</v>
      </c>
    </row>
    <row r="59" spans="2:6" ht="11.25" customHeight="1" x14ac:dyDescent="0.35">
      <c r="B59" s="219" t="s">
        <v>68</v>
      </c>
      <c r="C59" s="98" t="s">
        <v>69</v>
      </c>
      <c r="D59" s="16" t="s">
        <v>314</v>
      </c>
      <c r="E59" s="17">
        <v>17</v>
      </c>
      <c r="F59" s="17">
        <v>17</v>
      </c>
    </row>
    <row r="60" spans="2:6" ht="11.25" customHeight="1" x14ac:dyDescent="0.35">
      <c r="B60" s="220"/>
      <c r="C60" s="98" t="s">
        <v>27</v>
      </c>
      <c r="D60" s="3" t="s">
        <v>315</v>
      </c>
      <c r="E60" s="13">
        <v>11</v>
      </c>
      <c r="F60" s="13">
        <v>25</v>
      </c>
    </row>
    <row r="61" spans="2:6" ht="11.25" customHeight="1" x14ac:dyDescent="0.35">
      <c r="B61" s="220"/>
      <c r="C61" s="98" t="s">
        <v>316</v>
      </c>
      <c r="D61" s="3" t="s">
        <v>317</v>
      </c>
      <c r="E61" s="13">
        <v>18</v>
      </c>
      <c r="F61" s="13">
        <v>72</v>
      </c>
    </row>
    <row r="62" spans="2:6" ht="11.25" customHeight="1" x14ac:dyDescent="0.35">
      <c r="B62" s="220"/>
      <c r="C62" s="98" t="s">
        <v>318</v>
      </c>
      <c r="D62" s="3" t="s">
        <v>319</v>
      </c>
      <c r="E62" s="13">
        <v>11</v>
      </c>
      <c r="F62" s="13">
        <v>47</v>
      </c>
    </row>
    <row r="63" spans="2:6" ht="11.25" customHeight="1" x14ac:dyDescent="0.35">
      <c r="B63" s="220"/>
      <c r="C63" s="98" t="s">
        <v>320</v>
      </c>
      <c r="D63" s="3" t="s">
        <v>321</v>
      </c>
      <c r="E63" s="13">
        <v>5</v>
      </c>
      <c r="F63" s="13">
        <v>5</v>
      </c>
    </row>
    <row r="64" spans="2:6" ht="11.25" customHeight="1" x14ac:dyDescent="0.35">
      <c r="B64" s="220"/>
      <c r="C64" s="98" t="s">
        <v>322</v>
      </c>
      <c r="D64" s="3" t="s">
        <v>323</v>
      </c>
      <c r="E64" s="13">
        <v>8</v>
      </c>
      <c r="F64" s="13">
        <v>8</v>
      </c>
    </row>
    <row r="65" spans="2:6" ht="11.25" customHeight="1" x14ac:dyDescent="0.35">
      <c r="B65" s="221"/>
      <c r="C65" s="98" t="s">
        <v>324</v>
      </c>
      <c r="D65" s="18" t="s">
        <v>325</v>
      </c>
      <c r="E65" s="2">
        <v>3</v>
      </c>
      <c r="F65" s="2">
        <v>3</v>
      </c>
    </row>
    <row r="66" spans="2:6" ht="11.25" customHeight="1" x14ac:dyDescent="0.35">
      <c r="B66" s="216" t="s">
        <v>73</v>
      </c>
      <c r="C66" s="94" t="s">
        <v>23</v>
      </c>
      <c r="D66" s="9" t="s">
        <v>326</v>
      </c>
      <c r="E66" s="10">
        <v>3</v>
      </c>
      <c r="F66" s="10">
        <v>3</v>
      </c>
    </row>
    <row r="67" spans="2:6" ht="11.25" customHeight="1" x14ac:dyDescent="0.35">
      <c r="B67" s="217"/>
      <c r="C67" s="97" t="s">
        <v>74</v>
      </c>
      <c r="D67" s="9" t="s">
        <v>282</v>
      </c>
      <c r="E67" s="10">
        <v>7</v>
      </c>
      <c r="F67" s="10">
        <v>7</v>
      </c>
    </row>
    <row r="68" spans="2:6" ht="11.25" customHeight="1" x14ac:dyDescent="0.35">
      <c r="B68" s="217"/>
      <c r="C68" s="97" t="s">
        <v>327</v>
      </c>
      <c r="D68" s="9" t="s">
        <v>328</v>
      </c>
      <c r="E68" s="10">
        <v>3</v>
      </c>
      <c r="F68" s="10">
        <v>3</v>
      </c>
    </row>
    <row r="69" spans="2:6" ht="11.25" customHeight="1" x14ac:dyDescent="0.35">
      <c r="B69" s="218"/>
      <c r="C69" s="93" t="s">
        <v>267</v>
      </c>
      <c r="D69" s="9" t="s">
        <v>329</v>
      </c>
      <c r="E69" s="10">
        <v>2</v>
      </c>
      <c r="F69" s="10">
        <v>2</v>
      </c>
    </row>
    <row r="70" spans="2:6" ht="11.25" customHeight="1" x14ac:dyDescent="0.35">
      <c r="B70" s="219" t="s">
        <v>76</v>
      </c>
      <c r="C70" s="98" t="s">
        <v>77</v>
      </c>
      <c r="D70" s="16" t="s">
        <v>330</v>
      </c>
      <c r="E70" s="17">
        <v>19</v>
      </c>
      <c r="F70" s="17">
        <v>19</v>
      </c>
    </row>
    <row r="71" spans="2:6" ht="11.25" customHeight="1" x14ac:dyDescent="0.35">
      <c r="B71" s="220"/>
      <c r="C71" s="98" t="s">
        <v>44</v>
      </c>
      <c r="D71" s="3" t="s">
        <v>331</v>
      </c>
      <c r="E71" s="13">
        <v>8</v>
      </c>
      <c r="F71" s="13">
        <v>8</v>
      </c>
    </row>
    <row r="72" spans="2:6" ht="11.25" customHeight="1" x14ac:dyDescent="0.35">
      <c r="B72" s="220"/>
      <c r="C72" s="98" t="s">
        <v>332</v>
      </c>
      <c r="D72" s="3" t="s">
        <v>333</v>
      </c>
      <c r="E72" s="13">
        <v>5</v>
      </c>
      <c r="F72" s="13">
        <v>5</v>
      </c>
    </row>
    <row r="73" spans="2:6" ht="11.25" customHeight="1" x14ac:dyDescent="0.35">
      <c r="B73" s="220"/>
      <c r="C73" s="98" t="s">
        <v>334</v>
      </c>
      <c r="D73" s="3" t="s">
        <v>335</v>
      </c>
      <c r="E73" s="13">
        <v>3</v>
      </c>
      <c r="F73" s="13">
        <v>3</v>
      </c>
    </row>
    <row r="74" spans="2:6" ht="11.25" customHeight="1" x14ac:dyDescent="0.35">
      <c r="B74" s="221"/>
      <c r="C74" s="98" t="s">
        <v>82</v>
      </c>
      <c r="D74" s="18" t="s">
        <v>336</v>
      </c>
      <c r="E74" s="2">
        <v>3</v>
      </c>
      <c r="F74" s="2">
        <v>3</v>
      </c>
    </row>
    <row r="75" spans="2:6" ht="11.25" customHeight="1" x14ac:dyDescent="0.35">
      <c r="B75" s="218" t="s">
        <v>79</v>
      </c>
      <c r="C75" s="94" t="s">
        <v>80</v>
      </c>
      <c r="D75" s="9" t="s">
        <v>337</v>
      </c>
      <c r="E75" s="10">
        <v>14</v>
      </c>
      <c r="F75" s="10">
        <v>14</v>
      </c>
    </row>
    <row r="76" spans="2:6" ht="11.25" customHeight="1" x14ac:dyDescent="0.35">
      <c r="B76" s="222"/>
      <c r="C76" s="97" t="s">
        <v>26</v>
      </c>
      <c r="D76" s="9" t="s">
        <v>338</v>
      </c>
      <c r="E76" s="10">
        <v>2</v>
      </c>
      <c r="F76" s="10">
        <v>2</v>
      </c>
    </row>
    <row r="77" spans="2:6" ht="11.25" customHeight="1" x14ac:dyDescent="0.35">
      <c r="B77" s="216"/>
      <c r="C77" s="93" t="s">
        <v>9</v>
      </c>
      <c r="D77" s="9">
        <v>2018</v>
      </c>
      <c r="E77" s="10">
        <v>1</v>
      </c>
      <c r="F77" s="10">
        <v>4</v>
      </c>
    </row>
    <row r="78" spans="2:6" ht="11.25" customHeight="1" x14ac:dyDescent="0.35">
      <c r="B78" s="216"/>
      <c r="C78" s="93" t="s">
        <v>82</v>
      </c>
      <c r="D78" s="9" t="s">
        <v>339</v>
      </c>
      <c r="E78" s="10">
        <v>17</v>
      </c>
      <c r="F78" s="10">
        <v>17</v>
      </c>
    </row>
    <row r="79" spans="2:6" ht="11.25" customHeight="1" x14ac:dyDescent="0.35">
      <c r="B79" s="219" t="s">
        <v>83</v>
      </c>
      <c r="C79" s="98" t="s">
        <v>45</v>
      </c>
      <c r="D79" s="16" t="s">
        <v>340</v>
      </c>
      <c r="E79" s="17">
        <v>24</v>
      </c>
      <c r="F79" s="17">
        <v>50</v>
      </c>
    </row>
    <row r="80" spans="2:6" ht="11.25" customHeight="1" x14ac:dyDescent="0.35">
      <c r="B80" s="220"/>
      <c r="C80" s="98" t="s">
        <v>84</v>
      </c>
      <c r="D80" s="3" t="s">
        <v>341</v>
      </c>
      <c r="E80" s="13">
        <v>6</v>
      </c>
      <c r="F80" s="13">
        <v>6</v>
      </c>
    </row>
    <row r="81" spans="2:6" ht="11.25" customHeight="1" x14ac:dyDescent="0.35">
      <c r="B81" s="220"/>
      <c r="C81" s="98" t="s">
        <v>342</v>
      </c>
      <c r="D81" s="3" t="s">
        <v>301</v>
      </c>
      <c r="E81" s="13">
        <v>3</v>
      </c>
      <c r="F81" s="13">
        <v>3</v>
      </c>
    </row>
    <row r="82" spans="2:6" ht="11.25" customHeight="1" x14ac:dyDescent="0.35">
      <c r="B82" s="221"/>
      <c r="C82" s="98" t="s">
        <v>267</v>
      </c>
      <c r="D82" s="18" t="s">
        <v>343</v>
      </c>
      <c r="E82" s="2">
        <v>11</v>
      </c>
      <c r="F82" s="2">
        <v>11</v>
      </c>
    </row>
    <row r="83" spans="2:6" ht="11.25" customHeight="1" x14ac:dyDescent="0.35">
      <c r="B83" s="217" t="s">
        <v>85</v>
      </c>
      <c r="C83" s="94" t="s">
        <v>44</v>
      </c>
      <c r="D83" s="8" t="s">
        <v>344</v>
      </c>
      <c r="E83" s="37">
        <v>28</v>
      </c>
      <c r="F83" s="10">
        <v>28</v>
      </c>
    </row>
    <row r="84" spans="2:6" ht="11.25" customHeight="1" x14ac:dyDescent="0.35">
      <c r="B84" s="217"/>
      <c r="C84" s="93" t="s">
        <v>345</v>
      </c>
      <c r="D84" s="10" t="s">
        <v>346</v>
      </c>
      <c r="E84" s="37">
        <v>2</v>
      </c>
      <c r="F84" s="10">
        <v>2</v>
      </c>
    </row>
    <row r="85" spans="2:6" ht="11.25" customHeight="1" x14ac:dyDescent="0.35">
      <c r="B85" s="223" t="s">
        <v>89</v>
      </c>
      <c r="C85" s="98" t="s">
        <v>259</v>
      </c>
      <c r="D85" s="15" t="s">
        <v>347</v>
      </c>
      <c r="E85" s="15">
        <v>3</v>
      </c>
      <c r="F85" s="15">
        <v>3</v>
      </c>
    </row>
    <row r="86" spans="2:6" ht="11.25" customHeight="1" x14ac:dyDescent="0.35">
      <c r="B86" s="224"/>
      <c r="C86" s="2" t="s">
        <v>67</v>
      </c>
      <c r="D86" s="2">
        <v>2017</v>
      </c>
      <c r="E86" s="2">
        <v>1</v>
      </c>
      <c r="F86" s="2">
        <v>1</v>
      </c>
    </row>
    <row r="87" spans="2:6" ht="11.25" customHeight="1" x14ac:dyDescent="0.35">
      <c r="B87" s="217" t="s">
        <v>88</v>
      </c>
      <c r="C87" s="94" t="s">
        <v>168</v>
      </c>
      <c r="D87" s="9" t="s">
        <v>348</v>
      </c>
      <c r="E87" s="10">
        <v>21</v>
      </c>
      <c r="F87" s="10">
        <v>21</v>
      </c>
    </row>
    <row r="88" spans="2:6" ht="11.25" customHeight="1" x14ac:dyDescent="0.35">
      <c r="B88" s="217"/>
      <c r="C88" s="97" t="s">
        <v>349</v>
      </c>
      <c r="D88" s="9" t="s">
        <v>350</v>
      </c>
      <c r="E88" s="10">
        <v>2</v>
      </c>
      <c r="F88" s="10">
        <v>2</v>
      </c>
    </row>
    <row r="89" spans="2:6" ht="11.25" customHeight="1" x14ac:dyDescent="0.35">
      <c r="B89" s="217"/>
      <c r="C89" s="97" t="s">
        <v>259</v>
      </c>
      <c r="D89" s="9" t="s">
        <v>281</v>
      </c>
      <c r="E89" s="10">
        <v>2</v>
      </c>
      <c r="F89" s="10">
        <v>2</v>
      </c>
    </row>
    <row r="90" spans="2:6" ht="11.25" customHeight="1" x14ac:dyDescent="0.35">
      <c r="B90" s="217"/>
      <c r="C90" s="93" t="s">
        <v>67</v>
      </c>
      <c r="D90" s="9" t="s">
        <v>351</v>
      </c>
      <c r="E90" s="10">
        <v>3</v>
      </c>
      <c r="F90" s="10">
        <v>3</v>
      </c>
    </row>
    <row r="91" spans="2:6" ht="11.25" customHeight="1" x14ac:dyDescent="0.35">
      <c r="B91" s="98" t="s">
        <v>86</v>
      </c>
      <c r="C91" s="98" t="s">
        <v>23</v>
      </c>
      <c r="D91" s="14" t="s">
        <v>352</v>
      </c>
      <c r="E91" s="15">
        <v>31</v>
      </c>
      <c r="F91" s="15">
        <v>31</v>
      </c>
    </row>
    <row r="92" spans="2:6" ht="11.25" customHeight="1" x14ac:dyDescent="0.35">
      <c r="B92" s="222" t="s">
        <v>87</v>
      </c>
      <c r="C92" s="94" t="s">
        <v>80</v>
      </c>
      <c r="D92" s="11" t="s">
        <v>353</v>
      </c>
      <c r="E92" s="12">
        <v>36</v>
      </c>
      <c r="F92" s="12">
        <v>51</v>
      </c>
    </row>
    <row r="93" spans="2:6" ht="11.25" customHeight="1" x14ac:dyDescent="0.35">
      <c r="B93" s="222"/>
      <c r="C93" s="94" t="s">
        <v>59</v>
      </c>
      <c r="D93" s="11" t="s">
        <v>354</v>
      </c>
      <c r="E93" s="12">
        <v>5</v>
      </c>
      <c r="F93" s="12">
        <v>5</v>
      </c>
    </row>
  </sheetData>
  <mergeCells count="25">
    <mergeCell ref="B8:B9"/>
    <mergeCell ref="B18:B19"/>
    <mergeCell ref="B14:B17"/>
    <mergeCell ref="B35:B38"/>
    <mergeCell ref="B92:B93"/>
    <mergeCell ref="B85:B86"/>
    <mergeCell ref="B46:B49"/>
    <mergeCell ref="B83:B84"/>
    <mergeCell ref="B87:B90"/>
    <mergeCell ref="B1:K1"/>
    <mergeCell ref="B66:B69"/>
    <mergeCell ref="B70:B74"/>
    <mergeCell ref="B75:B78"/>
    <mergeCell ref="B79:B82"/>
    <mergeCell ref="B50:B52"/>
    <mergeCell ref="B53:B55"/>
    <mergeCell ref="B56:B58"/>
    <mergeCell ref="B59:B65"/>
    <mergeCell ref="B20:B23"/>
    <mergeCell ref="B10:B13"/>
    <mergeCell ref="B3:B6"/>
    <mergeCell ref="B41:B45"/>
    <mergeCell ref="B24:B30"/>
    <mergeCell ref="B31:B34"/>
    <mergeCell ref="B39:B40"/>
  </mergeCells>
  <pageMargins left="0.7" right="0.7" top="0.75" bottom="0.75" header="0.3" footer="0.3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8A226200FBA747BF499A3F16BD9306" ma:contentTypeVersion="16" ma:contentTypeDescription="Create a new document." ma:contentTypeScope="" ma:versionID="a802e24b83766cc1d8af855be1bd7937">
  <xsd:schema xmlns:xsd="http://www.w3.org/2001/XMLSchema" xmlns:xs="http://www.w3.org/2001/XMLSchema" xmlns:p="http://schemas.microsoft.com/office/2006/metadata/properties" xmlns:ns2="c41eb0e2-a8ee-4193-9a69-ff6e1e787a8f" xmlns:ns3="c84b764c-50f3-4666-981f-a21c15460b9f" xmlns:ns4="cdc7663a-08f0-4737-9e8c-148ce897a09c" targetNamespace="http://schemas.microsoft.com/office/2006/metadata/properties" ma:root="true" ma:fieldsID="6e8a154215ca5c893126bc8f6b108500" ns2:_="" ns3:_="" ns4:_="">
    <xsd:import namespace="c41eb0e2-a8ee-4193-9a69-ff6e1e787a8f"/>
    <xsd:import namespace="c84b764c-50f3-4666-981f-a21c15460b9f"/>
    <xsd:import namespace="cdc7663a-08f0-4737-9e8c-148ce897a0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1eb0e2-a8ee-4193-9a69-ff6e1e787a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4b764c-50f3-4666-981f-a21c15460b9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7663a-08f0-4737-9e8c-148ce897a09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cef391e7-5c72-4325-8ea1-c9fb63531e80}" ma:internalName="TaxCatchAll" ma:showField="CatchAllData" ma:web="c84b764c-50f3-4666-981f-a21c15460b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84b764c-50f3-4666-981f-a21c15460b9f">
      <UserInfo>
        <DisplayName>Sanchez Avalos, Roberto</DisplayName>
        <AccountId>7</AccountId>
        <AccountType/>
      </UserInfo>
      <UserInfo>
        <DisplayName>Maria Reyes Retana Torre</DisplayName>
        <AccountId>546</AccountId>
        <AccountType/>
      </UserInfo>
      <UserInfo>
        <DisplayName>Natalia Tosi</DisplayName>
        <AccountId>929</AccountId>
        <AccountType/>
      </UserInfo>
      <UserInfo>
        <DisplayName>Oliveri, Maria Laura</DisplayName>
        <AccountId>1153</AccountId>
        <AccountType/>
      </UserInfo>
      <UserInfo>
        <DisplayName>Eric Torres</DisplayName>
        <AccountId>474</AccountId>
        <AccountType/>
      </UserInfo>
    </SharedWithUsers>
    <lcf76f155ced4ddcb4097134ff3c332f xmlns="c41eb0e2-a8ee-4193-9a69-ff6e1e787a8f">
      <Terms xmlns="http://schemas.microsoft.com/office/infopath/2007/PartnerControls"/>
    </lcf76f155ced4ddcb4097134ff3c332f>
    <TaxCatchAll xmlns="cdc7663a-08f0-4737-9e8c-148ce897a09c" xsi:nil="true"/>
  </documentManagement>
</p:properties>
</file>

<file path=customXml/itemProps1.xml><?xml version="1.0" encoding="utf-8"?>
<ds:datastoreItem xmlns:ds="http://schemas.openxmlformats.org/officeDocument/2006/customXml" ds:itemID="{D8D9694B-F156-44C8-A40A-23B2416BD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1eb0e2-a8ee-4193-9a69-ff6e1e787a8f"/>
    <ds:schemaRef ds:uri="c84b764c-50f3-4666-981f-a21c15460b9f"/>
    <ds:schemaRef ds:uri="cdc7663a-08f0-4737-9e8c-148ce897a0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41BEEE-99C0-4ED9-8E19-6F685D6688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3029C9-A5AB-4AAC-9B8A-368CAB8C733A}">
  <ds:schemaRefs>
    <ds:schemaRef ds:uri="http://schemas.microsoft.com/office/2006/metadata/properties"/>
    <ds:schemaRef ds:uri="http://schemas.microsoft.com/office/infopath/2007/PartnerControls"/>
    <ds:schemaRef ds:uri="c84b764c-50f3-4666-981f-a21c15460b9f"/>
    <ds:schemaRef ds:uri="c41eb0e2-a8ee-4193-9a69-ff6e1e787a8f"/>
    <ds:schemaRef ds:uri="cdc7663a-08f0-4737-9e8c-148ce897a09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Encuestas Armonizadas</vt:lpstr>
      <vt:lpstr>Sheet4</vt:lpstr>
      <vt:lpstr>Sheet2</vt:lpstr>
      <vt:lpstr>HH surveys</vt:lpstr>
      <vt:lpstr>2020</vt:lpstr>
      <vt:lpstr>Detalle Encuestas</vt:lpstr>
      <vt:lpstr>Conteo</vt:lpstr>
    </vt:vector>
  </TitlesOfParts>
  <Manager/>
  <Company>Inter-American Development Bank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Test</dc:creator>
  <cp:keywords/>
  <dc:description/>
  <cp:lastModifiedBy>Cornejo Arias David Rolando</cp:lastModifiedBy>
  <cp:revision/>
  <dcterms:created xsi:type="dcterms:W3CDTF">2014-12-12T14:13:40Z</dcterms:created>
  <dcterms:modified xsi:type="dcterms:W3CDTF">2024-03-07T15:34:30Z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0x010100498A226200FBA747BF499A3F16BD9306</vt:lpwstr>
  </property>
  <property fmtid="{D5CDD505-2E9C-101B-9397-08002B2CF9AE}" pid="3" name="MediaServiceImageTags">
    <vt:lpwstr/>
  </property>
</Properties>
</file>