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X\Documents\"/>
    </mc:Choice>
  </mc:AlternateContent>
  <xr:revisionPtr revIDLastSave="0" documentId="13_ncr:1_{0FBC283A-E091-45D8-B391-955B2FA35F03}" xr6:coauthVersionLast="47" xr6:coauthVersionMax="47" xr10:uidLastSave="{00000000-0000-0000-0000-000000000000}"/>
  <bookViews>
    <workbookView xWindow="1170" yWindow="1170" windowWidth="27750" windowHeight="14100" activeTab="1" xr2:uid="{92E55624-AD27-47EC-A805-87C487BE73C5}"/>
  </bookViews>
  <sheets>
    <sheet name="00.目的" sheetId="6" r:id="rId1"/>
    <sheet name="01.Snowflake注册" sheetId="2" r:id="rId2"/>
    <sheet name="02.Oracle环境构筑" sheetId="3" r:id="rId3"/>
    <sheet name="03.Oracle模拟数据" sheetId="4" r:id="rId4"/>
    <sheet name="04.snowflake 环境搭建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7" i="4" l="1" a="1"/>
  <c r="C67" i="4" s="1"/>
  <c r="C77" i="4" a="1"/>
  <c r="C77" i="4"/>
  <c r="C88" i="4" a="1"/>
  <c r="C88" i="4"/>
  <c r="C98" i="4" a="1"/>
  <c r="C98" i="4" s="1"/>
  <c r="C109" i="4" a="1"/>
  <c r="C109" i="4" s="1"/>
  <c r="C115" i="4" a="1"/>
  <c r="C115" i="4" s="1"/>
  <c r="C125" i="4" a="1"/>
  <c r="C125" i="4"/>
  <c r="C136" i="4" a="1"/>
  <c r="C136" i="4" s="1"/>
  <c r="C148" i="4" a="1"/>
  <c r="C148" i="4" s="1"/>
  <c r="C159" i="4" a="1"/>
  <c r="C159" i="4" s="1"/>
  <c r="C169" i="4" a="1"/>
  <c r="C169" i="4"/>
  <c r="C4" i="4" a="1"/>
  <c r="C4" i="4"/>
  <c r="C5" i="4" a="1"/>
  <c r="C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<sst xmlns="http://schemas.openxmlformats.org/spreadsheetml/2006/main" count="197" uniqueCount="136">
  <si>
    <t>https://signup.snowflake.com/</t>
  </si>
  <si>
    <t>Snowflake 官方 30 天免费试用注册入口</t>
  </si>
  <si>
    <t>①</t>
  </si>
  <si>
    <t>②</t>
  </si>
  <si>
    <t>日本语设置</t>
  </si>
  <si>
    <t>docker安装Oracle11版本</t>
  </si>
  <si>
    <t>sudo docker pull gvenzl/oracle-xe:11</t>
  </si>
  <si>
    <t>11: Pulling from gvenzl/oracle-xe</t>
  </si>
  <si>
    <t>7354184d5558: Pull complete</t>
  </si>
  <si>
    <t>40a1ddef16ac: Pull complete</t>
  </si>
  <si>
    <t>6a9a77f12647: Pull complete</t>
  </si>
  <si>
    <t>29ed6b7232db: Pull complete</t>
  </si>
  <si>
    <t>e601f106adff: Pull complete</t>
  </si>
  <si>
    <t>54882416b1d1: Pull complete</t>
  </si>
  <si>
    <t>Digest: sha256:d473674de2145270fcf6749aba6145898880f7ff09025584fcc37704e130b5b8</t>
  </si>
  <si>
    <t>Status: Downloaded newer image for gvenzl/oracle-xe:11</t>
  </si>
  <si>
    <t>docker.io/gvenzl/oracle-xe:11</t>
  </si>
  <si>
    <t>sudo docker run -d \</t>
  </si>
  <si>
    <t xml:space="preserve">  --name mitsui_oracle_11g \</t>
  </si>
  <si>
    <t xml:space="preserve">  --restart always \</t>
  </si>
  <si>
    <t xml:space="preserve">  -e ORACLE_PASSWORD=Mitsui_Sec_2026 \</t>
  </si>
  <si>
    <t xml:space="preserve">  -p 1521:1521 \</t>
  </si>
  <si>
    <t xml:space="preserve">  --shm-size=1g \</t>
  </si>
  <si>
    <t xml:space="preserve">  -v "$PWD/oradata":/opt/oracle/oradata \</t>
  </si>
  <si>
    <t xml:space="preserve">  gvenzl/oracle-xe:11</t>
  </si>
  <si>
    <t>816f1ec6e23ebdbf06cf8071f7cf1b17304422255b8b4dad854d62b25eb7993f</t>
  </si>
  <si>
    <t>启动Oracle容器</t>
  </si>
  <si>
    <t>③</t>
  </si>
  <si>
    <t>Vscode Database Client 连接测试</t>
  </si>
  <si>
    <t>④</t>
  </si>
  <si>
    <t>连接成功</t>
  </si>
  <si>
    <t>);</t>
  </si>
  <si>
    <t>-- ============================================================</t>
  </si>
  <si>
    <t>CREATE TABLE CUST_TRADE_DETAIL (</t>
  </si>
  <si>
    <t xml:space="preserve">    -- ① 数値情報：初期設定（一般数値）</t>
  </si>
  <si>
    <t xml:space="preserve">    -- 対応ルール：Number(15) / 小数なし / 初期値0</t>
  </si>
  <si>
    <t xml:space="preserve">    TRADE_QTY          NUMBER(15)        DEFAULT 0        NOT NULL,  -- 取引数量（例：1000株 → 1000）</t>
  </si>
  <si>
    <t xml:space="preserve">    -- ② 数値情報：金額（邦貨）</t>
  </si>
  <si>
    <t xml:space="preserve">    -- 対応ルール：Number(18,3) 固定（取得元精度に関わらず統一）</t>
  </si>
  <si>
    <t xml:space="preserve">    AMOUNT_JPY          NUMBER(18,3)     DEFAULT 0        NOT NULL,  -- 約定金額・円貨（例：12,345,678.900）</t>
  </si>
  <si>
    <t xml:space="preserve">    -- ③ 数値情報：金額（外貨）＋通貨区分（ペア定義必須）</t>
  </si>
  <si>
    <t xml:space="preserve">    -- 対応ルール：Number(18,3) ＋ 通貨区分をセットで持つ</t>
  </si>
  <si>
    <t xml:space="preserve">    AMOUNT_FCY          NUMBER(18,3)     DEFAULT 0,                  -- 約定金額・外貨（例：98,765.500）</t>
  </si>
  <si>
    <t xml:space="preserve">    CCY_CODE            VARCHAR2(3),                                -- 通貨区分（例："USD","EUR"）</t>
  </si>
  <si>
    <t xml:space="preserve">    -- ④ 数値情報：レート／率</t>
  </si>
  <si>
    <t xml:space="preserve">    -- 対応ルール：Number(9,6)</t>
  </si>
  <si>
    <t xml:space="preserve">    EXCHANGE_RATE        NUMBER(9,6),                                -- 為替レート（例：1.234567）</t>
  </si>
  <si>
    <t xml:space="preserve">    -- ⑤ 文字情報：初期設定（一般文字）</t>
  </si>
  <si>
    <t xml:space="preserve">    -- ⑥ 文字情報：参照元項目桁が確定している項目</t>
  </si>
  <si>
    <t xml:space="preserve">    -- 対応ルール：桁数は参照元システムの定義に合わせる（ここでは顧客管理システム定義=10桁と仮定）</t>
  </si>
  <si>
    <t xml:space="preserve">    -- ⑦ 文字情報：ID・区分</t>
  </si>
  <si>
    <t xml:space="preserve">    -- 対応ルール：桁数は個別に定義</t>
  </si>
  <si>
    <t xml:space="preserve">    -- ⑧ 日付情報を保持する項目</t>
  </si>
  <si>
    <t xml:space="preserve">    -- ★ご要望によりOracle側はDATE型（Snowflake移行後はVarchar(8)/YYYYMMDDへ変換予定）</t>
  </si>
  <si>
    <t xml:space="preserve">    TRADE_DATE            DATE             NOT NULL,                   -- 約定日（基準年月日：日次）</t>
  </si>
  <si>
    <t xml:space="preserve">    SETTLE_MONTH          DATE,                                       -- 決済対象月（例：'2025-03-01' で 2025年3月を表現）</t>
  </si>
  <si>
    <t xml:space="preserve">    -- ⑨ 時刻情報を保持する項目</t>
  </si>
  <si>
    <t xml:space="preserve">    -- ★ご要望によりOracle側はDATE型（秒まで保持／Snowflake移行後はTimestamp_ntz(6)へ変換予定）</t>
  </si>
  <si>
    <t xml:space="preserve">    REG_DATETIME          DATE             DEFAULT SYSDATE  NOT NULL,   -- 登録日時</t>
  </si>
  <si>
    <t xml:space="preserve">    UPD_DATETIME          DATE,                                        -- 更新日時</t>
  </si>
  <si>
    <t xml:space="preserve">    CONSTRAINT PK_CUST_TRADE_DETAIL PRIMARY KEY (CUST_ID, TRADE_DATE, TRADE_TYPE_CD)</t>
  </si>
  <si>
    <t>COMMENT ON TABLE CUST_TRADE_DETAIL IS '顧客取引明細（移行前Oracle設計）';</t>
  </si>
  <si>
    <t>COMMENT ON COLUMN CUST_TRADE_DETAIL.TRADE_DATE IS '約定日：DATE型。Snowflake移行時はVarchar(8) YYYYMMDD形式へ変換予定';</t>
  </si>
  <si>
    <t>COMMENT ON COLUMN CUST_TRADE_DETAIL.SETTLE_MONTH IS '決済対象月：DATE型（月初日で代表）。Snowflake移行時はVarchar(6) YYYYMM形式へ変換予定';</t>
  </si>
  <si>
    <t>COMMENT ON COLUMN CUST_TRADE_DETAIL.REG_DATETIME IS '登録日時：DATE型（秒まで）。Snowflake移行時はTimestamp_ntz(6)へ変換予定（小数秒は新規付与）';</t>
  </si>
  <si>
    <t xml:space="preserve">    -- 対応ルール：Varchar2(100 CHAR) / 初期値 半角スペース1桁</t>
  </si>
  <si>
    <t xml:space="preserve">    -- ★修正点：BYTE→CHAR語義に変更。全角文字混在時の桁あふれを防止し、</t>
  </si>
  <si>
    <t xml:space="preserve">    --   Snowflake移行後のVARCHAR(100)（文字数カウント）と意味を統一する</t>
  </si>
  <si>
    <t xml:space="preserve">    REMARKS             VARCHAR2(100 CHAR)  DEFAULT ' ',            -- 摘要・備考</t>
  </si>
  <si>
    <t xml:space="preserve">    -- ★同様の理由でCHAR語義に統一（顧客ID等はコード値のため実質影響なし）</t>
  </si>
  <si>
    <t xml:space="preserve">    CUST_ID              VARCHAR2(10 CHAR)   NOT NULL,               -- 顧客ID（参照元：顧客管理システム）</t>
  </si>
  <si>
    <t xml:space="preserve">    TRADE_TYPE_CD         VARCHAR2(2 CHAR)    NOT NULL,               -- 取引区分（例："01"=買付,"02"=売付）</t>
  </si>
  <si>
    <t xml:space="preserve">    BRANCH_CD             VARCHAR2(4 CHAR)    NOT NULL,               -- 支店コード</t>
  </si>
  <si>
    <t>COMMENT ON COLUMN CUST_TRADE_DETAIL.REMARKS IS '摘要・備考：VARCHAR2(100 CHAR)。全角/半角混在時も100文字まで格納可能。Snowflake移行時はVARCHAR(100)（文字数カウント）へ対応';</t>
  </si>
  <si>
    <t>建表语句</t>
  </si>
  <si>
    <t>-- CUST_TRADE_DETAIL 模拟测试数据（配合 VARCHAR2(... CHAR) 修正版）</t>
  </si>
  <si>
    <t>INSERT INTO CUST_TRADE_DETAIL</t>
  </si>
  <si>
    <t>(TRADE_QTY, AMOUNT_JPY, AMOUNT_FCY, CCY_CODE, EXCHANGE_RATE, REMARKS,</t>
  </si>
  <si>
    <t xml:space="preserve"> CUST_ID, TRADE_TYPE_CD, BRANCH_CD, TRADE_DATE, SETTLE_MONTH,</t>
  </si>
  <si>
    <t xml:space="preserve"> REG_DATETIME, UPD_DATETIME)</t>
  </si>
  <si>
    <t>VALUES</t>
  </si>
  <si>
    <t>(1000, 12345678.900, NULL, NULL, NULL, '通常取引・国内株式',</t>
  </si>
  <si>
    <t xml:space="preserve"> 'CU00001234', '01', '0001', DATE '2025-03-25', DATE '2025-03-01',</t>
  </si>
  <si>
    <t xml:space="preserve"> TO_DATE('2025-03-25 09:05:30','YYYY-MM-DD HH24:MI:SS'), NULL);</t>
  </si>
  <si>
    <t>(500, 7500000.000, 50000.500, 'USD', 150.123456, '外国株式・米国口座',</t>
  </si>
  <si>
    <t xml:space="preserve"> 'CU00005678', '02', '0002', DATE '2025-03-26', DATE '2025-03-01',</t>
  </si>
  <si>
    <t xml:space="preserve"> TO_DATE('2025-03-26 10:15:00','YYYY-MM-DD HH24:MI:SS'),</t>
  </si>
  <si>
    <t xml:space="preserve"> TO_DATE('2025-03-26 14:20:45','YYYY-MM-DD HH24:MI:SS'));</t>
  </si>
  <si>
    <t>(200, 3200000.000, 20000.000, 'EUR', 160.000000, '外国債券・欧州発行',</t>
  </si>
  <si>
    <t xml:space="preserve"> 'CU00009999', '01', '0003', DATE '2025-03-27', DATE '2025-03-01',</t>
  </si>
  <si>
    <t xml:space="preserve"> TO_DATE('2025-03-27 11:00:00','YYYY-MM-DD HH24:MI:SS'), NULL);</t>
  </si>
  <si>
    <t>(999999999999999, 999999999999999.999, 999999999999999.999, 'USD', 999.999999,</t>
  </si>
  <si>
    <t xml:space="preserve"> '境界値テスト・最大桁数',</t>
  </si>
  <si>
    <t xml:space="preserve"> 'CU00000001', '01', '9999', DATE '2025-01-01', DATE '2025-01-01',</t>
  </si>
  <si>
    <t xml:space="preserve"> TO_DATE('2025-01-01 00:00:00','YYYY-MM-DD HH24:MI:SS'), NULL);</t>
  </si>
  <si>
    <t>(CUST_ID, TRADE_TYPE_CD, BRANCH_CD, TRADE_DATE)</t>
  </si>
  <si>
    <t>('CU00002222', '02', '0005', DATE '2025-03-28');</t>
  </si>
  <si>
    <t>(0, 0.000, NULL, NULL, NULL, '月次集計バッチ・2025年2月分',</t>
  </si>
  <si>
    <t xml:space="preserve"> 'CU00003333', '03', '0001', DATE '2025-02-28', DATE '2025-02-01',</t>
  </si>
  <si>
    <t xml:space="preserve"> TO_DATE('2025-03-01 01:00:00','YYYY-MM-DD HH24:MI:SS'), NULL);</t>
  </si>
  <si>
    <t>(300, 4500000.000, NULL, NULL, NULL,</t>
  </si>
  <si>
    <t xml:space="preserve"> RPAD('全角混在の摘要テスト（日本語・English・123・記号！＠＃）',95,'X'),</t>
  </si>
  <si>
    <t xml:space="preserve"> 'CU00004444', '01', '0002', DATE '2025-03-29', DATE '2025-03-01',</t>
  </si>
  <si>
    <t xml:space="preserve"> TO_DATE('2025-03-29 13:45:12','YYYY-MM-DD HH24:MI:SS'), NULL);</t>
  </si>
  <si>
    <t>-- （若字段仍是BYTE语义，此条会报ORA-12899；CHAR语义下应可正常插入）</t>
  </si>
  <si>
    <t xml:space="preserve"> RPAD('全角文字百桁境界値検証用摘要欄',100,'全'),</t>
  </si>
  <si>
    <t xml:space="preserve"> 'CU00004445', '01', '0002', DATE '2025-03-29', DATE '2025-03-01',</t>
  </si>
  <si>
    <t>(800, 9800000.000, NULL, NULL, NULL, '訂正取引・数量修正あり',</t>
  </si>
  <si>
    <t xml:space="preserve"> 'CU00005555', '02', '0004', DATE '2025-03-30', DATE '2025-03-01',</t>
  </si>
  <si>
    <t xml:space="preserve"> TO_DATE('2025-03-30 09:00:00','YYYY-MM-DD HH24:MI:SS'),</t>
  </si>
  <si>
    <t xml:space="preserve"> TO_DATE('2025-03-31 16:30:00','YYYY-MM-DD HH24:MI:SS'));</t>
  </si>
  <si>
    <t>(10, 1200.000, 1000.000, 'IDR', 0.000120, '低額通貨レートテスト（インドネシアルピア想定）',</t>
  </si>
  <si>
    <t xml:space="preserve"> 'CU00006666', '01', '0006', DATE '2025-04-01', DATE '2025-04-01',</t>
  </si>
  <si>
    <t xml:space="preserve"> TO_DATE('2025-04-01 08:30:00','YYYY-MM-DD HH24:MI:SS'), NULL);</t>
  </si>
  <si>
    <t>(50, 650000.000, NULL, NULL, NULL, '年末最終営業日取引',</t>
  </si>
  <si>
    <t xml:space="preserve"> 'CU00007777', '01', '0001', DATE '2024-12-31', DATE '2024-12-01',</t>
  </si>
  <si>
    <t xml:space="preserve"> TO_DATE('2024-12-31 23:58:59','YYYY-MM-DD HH24:MI:SS'), NULL);</t>
  </si>
  <si>
    <t>COMMIT;</t>
  </si>
  <si>
    <t>ACCOUNTADMIN (最高超级管理员)</t>
  </si>
  <si>
    <t xml:space="preserve">   ├── SECURITYADMIN (全局授权管理 - 锁定/走审批流)</t>
  </si>
  <si>
    <t xml:space="preserve">   │     ▲</t>
  </si>
  <si>
    <t xml:space="preserve">   │     │ (内置继承)</t>
  </si>
  <si>
    <t xml:space="preserve">   │   USERADMIN (日常人员开户/角色生命周期管理)</t>
  </si>
  <si>
    <t xml:space="preserve">   │</t>
  </si>
  <si>
    <t xml:space="preserve">   └── SYSADMIN (计算与存储资源对象管理)</t>
  </si>
  <si>
    <t xml:space="preserve">         ▲</t>
  </si>
  <si>
    <t xml:space="preserve">         │ (继承)</t>
  </si>
  <si>
    <t xml:space="preserve">    MITSUI_ADMIN (三井项目总管)</t>
  </si>
  <si>
    <t xml:space="preserve">         ├── (继承)</t>
  </si>
  <si>
    <t xml:space="preserve">         │</t>
  </si>
  <si>
    <t xml:space="preserve">    MITSUI_ENGINEER (数据工程师)</t>
  </si>
  <si>
    <t xml:space="preserve">    MITSUI_ANALYST (数据分析师)</t>
  </si>
  <si>
    <t>必要的认识</t>
  </si>
  <si>
    <t>理解snowflake的注册步骤</t>
  </si>
  <si>
    <t>企业中oracleDB的基本使用</t>
  </si>
  <si>
    <t>snowflake角色权限管理概念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</si>
</sst>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39</xdr:col>
      <xdr:colOff>21668</xdr:colOff>
      <xdr:row>35</xdr:row>
      <xdr:rowOff>164956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59BC864-B4AF-4C94-B100-41D96737F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571500"/>
          <a:ext cx="8937068" cy="626095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39</xdr:col>
      <xdr:colOff>21668</xdr:colOff>
      <xdr:row>69</xdr:row>
      <xdr:rowOff>187208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33DB12C-FF26-4987-B668-6D3D3143EF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4241"/>
        <a:stretch>
          <a:fillRect/>
        </a:stretch>
      </xdr:blipFill>
      <xdr:spPr>
        <a:xfrm>
          <a:off x="742950" y="7048500"/>
          <a:ext cx="8937068" cy="628320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39</xdr:col>
      <xdr:colOff>27457</xdr:colOff>
      <xdr:row>103</xdr:row>
      <xdr:rowOff>161143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5F6CCEB-3789-2496-EDDF-032E1B37D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950" y="13525500"/>
          <a:ext cx="8942857" cy="62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39</xdr:col>
      <xdr:colOff>21668</xdr:colOff>
      <xdr:row>137</xdr:row>
      <xdr:rowOff>180052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EAEAEBE-04A9-4BE5-8EA8-A0389D17A2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4350"/>
        <a:stretch>
          <a:fillRect/>
        </a:stretch>
      </xdr:blipFill>
      <xdr:spPr>
        <a:xfrm>
          <a:off x="742950" y="20002500"/>
          <a:ext cx="8937068" cy="627605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140</xdr:row>
      <xdr:rowOff>0</xdr:rowOff>
    </xdr:from>
    <xdr:to>
      <xdr:col>39</xdr:col>
      <xdr:colOff>21668</xdr:colOff>
      <xdr:row>172</xdr:row>
      <xdr:rowOff>157801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90CE41-6F19-4A29-A897-AC16F5F79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2950" y="26670000"/>
          <a:ext cx="8937068" cy="625380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175</xdr:row>
      <xdr:rowOff>0</xdr:rowOff>
    </xdr:from>
    <xdr:to>
      <xdr:col>39</xdr:col>
      <xdr:colOff>71756</xdr:colOff>
      <xdr:row>204</xdr:row>
      <xdr:rowOff>164025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6ED692F-0FA6-456D-B7EA-EBCDD4A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2950" y="33337500"/>
          <a:ext cx="8987156" cy="5688525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175</xdr:row>
      <xdr:rowOff>0</xdr:rowOff>
    </xdr:from>
    <xdr:to>
      <xdr:col>59</xdr:col>
      <xdr:colOff>32375</xdr:colOff>
      <xdr:row>204</xdr:row>
      <xdr:rowOff>16625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C1035E5-858E-4B90-8FA2-37BD1CCB2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01300" y="33337500"/>
          <a:ext cx="4242425" cy="55411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207</xdr:row>
      <xdr:rowOff>0</xdr:rowOff>
    </xdr:from>
    <xdr:to>
      <xdr:col>43</xdr:col>
      <xdr:colOff>190240</xdr:colOff>
      <xdr:row>238</xdr:row>
      <xdr:rowOff>119330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952D461-174A-4757-9DC8-65F778DBC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2950" y="39433500"/>
          <a:ext cx="10096240" cy="602483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242</xdr:row>
      <xdr:rowOff>0</xdr:rowOff>
    </xdr:from>
    <xdr:to>
      <xdr:col>43</xdr:col>
      <xdr:colOff>190240</xdr:colOff>
      <xdr:row>273</xdr:row>
      <xdr:rowOff>119330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5F94905-2BDC-4AF6-8DEA-446E0C235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2950" y="45720000"/>
          <a:ext cx="10096240" cy="602483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275</xdr:row>
      <xdr:rowOff>0</xdr:rowOff>
    </xdr:from>
    <xdr:to>
      <xdr:col>43</xdr:col>
      <xdr:colOff>190240</xdr:colOff>
      <xdr:row>306</xdr:row>
      <xdr:rowOff>119330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41B433D-04D4-4E7A-8852-1851E12C3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42950" y="52006500"/>
          <a:ext cx="10096240" cy="602483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308</xdr:row>
      <xdr:rowOff>0</xdr:rowOff>
    </xdr:from>
    <xdr:to>
      <xdr:col>43</xdr:col>
      <xdr:colOff>190240</xdr:colOff>
      <xdr:row>339</xdr:row>
      <xdr:rowOff>119330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C92E063-6693-472E-901C-20A4CA12D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2950" y="58293000"/>
          <a:ext cx="10096240" cy="6024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0</xdr:rowOff>
    </xdr:from>
    <xdr:to>
      <xdr:col>50</xdr:col>
      <xdr:colOff>13626</xdr:colOff>
      <xdr:row>40</xdr:row>
      <xdr:rowOff>64208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63E40E-C162-406B-94B1-B721B4074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4953000"/>
          <a:ext cx="11900826" cy="27312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50</xdr:col>
      <xdr:colOff>218400</xdr:colOff>
      <xdr:row>65</xdr:row>
      <xdr:rowOff>37177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42FF0E0-55E7-44A9-AEE6-F24C991D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" y="8191500"/>
          <a:ext cx="12105600" cy="42281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ignup.snowflak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B9CC-9708-45DC-BE6F-E596E116722C}">
  <dimension ref="B2:B4"/>
  <sheetViews>
    <sheetView workbookViewId="0">
      <selection activeCell="S20" sqref="S20"/>
    </sheetView>
  </sheetViews>
  <sheetFormatPr defaultColWidth="3.7109375" defaultRowHeight="15" x14ac:dyDescent="0.25"/>
  <sheetData>
    <row r="2" spans="2:2" x14ac:dyDescent="0.25">
      <c r="B2" t="s">
        <v>133</v>
      </c>
    </row>
    <row r="3" spans="2:2" x14ac:dyDescent="0.25">
      <c r="B3" t="s">
        <v>134</v>
      </c>
    </row>
    <row r="4" spans="2:2" x14ac:dyDescent="0.25">
      <c r="B4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041B-521F-4066-A8AD-B851D56B7F08}">
  <dimension ref="C2:D241"/>
  <sheetViews>
    <sheetView tabSelected="1" workbookViewId="0">
      <selection activeCell="BE250" sqref="BE250"/>
    </sheetView>
  </sheetViews>
  <sheetFormatPr defaultColWidth="3.7109375" defaultRowHeight="15" x14ac:dyDescent="0.25"/>
  <sheetData>
    <row r="2" spans="3:4" x14ac:dyDescent="0.25">
      <c r="C2" t="s">
        <v>1</v>
      </c>
    </row>
    <row r="3" spans="3:4" x14ac:dyDescent="0.25">
      <c r="D3" s="1" t="s">
        <v>0</v>
      </c>
    </row>
    <row r="4" spans="3:4" x14ac:dyDescent="0.25">
      <c r="D4" s="1"/>
    </row>
    <row r="241" spans="3:4" x14ac:dyDescent="0.25">
      <c r="C241" t="s">
        <v>3</v>
      </c>
      <c r="D241" t="s">
        <v>4</v>
      </c>
    </row>
  </sheetData>
  <hyperlinks>
    <hyperlink ref="D3" r:id="rId1" xr:uid="{159EDE8C-F7D7-401B-800C-D039042F851C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8CD9-C72D-498D-B11E-0BA342EAE6C0}">
  <dimension ref="B2:C43"/>
  <sheetViews>
    <sheetView topLeftCell="A34" workbookViewId="0">
      <selection activeCell="BN38" sqref="BN38"/>
    </sheetView>
  </sheetViews>
  <sheetFormatPr defaultColWidth="3.7109375" defaultRowHeight="15" x14ac:dyDescent="0.25"/>
  <sheetData>
    <row r="2" spans="2:3" x14ac:dyDescent="0.25">
      <c r="B2" t="s">
        <v>2</v>
      </c>
      <c r="C2" t="s">
        <v>5</v>
      </c>
    </row>
    <row r="3" spans="2:3" x14ac:dyDescent="0.25">
      <c r="C3" t="s">
        <v>6</v>
      </c>
    </row>
    <row r="4" spans="2:3" x14ac:dyDescent="0.25">
      <c r="C4" t="s">
        <v>7</v>
      </c>
    </row>
    <row r="5" spans="2:3" x14ac:dyDescent="0.25">
      <c r="C5" t="s">
        <v>8</v>
      </c>
    </row>
    <row r="6" spans="2:3" x14ac:dyDescent="0.25">
      <c r="C6" t="s">
        <v>9</v>
      </c>
    </row>
    <row r="7" spans="2:3" x14ac:dyDescent="0.25">
      <c r="C7" t="s">
        <v>10</v>
      </c>
    </row>
    <row r="8" spans="2:3" x14ac:dyDescent="0.25">
      <c r="C8" t="s">
        <v>11</v>
      </c>
    </row>
    <row r="9" spans="2:3" x14ac:dyDescent="0.25">
      <c r="C9" t="s">
        <v>12</v>
      </c>
    </row>
    <row r="10" spans="2:3" x14ac:dyDescent="0.25">
      <c r="C10" t="s">
        <v>13</v>
      </c>
    </row>
    <row r="11" spans="2:3" x14ac:dyDescent="0.25">
      <c r="C11" t="s">
        <v>14</v>
      </c>
    </row>
    <row r="12" spans="2:3" x14ac:dyDescent="0.25">
      <c r="C12" t="s">
        <v>15</v>
      </c>
    </row>
    <row r="13" spans="2:3" x14ac:dyDescent="0.25">
      <c r="C13" t="s">
        <v>16</v>
      </c>
    </row>
    <row r="15" spans="2:3" x14ac:dyDescent="0.25">
      <c r="B15" t="s">
        <v>3</v>
      </c>
      <c r="C15" t="s">
        <v>26</v>
      </c>
    </row>
    <row r="16" spans="2:3" x14ac:dyDescent="0.25">
      <c r="C16" t="s">
        <v>17</v>
      </c>
    </row>
    <row r="17" spans="2:3" x14ac:dyDescent="0.25">
      <c r="C17" t="s">
        <v>18</v>
      </c>
    </row>
    <row r="18" spans="2:3" x14ac:dyDescent="0.25">
      <c r="C18" t="s">
        <v>19</v>
      </c>
    </row>
    <row r="19" spans="2:3" x14ac:dyDescent="0.25">
      <c r="C19" t="s">
        <v>20</v>
      </c>
    </row>
    <row r="20" spans="2:3" x14ac:dyDescent="0.25">
      <c r="C20" t="s">
        <v>21</v>
      </c>
    </row>
    <row r="21" spans="2:3" x14ac:dyDescent="0.25">
      <c r="C21" t="s">
        <v>22</v>
      </c>
    </row>
    <row r="22" spans="2:3" x14ac:dyDescent="0.25">
      <c r="C22" t="s">
        <v>23</v>
      </c>
    </row>
    <row r="23" spans="2:3" x14ac:dyDescent="0.25">
      <c r="C23" t="s">
        <v>24</v>
      </c>
    </row>
    <row r="24" spans="2:3" x14ac:dyDescent="0.25">
      <c r="C24" t="s">
        <v>25</v>
      </c>
    </row>
    <row r="26" spans="2:3" x14ac:dyDescent="0.25">
      <c r="B26" t="s">
        <v>27</v>
      </c>
      <c r="C26" t="s">
        <v>28</v>
      </c>
    </row>
    <row r="43" spans="2:3" x14ac:dyDescent="0.25">
      <c r="B43" t="s">
        <v>29</v>
      </c>
      <c r="C43" t="s">
        <v>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8603-78BE-4674-93B7-B90F06DF4F5E}">
  <dimension ref="B2:C179"/>
  <sheetViews>
    <sheetView topLeftCell="A172" workbookViewId="0">
      <selection activeCell="R187" sqref="R187"/>
    </sheetView>
  </sheetViews>
  <sheetFormatPr defaultColWidth="3.7109375" defaultRowHeight="15" x14ac:dyDescent="0.25"/>
  <sheetData>
    <row r="2" spans="2:3" x14ac:dyDescent="0.25">
      <c r="B2" t="s">
        <v>2</v>
      </c>
      <c r="C2" t="s">
        <v>74</v>
      </c>
    </row>
    <row r="3" spans="2:3" x14ac:dyDescent="0.25">
      <c r="C3" t="s">
        <v>32</v>
      </c>
    </row>
    <row r="4" spans="2:3" x14ac:dyDescent="0.25">
      <c r="C4" t="e" cm="1">
        <f t="array" ref="C4">-- 三井証券株式会社　顧客取引明細テーブル（Oracle設計・移行前）</f>
        <v>#NAME?</v>
      </c>
    </row>
    <row r="5" spans="2:3" x14ac:dyDescent="0.25">
      <c r="C5" t="e" cm="1">
        <f t="array" ref="C5">-- CUST_TRADE_DETAIL</f>
        <v>#NAME?</v>
      </c>
    </row>
    <row r="6" spans="2:3" x14ac:dyDescent="0.25">
      <c r="C6" t="s">
        <v>32</v>
      </c>
    </row>
    <row r="7" spans="2:3" x14ac:dyDescent="0.25">
      <c r="C7" t="s">
        <v>33</v>
      </c>
    </row>
    <row r="9" spans="2:3" x14ac:dyDescent="0.25">
      <c r="C9" t="s">
        <v>34</v>
      </c>
    </row>
    <row r="10" spans="2:3" x14ac:dyDescent="0.25">
      <c r="C10" t="s">
        <v>35</v>
      </c>
    </row>
    <row r="11" spans="2:3" x14ac:dyDescent="0.25">
      <c r="C11" t="s">
        <v>36</v>
      </c>
    </row>
    <row r="13" spans="2:3" x14ac:dyDescent="0.25">
      <c r="C13" t="s">
        <v>37</v>
      </c>
    </row>
    <row r="14" spans="2:3" x14ac:dyDescent="0.25">
      <c r="C14" t="s">
        <v>38</v>
      </c>
    </row>
    <row r="15" spans="2:3" x14ac:dyDescent="0.25">
      <c r="C15" t="s">
        <v>39</v>
      </c>
    </row>
    <row r="17" spans="3:3" x14ac:dyDescent="0.25">
      <c r="C17" t="s">
        <v>40</v>
      </c>
    </row>
    <row r="18" spans="3:3" x14ac:dyDescent="0.25">
      <c r="C18" t="s">
        <v>41</v>
      </c>
    </row>
    <row r="19" spans="3:3" x14ac:dyDescent="0.25">
      <c r="C19" t="s">
        <v>42</v>
      </c>
    </row>
    <row r="20" spans="3:3" x14ac:dyDescent="0.25">
      <c r="C20" t="s">
        <v>43</v>
      </c>
    </row>
    <row r="22" spans="3:3" x14ac:dyDescent="0.25">
      <c r="C22" t="s">
        <v>44</v>
      </c>
    </row>
    <row r="23" spans="3:3" x14ac:dyDescent="0.25">
      <c r="C23" t="s">
        <v>45</v>
      </c>
    </row>
    <row r="24" spans="3:3" x14ac:dyDescent="0.25">
      <c r="C24" t="s">
        <v>46</v>
      </c>
    </row>
    <row r="26" spans="3:3" x14ac:dyDescent="0.25">
      <c r="C26" t="s">
        <v>47</v>
      </c>
    </row>
    <row r="27" spans="3:3" x14ac:dyDescent="0.25">
      <c r="C27" t="s">
        <v>65</v>
      </c>
    </row>
    <row r="28" spans="3:3" x14ac:dyDescent="0.25">
      <c r="C28" t="s">
        <v>66</v>
      </c>
    </row>
    <row r="29" spans="3:3" x14ac:dyDescent="0.25">
      <c r="C29" t="s">
        <v>67</v>
      </c>
    </row>
    <row r="30" spans="3:3" x14ac:dyDescent="0.25">
      <c r="C30" t="s">
        <v>68</v>
      </c>
    </row>
    <row r="32" spans="3:3" x14ac:dyDescent="0.25">
      <c r="C32" t="s">
        <v>48</v>
      </c>
    </row>
    <row r="33" spans="3:3" x14ac:dyDescent="0.25">
      <c r="C33" t="s">
        <v>49</v>
      </c>
    </row>
    <row r="34" spans="3:3" x14ac:dyDescent="0.25">
      <c r="C34" t="s">
        <v>69</v>
      </c>
    </row>
    <row r="35" spans="3:3" x14ac:dyDescent="0.25">
      <c r="C35" t="s">
        <v>70</v>
      </c>
    </row>
    <row r="37" spans="3:3" x14ac:dyDescent="0.25">
      <c r="C37" t="s">
        <v>50</v>
      </c>
    </row>
    <row r="38" spans="3:3" x14ac:dyDescent="0.25">
      <c r="C38" t="s">
        <v>51</v>
      </c>
    </row>
    <row r="39" spans="3:3" x14ac:dyDescent="0.25">
      <c r="C39" t="s">
        <v>71</v>
      </c>
    </row>
    <row r="40" spans="3:3" x14ac:dyDescent="0.25">
      <c r="C40" t="s">
        <v>72</v>
      </c>
    </row>
    <row r="42" spans="3:3" x14ac:dyDescent="0.25">
      <c r="C42" t="s">
        <v>52</v>
      </c>
    </row>
    <row r="43" spans="3:3" x14ac:dyDescent="0.25">
      <c r="C43" t="s">
        <v>53</v>
      </c>
    </row>
    <row r="44" spans="3:3" x14ac:dyDescent="0.25">
      <c r="C44" t="s">
        <v>54</v>
      </c>
    </row>
    <row r="45" spans="3:3" x14ac:dyDescent="0.25">
      <c r="C45" t="s">
        <v>55</v>
      </c>
    </row>
    <row r="47" spans="3:3" x14ac:dyDescent="0.25">
      <c r="C47" t="s">
        <v>56</v>
      </c>
    </row>
    <row r="48" spans="3:3" x14ac:dyDescent="0.25">
      <c r="C48" t="s">
        <v>57</v>
      </c>
    </row>
    <row r="49" spans="2:3" x14ac:dyDescent="0.25">
      <c r="C49" t="s">
        <v>58</v>
      </c>
    </row>
    <row r="50" spans="2:3" x14ac:dyDescent="0.25">
      <c r="C50" t="s">
        <v>59</v>
      </c>
    </row>
    <row r="52" spans="2:3" x14ac:dyDescent="0.25">
      <c r="C52" t="s">
        <v>60</v>
      </c>
    </row>
    <row r="53" spans="2:3" x14ac:dyDescent="0.25">
      <c r="C53" t="s">
        <v>31</v>
      </c>
    </row>
    <row r="55" spans="2:3" x14ac:dyDescent="0.25">
      <c r="C55" t="s">
        <v>61</v>
      </c>
    </row>
    <row r="56" spans="2:3" x14ac:dyDescent="0.25">
      <c r="C56" t="s">
        <v>73</v>
      </c>
    </row>
    <row r="57" spans="2:3" x14ac:dyDescent="0.25">
      <c r="C57" t="s">
        <v>62</v>
      </c>
    </row>
    <row r="58" spans="2:3" x14ac:dyDescent="0.25">
      <c r="C58" t="s">
        <v>63</v>
      </c>
    </row>
    <row r="59" spans="2:3" x14ac:dyDescent="0.25">
      <c r="C59" t="s">
        <v>64</v>
      </c>
    </row>
    <row r="62" spans="2:3" x14ac:dyDescent="0.25">
      <c r="B62" t="s">
        <v>3</v>
      </c>
    </row>
    <row r="63" spans="2:3" x14ac:dyDescent="0.25">
      <c r="C63" t="s">
        <v>32</v>
      </c>
    </row>
    <row r="64" spans="2:3" x14ac:dyDescent="0.25">
      <c r="C64" t="s">
        <v>75</v>
      </c>
    </row>
    <row r="65" spans="3:3" x14ac:dyDescent="0.25">
      <c r="C65" t="s">
        <v>32</v>
      </c>
    </row>
    <row r="67" spans="3:3" x14ac:dyDescent="0.25">
      <c r="C67" t="e" cm="1">
        <f t="array" ref="C67">-- 【场景1】标准本币交易</f>
        <v>#NAME?</v>
      </c>
    </row>
    <row r="68" spans="3:3" x14ac:dyDescent="0.25">
      <c r="C68" t="s">
        <v>76</v>
      </c>
    </row>
    <row r="69" spans="3:3" x14ac:dyDescent="0.25">
      <c r="C69" t="s">
        <v>77</v>
      </c>
    </row>
    <row r="70" spans="3:3" x14ac:dyDescent="0.25">
      <c r="C70" t="s">
        <v>78</v>
      </c>
    </row>
    <row r="71" spans="3:3" x14ac:dyDescent="0.25">
      <c r="C71" t="s">
        <v>79</v>
      </c>
    </row>
    <row r="72" spans="3:3" x14ac:dyDescent="0.25">
      <c r="C72" t="s">
        <v>80</v>
      </c>
    </row>
    <row r="73" spans="3:3" x14ac:dyDescent="0.25">
      <c r="C73" t="s">
        <v>81</v>
      </c>
    </row>
    <row r="74" spans="3:3" x14ac:dyDescent="0.25">
      <c r="C74" t="s">
        <v>82</v>
      </c>
    </row>
    <row r="75" spans="3:3" x14ac:dyDescent="0.25">
      <c r="C75" t="s">
        <v>83</v>
      </c>
    </row>
    <row r="77" spans="3:3" x14ac:dyDescent="0.25">
      <c r="C77" t="e" cm="1">
        <f t="array" ref="C77">-- 【场景2】外币交易・USD</f>
        <v>#NAME?</v>
      </c>
    </row>
    <row r="78" spans="3:3" x14ac:dyDescent="0.25">
      <c r="C78" t="s">
        <v>76</v>
      </c>
    </row>
    <row r="79" spans="3:3" x14ac:dyDescent="0.25">
      <c r="C79" t="s">
        <v>77</v>
      </c>
    </row>
    <row r="80" spans="3:3" x14ac:dyDescent="0.25">
      <c r="C80" t="s">
        <v>78</v>
      </c>
    </row>
    <row r="81" spans="3:3" x14ac:dyDescent="0.25">
      <c r="C81" t="s">
        <v>79</v>
      </c>
    </row>
    <row r="82" spans="3:3" x14ac:dyDescent="0.25">
      <c r="C82" t="s">
        <v>80</v>
      </c>
    </row>
    <row r="83" spans="3:3" x14ac:dyDescent="0.25">
      <c r="C83" t="s">
        <v>84</v>
      </c>
    </row>
    <row r="84" spans="3:3" x14ac:dyDescent="0.25">
      <c r="C84" t="s">
        <v>85</v>
      </c>
    </row>
    <row r="85" spans="3:3" x14ac:dyDescent="0.25">
      <c r="C85" t="s">
        <v>86</v>
      </c>
    </row>
    <row r="86" spans="3:3" x14ac:dyDescent="0.25">
      <c r="C86" t="s">
        <v>87</v>
      </c>
    </row>
    <row r="88" spans="3:3" x14ac:dyDescent="0.25">
      <c r="C88" t="e" cm="1">
        <f t="array" ref="C88">-- 【场景3】外币交易・EUR</f>
        <v>#NAME?</v>
      </c>
    </row>
    <row r="89" spans="3:3" x14ac:dyDescent="0.25">
      <c r="C89" t="s">
        <v>76</v>
      </c>
    </row>
    <row r="90" spans="3:3" x14ac:dyDescent="0.25">
      <c r="C90" t="s">
        <v>77</v>
      </c>
    </row>
    <row r="91" spans="3:3" x14ac:dyDescent="0.25">
      <c r="C91" t="s">
        <v>78</v>
      </c>
    </row>
    <row r="92" spans="3:3" x14ac:dyDescent="0.25">
      <c r="C92" t="s">
        <v>79</v>
      </c>
    </row>
    <row r="93" spans="3:3" x14ac:dyDescent="0.25">
      <c r="C93" t="s">
        <v>80</v>
      </c>
    </row>
    <row r="94" spans="3:3" x14ac:dyDescent="0.25">
      <c r="C94" t="s">
        <v>88</v>
      </c>
    </row>
    <row r="95" spans="3:3" x14ac:dyDescent="0.25">
      <c r="C95" t="s">
        <v>89</v>
      </c>
    </row>
    <row r="96" spans="3:3" x14ac:dyDescent="0.25">
      <c r="C96" t="s">
        <v>90</v>
      </c>
    </row>
    <row r="98" spans="3:3" x14ac:dyDescent="0.25">
      <c r="C98" t="e" cm="1">
        <f t="array" aca="1" ref="C98" ca="1">-- 【场景4】数值边界：NUMBER(15) / NUMBER(18,3) / NUMBER(9,6) 最大位数</f>
        <v>#NAME?</v>
      </c>
    </row>
    <row r="99" spans="3:3" x14ac:dyDescent="0.25">
      <c r="C99" t="s">
        <v>76</v>
      </c>
    </row>
    <row r="100" spans="3:3" x14ac:dyDescent="0.25">
      <c r="C100" t="s">
        <v>77</v>
      </c>
    </row>
    <row r="101" spans="3:3" x14ac:dyDescent="0.25">
      <c r="C101" t="s">
        <v>78</v>
      </c>
    </row>
    <row r="102" spans="3:3" x14ac:dyDescent="0.25">
      <c r="C102" t="s">
        <v>79</v>
      </c>
    </row>
    <row r="103" spans="3:3" x14ac:dyDescent="0.25">
      <c r="C103" t="s">
        <v>80</v>
      </c>
    </row>
    <row r="104" spans="3:3" x14ac:dyDescent="0.25">
      <c r="C104" t="s">
        <v>91</v>
      </c>
    </row>
    <row r="105" spans="3:3" x14ac:dyDescent="0.25">
      <c r="C105" t="s">
        <v>92</v>
      </c>
    </row>
    <row r="106" spans="3:3" x14ac:dyDescent="0.25">
      <c r="C106" t="s">
        <v>93</v>
      </c>
    </row>
    <row r="107" spans="3:3" x14ac:dyDescent="0.25">
      <c r="C107" t="s">
        <v>94</v>
      </c>
    </row>
    <row r="109" spans="3:3" x14ac:dyDescent="0.25">
      <c r="C109" t="e" cm="1">
        <f t="array" ref="C109">-- 【场景5】初期値ケース：只填必须字段，其余走DEFAULT</f>
        <v>#NAME?</v>
      </c>
    </row>
    <row r="110" spans="3:3" x14ac:dyDescent="0.25">
      <c r="C110" t="s">
        <v>76</v>
      </c>
    </row>
    <row r="111" spans="3:3" x14ac:dyDescent="0.25">
      <c r="C111" t="s">
        <v>95</v>
      </c>
    </row>
    <row r="112" spans="3:3" x14ac:dyDescent="0.25">
      <c r="C112" t="s">
        <v>80</v>
      </c>
    </row>
    <row r="113" spans="3:3" x14ac:dyDescent="0.25">
      <c r="C113" t="s">
        <v>96</v>
      </c>
    </row>
    <row r="115" spans="3:3" x14ac:dyDescent="0.25">
      <c r="C115" t="e" cm="1">
        <f t="array" ref="C115">-- 【场景6】仅月次数据（月次集計バッチ）</f>
        <v>#NAME?</v>
      </c>
    </row>
    <row r="116" spans="3:3" x14ac:dyDescent="0.25">
      <c r="C116" t="s">
        <v>76</v>
      </c>
    </row>
    <row r="117" spans="3:3" x14ac:dyDescent="0.25">
      <c r="C117" t="s">
        <v>77</v>
      </c>
    </row>
    <row r="118" spans="3:3" x14ac:dyDescent="0.25">
      <c r="C118" t="s">
        <v>78</v>
      </c>
    </row>
    <row r="119" spans="3:3" x14ac:dyDescent="0.25">
      <c r="C119" t="s">
        <v>79</v>
      </c>
    </row>
    <row r="120" spans="3:3" x14ac:dyDescent="0.25">
      <c r="C120" t="s">
        <v>80</v>
      </c>
    </row>
    <row r="121" spans="3:3" x14ac:dyDescent="0.25">
      <c r="C121" t="s">
        <v>97</v>
      </c>
    </row>
    <row r="122" spans="3:3" x14ac:dyDescent="0.25">
      <c r="C122" t="s">
        <v>98</v>
      </c>
    </row>
    <row r="123" spans="3:3" x14ac:dyDescent="0.25">
      <c r="C123" t="s">
        <v>99</v>
      </c>
    </row>
    <row r="125" spans="3:3" x14ac:dyDescent="0.25">
      <c r="C125" t="e" cm="1">
        <f t="array" ref="C125">-- 【场景7】文字信息：全角/半角混排，CHAR语义下的中等长度（安全，远低于100字符）</f>
        <v>#NAME?</v>
      </c>
    </row>
    <row r="126" spans="3:3" x14ac:dyDescent="0.25">
      <c r="C126" t="s">
        <v>76</v>
      </c>
    </row>
    <row r="127" spans="3:3" x14ac:dyDescent="0.25">
      <c r="C127" t="s">
        <v>77</v>
      </c>
    </row>
    <row r="128" spans="3:3" x14ac:dyDescent="0.25">
      <c r="C128" t="s">
        <v>78</v>
      </c>
    </row>
    <row r="129" spans="3:3" x14ac:dyDescent="0.25">
      <c r="C129" t="s">
        <v>79</v>
      </c>
    </row>
    <row r="130" spans="3:3" x14ac:dyDescent="0.25">
      <c r="C130" t="s">
        <v>80</v>
      </c>
    </row>
    <row r="131" spans="3:3" x14ac:dyDescent="0.25">
      <c r="C131" t="s">
        <v>100</v>
      </c>
    </row>
    <row r="132" spans="3:3" x14ac:dyDescent="0.25">
      <c r="C132" t="s">
        <v>101</v>
      </c>
    </row>
    <row r="133" spans="3:3" x14ac:dyDescent="0.25">
      <c r="C133" t="s">
        <v>102</v>
      </c>
    </row>
    <row r="134" spans="3:3" x14ac:dyDescent="0.25">
      <c r="C134" t="s">
        <v>103</v>
      </c>
    </row>
    <row r="136" spans="3:3" x14ac:dyDescent="0.25">
      <c r="C136" t="e" cm="1">
        <f t="array" ref="C136">-- 【场景7-B】文字信息：CHAR语义极限验证——刚好100个全角字符</f>
        <v>#NAME?</v>
      </c>
    </row>
    <row r="137" spans="3:3" x14ac:dyDescent="0.25">
      <c r="C137" t="s">
        <v>104</v>
      </c>
    </row>
    <row r="138" spans="3:3" x14ac:dyDescent="0.25">
      <c r="C138" t="s">
        <v>76</v>
      </c>
    </row>
    <row r="139" spans="3:3" x14ac:dyDescent="0.25">
      <c r="C139" t="s">
        <v>77</v>
      </c>
    </row>
    <row r="140" spans="3:3" x14ac:dyDescent="0.25">
      <c r="C140" t="s">
        <v>78</v>
      </c>
    </row>
    <row r="141" spans="3:3" x14ac:dyDescent="0.25">
      <c r="C141" t="s">
        <v>79</v>
      </c>
    </row>
    <row r="142" spans="3:3" x14ac:dyDescent="0.25">
      <c r="C142" t="s">
        <v>80</v>
      </c>
    </row>
    <row r="143" spans="3:3" x14ac:dyDescent="0.25">
      <c r="C143" t="s">
        <v>100</v>
      </c>
    </row>
    <row r="144" spans="3:3" x14ac:dyDescent="0.25">
      <c r="C144" t="s">
        <v>105</v>
      </c>
    </row>
    <row r="145" spans="3:3" x14ac:dyDescent="0.25">
      <c r="C145" t="s">
        <v>106</v>
      </c>
    </row>
    <row r="146" spans="3:3" x14ac:dyDescent="0.25">
      <c r="C146" t="s">
        <v>103</v>
      </c>
    </row>
    <row r="148" spans="3:3" x14ac:dyDescent="0.25">
      <c r="C148" t="e" cm="1">
        <f t="array" ref="C148">-- 【场景8】登记后又更新</f>
        <v>#NAME?</v>
      </c>
    </row>
    <row r="149" spans="3:3" x14ac:dyDescent="0.25">
      <c r="C149" t="s">
        <v>76</v>
      </c>
    </row>
    <row r="150" spans="3:3" x14ac:dyDescent="0.25">
      <c r="C150" t="s">
        <v>77</v>
      </c>
    </row>
    <row r="151" spans="3:3" x14ac:dyDescent="0.25">
      <c r="C151" t="s">
        <v>78</v>
      </c>
    </row>
    <row r="152" spans="3:3" x14ac:dyDescent="0.25">
      <c r="C152" t="s">
        <v>79</v>
      </c>
    </row>
    <row r="153" spans="3:3" x14ac:dyDescent="0.25">
      <c r="C153" t="s">
        <v>80</v>
      </c>
    </row>
    <row r="154" spans="3:3" x14ac:dyDescent="0.25">
      <c r="C154" t="s">
        <v>107</v>
      </c>
    </row>
    <row r="155" spans="3:3" x14ac:dyDescent="0.25">
      <c r="C155" t="s">
        <v>108</v>
      </c>
    </row>
    <row r="156" spans="3:3" x14ac:dyDescent="0.25">
      <c r="C156" t="s">
        <v>109</v>
      </c>
    </row>
    <row r="157" spans="3:3" x14ac:dyDescent="0.25">
      <c r="C157" t="s">
        <v>110</v>
      </c>
    </row>
    <row r="159" spans="3:3" x14ac:dyDescent="0.25">
      <c r="C159" t="e" cm="1">
        <f t="array" ref="C159">-- 【场景9】汇率极小值</f>
        <v>#NAME?</v>
      </c>
    </row>
    <row r="160" spans="3:3" x14ac:dyDescent="0.25">
      <c r="C160" t="s">
        <v>76</v>
      </c>
    </row>
    <row r="161" spans="3:3" x14ac:dyDescent="0.25">
      <c r="C161" t="s">
        <v>77</v>
      </c>
    </row>
    <row r="162" spans="3:3" x14ac:dyDescent="0.25">
      <c r="C162" t="s">
        <v>78</v>
      </c>
    </row>
    <row r="163" spans="3:3" x14ac:dyDescent="0.25">
      <c r="C163" t="s">
        <v>79</v>
      </c>
    </row>
    <row r="164" spans="3:3" x14ac:dyDescent="0.25">
      <c r="C164" t="s">
        <v>80</v>
      </c>
    </row>
    <row r="165" spans="3:3" x14ac:dyDescent="0.25">
      <c r="C165" t="s">
        <v>111</v>
      </c>
    </row>
    <row r="166" spans="3:3" x14ac:dyDescent="0.25">
      <c r="C166" t="s">
        <v>112</v>
      </c>
    </row>
    <row r="167" spans="3:3" x14ac:dyDescent="0.25">
      <c r="C167" t="s">
        <v>113</v>
      </c>
    </row>
    <row r="169" spans="3:3" x14ac:dyDescent="0.25">
      <c r="C169" t="e" cm="1">
        <f t="array" ref="C169">-- 【场景10】跨年末数据</f>
        <v>#NAME?</v>
      </c>
    </row>
    <row r="170" spans="3:3" x14ac:dyDescent="0.25">
      <c r="C170" t="s">
        <v>76</v>
      </c>
    </row>
    <row r="171" spans="3:3" x14ac:dyDescent="0.25">
      <c r="C171" t="s">
        <v>77</v>
      </c>
    </row>
    <row r="172" spans="3:3" x14ac:dyDescent="0.25">
      <c r="C172" t="s">
        <v>78</v>
      </c>
    </row>
    <row r="173" spans="3:3" x14ac:dyDescent="0.25">
      <c r="C173" t="s">
        <v>79</v>
      </c>
    </row>
    <row r="174" spans="3:3" x14ac:dyDescent="0.25">
      <c r="C174" t="s">
        <v>80</v>
      </c>
    </row>
    <row r="175" spans="3:3" x14ac:dyDescent="0.25">
      <c r="C175" t="s">
        <v>114</v>
      </c>
    </row>
    <row r="176" spans="3:3" x14ac:dyDescent="0.25">
      <c r="C176" t="s">
        <v>115</v>
      </c>
    </row>
    <row r="177" spans="3:3" x14ac:dyDescent="0.25">
      <c r="C177" t="s">
        <v>116</v>
      </c>
    </row>
    <row r="179" spans="3:3" x14ac:dyDescent="0.25">
      <c r="C17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3475-F260-4452-A2BD-1AB9BCD44E28}">
  <dimension ref="B2:C22"/>
  <sheetViews>
    <sheetView workbookViewId="0">
      <selection activeCell="C22" sqref="C22"/>
    </sheetView>
  </sheetViews>
  <sheetFormatPr defaultColWidth="3.7109375" defaultRowHeight="15" x14ac:dyDescent="0.25"/>
  <sheetData>
    <row r="2" spans="2:3" x14ac:dyDescent="0.25">
      <c r="B2" t="s">
        <v>2</v>
      </c>
      <c r="C2" t="s">
        <v>132</v>
      </c>
    </row>
    <row r="3" spans="2:3" x14ac:dyDescent="0.25">
      <c r="C3" t="s">
        <v>118</v>
      </c>
    </row>
    <row r="4" spans="2:3" x14ac:dyDescent="0.25">
      <c r="C4" t="s">
        <v>119</v>
      </c>
    </row>
    <row r="5" spans="2:3" x14ac:dyDescent="0.25">
      <c r="C5" t="s">
        <v>120</v>
      </c>
    </row>
    <row r="6" spans="2:3" x14ac:dyDescent="0.25">
      <c r="C6" t="s">
        <v>121</v>
      </c>
    </row>
    <row r="7" spans="2:3" x14ac:dyDescent="0.25">
      <c r="C7" t="s">
        <v>122</v>
      </c>
    </row>
    <row r="8" spans="2:3" x14ac:dyDescent="0.25">
      <c r="C8" t="s">
        <v>123</v>
      </c>
    </row>
    <row r="9" spans="2:3" x14ac:dyDescent="0.25">
      <c r="C9" t="s">
        <v>124</v>
      </c>
    </row>
    <row r="10" spans="2:3" x14ac:dyDescent="0.25">
      <c r="C10" t="s">
        <v>125</v>
      </c>
    </row>
    <row r="11" spans="2:3" x14ac:dyDescent="0.25">
      <c r="C11" t="s">
        <v>126</v>
      </c>
    </row>
    <row r="12" spans="2:3" x14ac:dyDescent="0.25">
      <c r="C12" t="s">
        <v>127</v>
      </c>
    </row>
    <row r="13" spans="2:3" x14ac:dyDescent="0.25">
      <c r="C13" t="s">
        <v>125</v>
      </c>
    </row>
    <row r="14" spans="2:3" x14ac:dyDescent="0.25">
      <c r="C14" t="s">
        <v>128</v>
      </c>
    </row>
    <row r="15" spans="2:3" x14ac:dyDescent="0.25">
      <c r="C15" t="s">
        <v>129</v>
      </c>
    </row>
    <row r="16" spans="2:3" x14ac:dyDescent="0.25">
      <c r="C16" t="s">
        <v>130</v>
      </c>
    </row>
    <row r="17" spans="2:3" x14ac:dyDescent="0.25">
      <c r="C17" t="s">
        <v>125</v>
      </c>
    </row>
    <row r="18" spans="2:3" x14ac:dyDescent="0.25">
      <c r="C18" t="s">
        <v>128</v>
      </c>
    </row>
    <row r="19" spans="2:3" x14ac:dyDescent="0.25">
      <c r="C19" t="s">
        <v>129</v>
      </c>
    </row>
    <row r="20" spans="2:3" x14ac:dyDescent="0.25">
      <c r="C20" t="s">
        <v>131</v>
      </c>
    </row>
    <row r="22" spans="2:3" x14ac:dyDescent="0.25">
      <c r="B2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00.目的</vt:lpstr>
      <vt:lpstr>01.Snowflake注册</vt:lpstr>
      <vt:lpstr>02.Oracle环境构筑</vt:lpstr>
      <vt:lpstr>03.Oracle模拟数据</vt:lpstr>
      <vt:lpstr>04.snowflake 环境搭建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 山口 音声用</dc:creator>
  <cp:lastModifiedBy>ABC 山口 音声用</cp:lastModifiedBy>
  <dcterms:created xsi:type="dcterms:W3CDTF">2026-09-24T11:41:13Z</dcterms:created>
  <dcterms:modified xsi:type="dcterms:W3CDTF">2026-09-27T15:19:33Z</dcterms:modified>
</cp:coreProperties>
</file>