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ad18_ic_ac_uk/Documents/3rd Year Aeronautics/Aircraft Aerodynamics/Lab - Low Speed Flow Past a High Aspect Ratio Swept Wing/Lab_Files/"/>
    </mc:Choice>
  </mc:AlternateContent>
  <xr:revisionPtr revIDLastSave="225" documentId="13_ncr:1_{5C886560-6D6F-4136-A396-2064EACAA6BB}" xr6:coauthVersionLast="46" xr6:coauthVersionMax="46" xr10:uidLastSave="{9703F2BF-DE10-466D-92E1-05FA39B8F3CA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8" i="1" l="1"/>
  <c r="E78" i="1"/>
  <c r="D78" i="1"/>
  <c r="D79" i="1"/>
  <c r="E77" i="1"/>
  <c r="D77" i="1"/>
  <c r="E82" i="1" l="1"/>
  <c r="E80" i="1"/>
  <c r="D82" i="1"/>
  <c r="D80" i="1"/>
  <c r="F77" i="1"/>
  <c r="F80" i="1" s="1"/>
  <c r="F82" i="1"/>
</calcChain>
</file>

<file path=xl/sharedStrings.xml><?xml version="1.0" encoding="utf-8"?>
<sst xmlns="http://schemas.openxmlformats.org/spreadsheetml/2006/main" count="89" uniqueCount="81">
  <si>
    <t>Section</t>
  </si>
  <si>
    <t>Num</t>
  </si>
  <si>
    <t>Name</t>
  </si>
  <si>
    <t>Run 1</t>
  </si>
  <si>
    <t>Run 2</t>
  </si>
  <si>
    <t>Run 3</t>
  </si>
  <si>
    <t>Manometer 1</t>
  </si>
  <si>
    <t>Red 1</t>
  </si>
  <si>
    <t>Red 2</t>
  </si>
  <si>
    <t>Red 3</t>
  </si>
  <si>
    <t>Red 4</t>
  </si>
  <si>
    <t>Red 5</t>
  </si>
  <si>
    <t>Red 6</t>
  </si>
  <si>
    <t>Red 7</t>
  </si>
  <si>
    <t>Red 8</t>
  </si>
  <si>
    <t>Red 9</t>
  </si>
  <si>
    <t>Red 10</t>
  </si>
  <si>
    <t>Red 11</t>
  </si>
  <si>
    <t>Red 12</t>
  </si>
  <si>
    <t>Red 13</t>
  </si>
  <si>
    <t>Red 14</t>
  </si>
  <si>
    <t>Red 15</t>
  </si>
  <si>
    <t>Red 16</t>
  </si>
  <si>
    <t>Red 17</t>
  </si>
  <si>
    <t>Red 18</t>
  </si>
  <si>
    <t>Red 19</t>
  </si>
  <si>
    <t>Red 20</t>
  </si>
  <si>
    <t>Red 21</t>
  </si>
  <si>
    <t>Red 22</t>
  </si>
  <si>
    <t>Red 23</t>
  </si>
  <si>
    <t>Dead</t>
  </si>
  <si>
    <t>Pit 1</t>
  </si>
  <si>
    <t>Pit 2</t>
  </si>
  <si>
    <t>Yellow 1</t>
  </si>
  <si>
    <t>Yellow 2</t>
  </si>
  <si>
    <t>Yellow 3</t>
  </si>
  <si>
    <t>Yellow 4</t>
  </si>
  <si>
    <t>Yellow 5</t>
  </si>
  <si>
    <t>Yellow 6</t>
  </si>
  <si>
    <t>Yellow 7</t>
  </si>
  <si>
    <t>Yellow 8</t>
  </si>
  <si>
    <t>Yellow 9</t>
  </si>
  <si>
    <t>Yellow 10</t>
  </si>
  <si>
    <t>Manometer 2</t>
  </si>
  <si>
    <t>Yellow 11</t>
  </si>
  <si>
    <t>Yellow 12</t>
  </si>
  <si>
    <t>Yellow 13</t>
  </si>
  <si>
    <t>Yellow 14</t>
  </si>
  <si>
    <t>Yellow 15</t>
  </si>
  <si>
    <t>Yellow 16</t>
  </si>
  <si>
    <t>Yellow 17</t>
  </si>
  <si>
    <t>Yellow 18</t>
  </si>
  <si>
    <t>Yellow 19</t>
  </si>
  <si>
    <t>Yellow 20</t>
  </si>
  <si>
    <t>Yellow 21</t>
  </si>
  <si>
    <t>Yellow 22</t>
  </si>
  <si>
    <t>Yellow 23</t>
  </si>
  <si>
    <t>Green 1</t>
  </si>
  <si>
    <t>Green 2</t>
  </si>
  <si>
    <t>Green 3</t>
  </si>
  <si>
    <t>Green 4</t>
  </si>
  <si>
    <t>Green 5</t>
  </si>
  <si>
    <t>Green 6</t>
  </si>
  <si>
    <t>Green 7</t>
  </si>
  <si>
    <t>Green 8</t>
  </si>
  <si>
    <t>Green 9</t>
  </si>
  <si>
    <t>Green 10</t>
  </si>
  <si>
    <t>Green 11</t>
  </si>
  <si>
    <t>Green 12</t>
  </si>
  <si>
    <t>Green 13</t>
  </si>
  <si>
    <t>Green 14</t>
  </si>
  <si>
    <t>Green 15</t>
  </si>
  <si>
    <t>Angles of attack (deg)</t>
  </si>
  <si>
    <t>Pressure during run (kPa)</t>
  </si>
  <si>
    <t>Temperature during run (Celsius)</t>
  </si>
  <si>
    <t>Density during run (kg/(m^3))</t>
  </si>
  <si>
    <t>Viscosity during run (kg/(ms))</t>
  </si>
  <si>
    <t>Target Reynolds number</t>
  </si>
  <si>
    <t>Target velocity (m/s)</t>
  </si>
  <si>
    <t>Actual velocity (m/s)</t>
  </si>
  <si>
    <t>Actual 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</si>
</sst>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2" borderId="7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4" borderId="7" xfId="0" applyFont="1" applyFill="1" applyBorder="1"/>
    <xf numFmtId="0" fontId="0" fillId="0" borderId="9" xfId="0" applyBorder="1"/>
    <xf numFmtId="0" fontId="0" fillId="0" borderId="10" xfId="0" applyFont="1" applyBorder="1"/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 textRotation="90"/>
    </xf>
    <xf numFmtId="0" fontId="0" fillId="0" borderId="8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A54" zoomScaleNormal="100" workbookViewId="0">
      <selection activeCell="J77" sqref="J77"/>
    </sheetView>
  </sheetViews>
  <sheetFormatPr defaultRowHeight="14.4" x14ac:dyDescent="0.3"/>
  <cols>
    <col min="1" max="2" width="8.6640625" customWidth="1"/>
    <col min="3" max="3" width="27.5546875" customWidth="1"/>
    <col min="4" max="4" width="12" customWidth="1"/>
    <col min="5" max="5" width="10.109375" customWidth="1"/>
    <col min="6" max="6" width="11.33203125" customWidth="1"/>
    <col min="7" max="1025" width="8.6640625" customWidth="1"/>
  </cols>
  <sheetData>
    <row r="1" spans="1:6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 spans="1:6" x14ac:dyDescent="0.3">
      <c r="A2" s="13" t="s">
        <v>6</v>
      </c>
      <c r="B2" s="5">
        <v>1</v>
      </c>
      <c r="C2" s="6" t="s">
        <v>7</v>
      </c>
      <c r="D2" s="4">
        <v>35.270000000000003</v>
      </c>
      <c r="E2" s="5">
        <v>35.07</v>
      </c>
      <c r="F2" s="5">
        <v>24.94</v>
      </c>
    </row>
    <row r="3" spans="1:6" x14ac:dyDescent="0.3">
      <c r="A3" s="13"/>
      <c r="B3" s="5">
        <v>2</v>
      </c>
      <c r="C3" s="6" t="s">
        <v>8</v>
      </c>
      <c r="D3" s="4">
        <v>36.14</v>
      </c>
      <c r="E3" s="5">
        <v>36.29</v>
      </c>
      <c r="F3" s="5">
        <v>25.96</v>
      </c>
    </row>
    <row r="4" spans="1:6" x14ac:dyDescent="0.3">
      <c r="A4" s="13"/>
      <c r="B4" s="5">
        <v>3</v>
      </c>
      <c r="C4" s="6" t="s">
        <v>9</v>
      </c>
      <c r="D4" s="4">
        <v>38</v>
      </c>
      <c r="E4" s="5">
        <v>37.200000000000003</v>
      </c>
      <c r="F4" s="5">
        <v>26.12</v>
      </c>
    </row>
    <row r="5" spans="1:6" x14ac:dyDescent="0.3">
      <c r="A5" s="13"/>
      <c r="B5" s="5">
        <v>4</v>
      </c>
      <c r="C5" s="6" t="s">
        <v>10</v>
      </c>
      <c r="D5" s="4">
        <v>38.15</v>
      </c>
      <c r="E5" s="5">
        <v>37.53</v>
      </c>
      <c r="F5" s="5">
        <v>26.52</v>
      </c>
    </row>
    <row r="6" spans="1:6" x14ac:dyDescent="0.3">
      <c r="A6" s="13"/>
      <c r="B6" s="5">
        <v>5</v>
      </c>
      <c r="C6" s="6" t="s">
        <v>11</v>
      </c>
      <c r="D6" s="4">
        <v>38.89</v>
      </c>
      <c r="E6" s="5">
        <v>37.75</v>
      </c>
      <c r="F6" s="5">
        <v>25.59</v>
      </c>
    </row>
    <row r="7" spans="1:6" x14ac:dyDescent="0.3">
      <c r="A7" s="13"/>
      <c r="B7" s="5">
        <v>6</v>
      </c>
      <c r="C7" s="6" t="s">
        <v>12</v>
      </c>
      <c r="D7" s="4">
        <v>38.94</v>
      </c>
      <c r="E7" s="5">
        <v>37.47</v>
      </c>
      <c r="F7" s="5">
        <v>24.87</v>
      </c>
    </row>
    <row r="8" spans="1:6" x14ac:dyDescent="0.3">
      <c r="A8" s="13"/>
      <c r="B8" s="5">
        <v>7</v>
      </c>
      <c r="C8" s="6" t="s">
        <v>13</v>
      </c>
      <c r="D8" s="4">
        <v>38.96</v>
      </c>
      <c r="E8" s="5">
        <v>37.22</v>
      </c>
      <c r="F8" s="5">
        <v>24.31</v>
      </c>
    </row>
    <row r="9" spans="1:6" x14ac:dyDescent="0.3">
      <c r="A9" s="13"/>
      <c r="B9" s="5">
        <v>8</v>
      </c>
      <c r="C9" s="6" t="s">
        <v>14</v>
      </c>
      <c r="D9" s="4">
        <v>38.74</v>
      </c>
      <c r="E9" s="5">
        <v>36.65</v>
      </c>
      <c r="F9" s="5">
        <v>23.51</v>
      </c>
    </row>
    <row r="10" spans="1:6" x14ac:dyDescent="0.3">
      <c r="A10" s="13"/>
      <c r="B10" s="5">
        <v>9</v>
      </c>
      <c r="C10" s="6" t="s">
        <v>15</v>
      </c>
      <c r="D10" s="4">
        <v>38.71</v>
      </c>
      <c r="E10" s="5">
        <v>35.89</v>
      </c>
      <c r="F10" s="5">
        <v>22.55</v>
      </c>
    </row>
    <row r="11" spans="1:6" x14ac:dyDescent="0.3">
      <c r="A11" s="13"/>
      <c r="B11" s="5">
        <v>10</v>
      </c>
      <c r="C11" s="6" t="s">
        <v>16</v>
      </c>
      <c r="D11" s="4">
        <v>36.54</v>
      </c>
      <c r="E11" s="5">
        <v>33.22</v>
      </c>
      <c r="F11" s="5">
        <v>23.78</v>
      </c>
    </row>
    <row r="12" spans="1:6" x14ac:dyDescent="0.3">
      <c r="A12" s="13"/>
      <c r="B12" s="5">
        <v>11</v>
      </c>
      <c r="C12" s="6" t="s">
        <v>17</v>
      </c>
      <c r="D12" s="4">
        <v>38.26</v>
      </c>
      <c r="E12" s="5">
        <v>34.729999999999997</v>
      </c>
      <c r="F12" s="5">
        <v>22.45</v>
      </c>
    </row>
    <row r="13" spans="1:6" x14ac:dyDescent="0.3">
      <c r="A13" s="13"/>
      <c r="B13" s="5">
        <v>12</v>
      </c>
      <c r="C13" s="6" t="s">
        <v>18</v>
      </c>
      <c r="D13" s="4">
        <v>32.51</v>
      </c>
      <c r="E13" s="5">
        <v>33.43</v>
      </c>
      <c r="F13" s="5">
        <v>35.69</v>
      </c>
    </row>
    <row r="14" spans="1:6" x14ac:dyDescent="0.3">
      <c r="A14" s="13"/>
      <c r="B14" s="5">
        <v>13</v>
      </c>
      <c r="C14" s="6" t="s">
        <v>19</v>
      </c>
      <c r="D14" s="4">
        <v>35.25</v>
      </c>
      <c r="E14" s="5">
        <v>39.89</v>
      </c>
      <c r="F14" s="5">
        <v>44.5</v>
      </c>
    </row>
    <row r="15" spans="1:6" x14ac:dyDescent="0.3">
      <c r="A15" s="13"/>
      <c r="B15" s="5">
        <v>14</v>
      </c>
      <c r="C15" s="6" t="s">
        <v>20</v>
      </c>
      <c r="D15" s="4">
        <v>38.5</v>
      </c>
      <c r="E15" s="5">
        <v>42.94</v>
      </c>
      <c r="F15" s="5">
        <v>43.5</v>
      </c>
    </row>
    <row r="16" spans="1:6" x14ac:dyDescent="0.3">
      <c r="A16" s="13"/>
      <c r="B16" s="5">
        <v>15</v>
      </c>
      <c r="C16" s="6" t="s">
        <v>21</v>
      </c>
      <c r="D16" s="4">
        <v>39.96</v>
      </c>
      <c r="E16" s="5">
        <v>43.58</v>
      </c>
      <c r="F16" s="5">
        <v>41.7</v>
      </c>
    </row>
    <row r="17" spans="1:6" x14ac:dyDescent="0.3">
      <c r="A17" s="13"/>
      <c r="B17" s="5">
        <v>16</v>
      </c>
      <c r="C17" s="6" t="s">
        <v>22</v>
      </c>
      <c r="D17" s="4">
        <v>39.96</v>
      </c>
      <c r="E17" s="5">
        <v>42.5</v>
      </c>
      <c r="F17" s="5">
        <v>36.89</v>
      </c>
    </row>
    <row r="18" spans="1:6" x14ac:dyDescent="0.3">
      <c r="A18" s="13"/>
      <c r="B18" s="5">
        <v>17</v>
      </c>
      <c r="C18" s="6" t="s">
        <v>23</v>
      </c>
      <c r="D18" s="4">
        <v>40.25</v>
      </c>
      <c r="E18" s="5">
        <v>42.6</v>
      </c>
      <c r="F18" s="5">
        <v>35.869999999999997</v>
      </c>
    </row>
    <row r="19" spans="1:6" x14ac:dyDescent="0.3">
      <c r="A19" s="13"/>
      <c r="B19" s="5">
        <v>18</v>
      </c>
      <c r="C19" s="6" t="s">
        <v>24</v>
      </c>
      <c r="D19" s="4">
        <v>40.270000000000003</v>
      </c>
      <c r="E19" s="5">
        <v>41.97</v>
      </c>
      <c r="F19" s="5">
        <v>34.700000000000003</v>
      </c>
    </row>
    <row r="20" spans="1:6" x14ac:dyDescent="0.3">
      <c r="A20" s="13"/>
      <c r="B20" s="5">
        <v>19</v>
      </c>
      <c r="C20" s="6" t="s">
        <v>25</v>
      </c>
      <c r="D20" s="4">
        <v>40.35</v>
      </c>
      <c r="E20" s="5">
        <v>41.63</v>
      </c>
      <c r="F20" s="5">
        <v>33.340000000000003</v>
      </c>
    </row>
    <row r="21" spans="1:6" x14ac:dyDescent="0.3">
      <c r="A21" s="13"/>
      <c r="B21" s="5">
        <v>20</v>
      </c>
      <c r="C21" s="6" t="s">
        <v>26</v>
      </c>
      <c r="D21" s="4">
        <v>40.04</v>
      </c>
      <c r="E21" s="5">
        <v>40.659999999999997</v>
      </c>
      <c r="F21" s="5">
        <v>30.49</v>
      </c>
    </row>
    <row r="22" spans="1:6" x14ac:dyDescent="0.3">
      <c r="A22" s="13"/>
      <c r="B22" s="5">
        <v>21</v>
      </c>
      <c r="C22" s="6" t="s">
        <v>27</v>
      </c>
      <c r="D22" s="4">
        <v>39.549999999999997</v>
      </c>
      <c r="E22" s="5">
        <v>39.68</v>
      </c>
      <c r="F22" s="5">
        <v>29.21</v>
      </c>
    </row>
    <row r="23" spans="1:6" x14ac:dyDescent="0.3">
      <c r="A23" s="13"/>
      <c r="B23" s="5">
        <v>22</v>
      </c>
      <c r="C23" s="6" t="s">
        <v>28</v>
      </c>
      <c r="D23" s="4">
        <v>37.4</v>
      </c>
      <c r="E23" s="5">
        <v>37.39</v>
      </c>
      <c r="F23" s="5">
        <v>27.22</v>
      </c>
    </row>
    <row r="24" spans="1:6" x14ac:dyDescent="0.3">
      <c r="A24" s="13"/>
      <c r="B24" s="5">
        <v>23</v>
      </c>
      <c r="C24" s="6" t="s">
        <v>29</v>
      </c>
      <c r="D24" s="4">
        <v>37.24</v>
      </c>
      <c r="E24" s="5">
        <v>37.25</v>
      </c>
      <c r="F24" s="5">
        <v>27.71</v>
      </c>
    </row>
    <row r="25" spans="1:6" x14ac:dyDescent="0.3">
      <c r="A25" s="13"/>
      <c r="B25" s="5">
        <v>24</v>
      </c>
      <c r="C25" s="7" t="s">
        <v>30</v>
      </c>
      <c r="D25" s="4"/>
      <c r="E25" s="5"/>
      <c r="F25" s="5"/>
    </row>
    <row r="26" spans="1:6" x14ac:dyDescent="0.3">
      <c r="A26" s="13"/>
      <c r="B26" s="5">
        <v>25</v>
      </c>
      <c r="C26" s="7" t="s">
        <v>31</v>
      </c>
      <c r="D26" s="4">
        <v>37.757800000000003</v>
      </c>
      <c r="E26" s="5">
        <v>37.845500000000001</v>
      </c>
      <c r="F26" s="5">
        <v>27.809699999999999</v>
      </c>
    </row>
    <row r="27" spans="1:6" x14ac:dyDescent="0.3">
      <c r="A27" s="13"/>
      <c r="B27" s="5">
        <v>26</v>
      </c>
      <c r="C27" s="7" t="s">
        <v>32</v>
      </c>
      <c r="D27" s="4">
        <v>30</v>
      </c>
      <c r="E27" s="5">
        <v>30</v>
      </c>
      <c r="F27" s="5">
        <v>20</v>
      </c>
    </row>
    <row r="28" spans="1:6" x14ac:dyDescent="0.3">
      <c r="A28" s="13"/>
      <c r="B28" s="5">
        <v>27</v>
      </c>
      <c r="C28" s="8" t="s">
        <v>33</v>
      </c>
      <c r="D28" s="4">
        <v>35.51</v>
      </c>
      <c r="E28" s="5">
        <v>35.29</v>
      </c>
      <c r="F28" s="5">
        <v>25.8</v>
      </c>
    </row>
    <row r="29" spans="1:6" x14ac:dyDescent="0.3">
      <c r="A29" s="13"/>
      <c r="B29" s="5">
        <v>28</v>
      </c>
      <c r="C29" s="8" t="s">
        <v>34</v>
      </c>
      <c r="D29" s="4">
        <v>35.85</v>
      </c>
      <c r="E29" s="5">
        <v>36.380000000000003</v>
      </c>
      <c r="F29" s="5">
        <v>25.92</v>
      </c>
    </row>
    <row r="30" spans="1:6" x14ac:dyDescent="0.3">
      <c r="A30" s="13"/>
      <c r="B30" s="5">
        <v>29</v>
      </c>
      <c r="C30" s="8" t="s">
        <v>35</v>
      </c>
      <c r="D30" s="4">
        <v>38.03</v>
      </c>
      <c r="E30" s="5">
        <v>37.020000000000003</v>
      </c>
      <c r="F30" s="5">
        <v>26.25</v>
      </c>
    </row>
    <row r="31" spans="1:6" x14ac:dyDescent="0.3">
      <c r="A31" s="13"/>
      <c r="B31" s="5">
        <v>30</v>
      </c>
      <c r="C31" s="8" t="s">
        <v>36</v>
      </c>
      <c r="D31" s="4">
        <v>37.9</v>
      </c>
      <c r="E31" s="5">
        <v>37.17</v>
      </c>
      <c r="F31" s="5">
        <v>26.51</v>
      </c>
    </row>
    <row r="32" spans="1:6" x14ac:dyDescent="0.3">
      <c r="A32" s="13"/>
      <c r="B32" s="5">
        <v>31</v>
      </c>
      <c r="C32" s="8" t="s">
        <v>37</v>
      </c>
      <c r="D32" s="4">
        <v>38.299999999999997</v>
      </c>
      <c r="E32" s="5">
        <v>37.549999999999997</v>
      </c>
      <c r="F32" s="5">
        <v>26.39</v>
      </c>
    </row>
    <row r="33" spans="1:6" x14ac:dyDescent="0.3">
      <c r="A33" s="13"/>
      <c r="B33" s="5">
        <v>32</v>
      </c>
      <c r="C33" s="8" t="s">
        <v>38</v>
      </c>
      <c r="D33" s="4">
        <v>38.43</v>
      </c>
      <c r="E33" s="5">
        <v>37.19</v>
      </c>
      <c r="F33" s="5">
        <v>25.2</v>
      </c>
    </row>
    <row r="34" spans="1:6" x14ac:dyDescent="0.3">
      <c r="A34" s="13"/>
      <c r="B34" s="5">
        <v>33</v>
      </c>
      <c r="C34" s="8" t="s">
        <v>39</v>
      </c>
      <c r="D34" s="4">
        <v>38.83</v>
      </c>
      <c r="E34" s="5">
        <v>37.159999999999997</v>
      </c>
      <c r="F34" s="5">
        <v>24.61</v>
      </c>
    </row>
    <row r="35" spans="1:6" x14ac:dyDescent="0.3">
      <c r="A35" s="13"/>
      <c r="B35" s="5">
        <v>34</v>
      </c>
      <c r="C35" s="8" t="s">
        <v>40</v>
      </c>
      <c r="D35" s="4">
        <v>38.880000000000003</v>
      </c>
      <c r="E35" s="5">
        <v>36.9</v>
      </c>
      <c r="F35" s="5">
        <v>24.06</v>
      </c>
    </row>
    <row r="36" spans="1:6" x14ac:dyDescent="0.3">
      <c r="A36" s="13"/>
      <c r="B36" s="5">
        <v>35</v>
      </c>
      <c r="C36" s="8" t="s">
        <v>41</v>
      </c>
      <c r="D36" s="4">
        <v>38.880000000000003</v>
      </c>
      <c r="E36" s="5">
        <v>36.44</v>
      </c>
      <c r="F36" s="5">
        <v>23.29</v>
      </c>
    </row>
    <row r="37" spans="1:6" x14ac:dyDescent="0.3">
      <c r="A37" s="13"/>
      <c r="B37" s="5">
        <v>36</v>
      </c>
      <c r="C37" s="8" t="s">
        <v>42</v>
      </c>
      <c r="D37" s="4">
        <v>38.659999999999997</v>
      </c>
      <c r="E37" s="5">
        <v>35.35</v>
      </c>
      <c r="F37" s="5">
        <v>22.27</v>
      </c>
    </row>
    <row r="38" spans="1:6" x14ac:dyDescent="0.3">
      <c r="A38" s="14" t="s">
        <v>43</v>
      </c>
      <c r="B38" s="5">
        <v>1</v>
      </c>
      <c r="C38" s="8" t="s">
        <v>44</v>
      </c>
      <c r="D38" s="4">
        <v>38.5</v>
      </c>
      <c r="E38" s="5">
        <v>34.340000000000003</v>
      </c>
      <c r="F38" s="5">
        <v>22.56</v>
      </c>
    </row>
    <row r="39" spans="1:6" x14ac:dyDescent="0.3">
      <c r="A39" s="14"/>
      <c r="B39" s="5">
        <v>2</v>
      </c>
      <c r="C39" s="8" t="s">
        <v>45</v>
      </c>
      <c r="D39" s="4">
        <v>32.299999999999997</v>
      </c>
      <c r="E39" s="5">
        <v>34.65</v>
      </c>
      <c r="F39" s="5">
        <v>40.5</v>
      </c>
    </row>
    <row r="40" spans="1:6" x14ac:dyDescent="0.3">
      <c r="A40" s="14"/>
      <c r="B40" s="5">
        <v>3</v>
      </c>
      <c r="C40" s="8" t="s">
        <v>46</v>
      </c>
      <c r="D40" s="4">
        <v>38.28</v>
      </c>
      <c r="E40" s="5">
        <v>43.7</v>
      </c>
      <c r="F40" s="5">
        <v>46.5</v>
      </c>
    </row>
    <row r="41" spans="1:6" x14ac:dyDescent="0.3">
      <c r="A41" s="14"/>
      <c r="B41" s="5">
        <v>4</v>
      </c>
      <c r="C41" s="8" t="s">
        <v>47</v>
      </c>
      <c r="D41" s="4">
        <v>39.33</v>
      </c>
      <c r="E41" s="5">
        <v>43.79</v>
      </c>
      <c r="F41" s="5">
        <v>43.87</v>
      </c>
    </row>
    <row r="42" spans="1:6" x14ac:dyDescent="0.3">
      <c r="A42" s="14"/>
      <c r="B42" s="5">
        <v>5</v>
      </c>
      <c r="C42" s="8" t="s">
        <v>48</v>
      </c>
      <c r="D42" s="4">
        <v>39.14</v>
      </c>
      <c r="E42" s="5">
        <v>41.44</v>
      </c>
      <c r="F42" s="5">
        <v>36.86</v>
      </c>
    </row>
    <row r="43" spans="1:6" x14ac:dyDescent="0.3">
      <c r="A43" s="14"/>
      <c r="B43" s="5">
        <v>6</v>
      </c>
      <c r="C43" s="8" t="s">
        <v>49</v>
      </c>
      <c r="D43" s="4">
        <v>40.29</v>
      </c>
      <c r="E43" s="5">
        <v>42.88</v>
      </c>
      <c r="F43" s="5">
        <v>36.58</v>
      </c>
    </row>
    <row r="44" spans="1:6" x14ac:dyDescent="0.3">
      <c r="A44" s="14"/>
      <c r="B44" s="5">
        <v>7</v>
      </c>
      <c r="C44" s="8" t="s">
        <v>50</v>
      </c>
      <c r="D44" s="4">
        <v>40.24</v>
      </c>
      <c r="E44" s="5">
        <v>42.32</v>
      </c>
      <c r="F44" s="5">
        <v>35.020000000000003</v>
      </c>
    </row>
    <row r="45" spans="1:6" x14ac:dyDescent="0.3">
      <c r="A45" s="14"/>
      <c r="B45" s="5">
        <v>8</v>
      </c>
      <c r="C45" s="8" t="s">
        <v>51</v>
      </c>
      <c r="D45" s="4">
        <v>40.54</v>
      </c>
      <c r="E45" s="5">
        <v>42.12</v>
      </c>
      <c r="F45" s="5">
        <v>33.69</v>
      </c>
    </row>
    <row r="46" spans="1:6" x14ac:dyDescent="0.3">
      <c r="A46" s="14"/>
      <c r="B46" s="5">
        <v>9</v>
      </c>
      <c r="C46" s="8" t="s">
        <v>52</v>
      </c>
      <c r="D46" s="4">
        <v>40.409999999999997</v>
      </c>
      <c r="E46" s="5">
        <v>41.39</v>
      </c>
      <c r="F46" s="5">
        <v>31.09</v>
      </c>
    </row>
    <row r="47" spans="1:6" x14ac:dyDescent="0.3">
      <c r="A47" s="14"/>
      <c r="B47" s="5">
        <v>10</v>
      </c>
      <c r="C47" s="8" t="s">
        <v>53</v>
      </c>
      <c r="D47" s="4">
        <v>39.96</v>
      </c>
      <c r="E47" s="5">
        <v>40.86</v>
      </c>
      <c r="F47" s="5">
        <v>29.47</v>
      </c>
    </row>
    <row r="48" spans="1:6" x14ac:dyDescent="0.3">
      <c r="A48" s="14"/>
      <c r="B48" s="5">
        <v>11</v>
      </c>
      <c r="C48" s="8" t="s">
        <v>54</v>
      </c>
      <c r="D48" s="4">
        <v>39.69</v>
      </c>
      <c r="E48" s="5">
        <v>39.53</v>
      </c>
      <c r="F48" s="5">
        <v>28.41</v>
      </c>
    </row>
    <row r="49" spans="1:6" x14ac:dyDescent="0.3">
      <c r="A49" s="14"/>
      <c r="B49" s="5">
        <v>12</v>
      </c>
      <c r="C49" s="8" t="s">
        <v>55</v>
      </c>
      <c r="D49" s="4">
        <v>38.090000000000003</v>
      </c>
      <c r="E49" s="5">
        <v>38.42</v>
      </c>
      <c r="F49" s="5">
        <v>28.05</v>
      </c>
    </row>
    <row r="50" spans="1:6" x14ac:dyDescent="0.3">
      <c r="A50" s="14"/>
      <c r="B50" s="5">
        <v>13</v>
      </c>
      <c r="C50" s="8" t="s">
        <v>56</v>
      </c>
      <c r="D50" s="4">
        <v>37.36</v>
      </c>
      <c r="E50" s="5">
        <v>37.53</v>
      </c>
      <c r="F50" s="5">
        <v>27.98</v>
      </c>
    </row>
    <row r="51" spans="1:6" x14ac:dyDescent="0.3">
      <c r="A51" s="14"/>
      <c r="B51" s="5">
        <v>14</v>
      </c>
      <c r="C51" s="7" t="s">
        <v>30</v>
      </c>
      <c r="D51" s="4"/>
      <c r="E51" s="5"/>
      <c r="F51" s="5"/>
    </row>
    <row r="52" spans="1:6" x14ac:dyDescent="0.3">
      <c r="A52" s="14"/>
      <c r="B52" s="5">
        <v>15</v>
      </c>
      <c r="C52" s="7" t="s">
        <v>30</v>
      </c>
      <c r="D52" s="4"/>
      <c r="E52" s="5"/>
      <c r="F52" s="5"/>
    </row>
    <row r="53" spans="1:6" x14ac:dyDescent="0.3">
      <c r="A53" s="14"/>
      <c r="B53" s="5">
        <v>16</v>
      </c>
      <c r="C53" s="7" t="s">
        <v>30</v>
      </c>
      <c r="D53" s="4"/>
      <c r="E53" s="5"/>
      <c r="F53" s="5"/>
    </row>
    <row r="54" spans="1:6" x14ac:dyDescent="0.3">
      <c r="A54" s="14"/>
      <c r="B54" s="5">
        <v>17</v>
      </c>
      <c r="C54" s="7" t="s">
        <v>30</v>
      </c>
      <c r="D54" s="4"/>
      <c r="E54" s="5"/>
      <c r="F54" s="5"/>
    </row>
    <row r="55" spans="1:6" x14ac:dyDescent="0.3">
      <c r="A55" s="14"/>
      <c r="B55" s="5">
        <v>18</v>
      </c>
      <c r="C55" s="9" t="s">
        <v>57</v>
      </c>
      <c r="D55" s="4">
        <v>35.659999999999997</v>
      </c>
      <c r="E55" s="5">
        <v>35.159999999999997</v>
      </c>
      <c r="F55" s="5">
        <v>25.95</v>
      </c>
    </row>
    <row r="56" spans="1:6" x14ac:dyDescent="0.3">
      <c r="A56" s="14"/>
      <c r="B56" s="5">
        <v>19</v>
      </c>
      <c r="C56" s="9" t="s">
        <v>58</v>
      </c>
      <c r="D56" s="4">
        <v>35.94</v>
      </c>
      <c r="E56" s="5">
        <v>37.08</v>
      </c>
      <c r="F56" s="5">
        <v>26.37</v>
      </c>
    </row>
    <row r="57" spans="1:6" x14ac:dyDescent="0.3">
      <c r="A57" s="14"/>
      <c r="B57" s="5">
        <v>20</v>
      </c>
      <c r="C57" s="9" t="s">
        <v>59</v>
      </c>
      <c r="D57" s="4">
        <v>37.909999999999997</v>
      </c>
      <c r="E57" s="5">
        <v>37.200000000000003</v>
      </c>
      <c r="F57" s="5">
        <v>26.81</v>
      </c>
    </row>
    <row r="58" spans="1:6" x14ac:dyDescent="0.3">
      <c r="A58" s="14"/>
      <c r="B58" s="5">
        <v>21</v>
      </c>
      <c r="C58" s="9" t="s">
        <v>60</v>
      </c>
      <c r="D58" s="4">
        <v>38.67</v>
      </c>
      <c r="E58" s="5">
        <v>37.479999999999997</v>
      </c>
      <c r="F58" s="5">
        <v>25.71</v>
      </c>
    </row>
    <row r="59" spans="1:6" x14ac:dyDescent="0.3">
      <c r="A59" s="14"/>
      <c r="B59" s="5">
        <v>22</v>
      </c>
      <c r="C59" s="9" t="s">
        <v>61</v>
      </c>
      <c r="D59" s="4">
        <v>38.729999999999997</v>
      </c>
      <c r="E59" s="5">
        <v>36.78</v>
      </c>
      <c r="F59" s="5">
        <v>24.21</v>
      </c>
    </row>
    <row r="60" spans="1:6" x14ac:dyDescent="0.3">
      <c r="A60" s="14"/>
      <c r="B60" s="5">
        <v>23</v>
      </c>
      <c r="C60" s="9" t="s">
        <v>62</v>
      </c>
      <c r="D60" s="4">
        <v>38.74</v>
      </c>
      <c r="E60" s="5">
        <v>36.22</v>
      </c>
      <c r="F60" s="5">
        <v>23.3</v>
      </c>
    </row>
    <row r="61" spans="1:6" x14ac:dyDescent="0.3">
      <c r="A61" s="14"/>
      <c r="B61" s="5">
        <v>24</v>
      </c>
      <c r="C61" s="9" t="s">
        <v>63</v>
      </c>
      <c r="D61" s="4">
        <v>38.51</v>
      </c>
      <c r="E61" s="5">
        <v>34.92</v>
      </c>
      <c r="F61" s="5">
        <v>22.26</v>
      </c>
    </row>
    <row r="62" spans="1:6" x14ac:dyDescent="0.3">
      <c r="A62" s="14"/>
      <c r="B62" s="5">
        <v>25</v>
      </c>
      <c r="C62" s="9" t="s">
        <v>64</v>
      </c>
      <c r="D62" s="4">
        <v>32.75</v>
      </c>
      <c r="E62" s="5">
        <v>32.44</v>
      </c>
      <c r="F62" s="5">
        <v>32.36</v>
      </c>
    </row>
    <row r="63" spans="1:6" x14ac:dyDescent="0.3">
      <c r="A63" s="14"/>
      <c r="B63" s="5">
        <v>26</v>
      </c>
      <c r="C63" s="9" t="s">
        <v>65</v>
      </c>
      <c r="D63" s="4">
        <v>36.06</v>
      </c>
      <c r="E63" s="5">
        <v>42.06</v>
      </c>
      <c r="F63" s="5">
        <v>45.04</v>
      </c>
    </row>
    <row r="64" spans="1:6" x14ac:dyDescent="0.3">
      <c r="A64" s="14"/>
      <c r="B64" s="5">
        <v>27</v>
      </c>
      <c r="C64" s="9" t="s">
        <v>66</v>
      </c>
      <c r="D64" s="4">
        <v>39.28</v>
      </c>
      <c r="E64" s="5">
        <v>43.89</v>
      </c>
      <c r="F64" s="5">
        <v>43.67</v>
      </c>
    </row>
    <row r="65" spans="1:6" x14ac:dyDescent="0.3">
      <c r="A65" s="14"/>
      <c r="B65" s="5">
        <v>28</v>
      </c>
      <c r="C65" s="9" t="s">
        <v>67</v>
      </c>
      <c r="D65" s="4">
        <v>39.56</v>
      </c>
      <c r="E65" s="5">
        <v>42.83</v>
      </c>
      <c r="F65" s="5">
        <v>38.049999999999997</v>
      </c>
    </row>
    <row r="66" spans="1:6" x14ac:dyDescent="0.3">
      <c r="A66" s="14"/>
      <c r="B66" s="5">
        <v>29</v>
      </c>
      <c r="C66" s="9" t="s">
        <v>68</v>
      </c>
      <c r="D66" s="4">
        <v>39.979999999999997</v>
      </c>
      <c r="E66" s="5">
        <v>42.52</v>
      </c>
      <c r="F66" s="5">
        <v>35.28</v>
      </c>
    </row>
    <row r="67" spans="1:6" x14ac:dyDescent="0.3">
      <c r="A67" s="14"/>
      <c r="B67" s="5">
        <v>30</v>
      </c>
      <c r="C67" s="9" t="s">
        <v>69</v>
      </c>
      <c r="D67" s="4">
        <v>40.28</v>
      </c>
      <c r="E67" s="5">
        <v>41.83</v>
      </c>
      <c r="F67" s="5">
        <v>32.61</v>
      </c>
    </row>
    <row r="68" spans="1:6" x14ac:dyDescent="0.3">
      <c r="A68" s="14"/>
      <c r="B68" s="5">
        <v>31</v>
      </c>
      <c r="C68" s="9" t="s">
        <v>70</v>
      </c>
      <c r="D68" s="4">
        <v>39.69</v>
      </c>
      <c r="E68" s="5">
        <v>40.67</v>
      </c>
      <c r="F68" s="5">
        <v>28.68</v>
      </c>
    </row>
    <row r="69" spans="1:6" x14ac:dyDescent="0.3">
      <c r="A69" s="14"/>
      <c r="B69" s="5">
        <v>32</v>
      </c>
      <c r="C69" s="9" t="s">
        <v>71</v>
      </c>
      <c r="D69" s="4">
        <v>39.44</v>
      </c>
      <c r="E69" s="5">
        <v>38.07</v>
      </c>
      <c r="F69" s="5">
        <v>27.86</v>
      </c>
    </row>
    <row r="70" spans="1:6" x14ac:dyDescent="0.3">
      <c r="A70" s="14"/>
      <c r="B70" s="5">
        <v>33</v>
      </c>
      <c r="C70" s="7" t="s">
        <v>30</v>
      </c>
      <c r="D70" s="4"/>
      <c r="E70" s="5"/>
      <c r="F70" s="5"/>
    </row>
    <row r="71" spans="1:6" x14ac:dyDescent="0.3">
      <c r="A71" s="14"/>
      <c r="B71" s="5">
        <v>34</v>
      </c>
      <c r="C71" s="7" t="s">
        <v>30</v>
      </c>
      <c r="D71" s="4"/>
      <c r="E71" s="5"/>
      <c r="F71" s="5"/>
    </row>
    <row r="72" spans="1:6" x14ac:dyDescent="0.3">
      <c r="A72" s="14"/>
      <c r="B72" s="5">
        <v>35</v>
      </c>
      <c r="C72" s="7" t="s">
        <v>31</v>
      </c>
      <c r="D72" s="4">
        <v>37.757800000000003</v>
      </c>
      <c r="E72" s="5">
        <v>37.845500000000001</v>
      </c>
      <c r="F72" s="5">
        <v>27.809699999999999</v>
      </c>
    </row>
    <row r="73" spans="1:6" x14ac:dyDescent="0.3">
      <c r="A73" s="14"/>
      <c r="B73" s="10">
        <v>36</v>
      </c>
      <c r="C73" s="11" t="s">
        <v>32</v>
      </c>
      <c r="D73" s="4">
        <v>30</v>
      </c>
      <c r="E73" s="5">
        <v>30</v>
      </c>
      <c r="F73" s="5">
        <v>20</v>
      </c>
    </row>
    <row r="74" spans="1:6" x14ac:dyDescent="0.3">
      <c r="A74" s="12" t="s">
        <v>72</v>
      </c>
      <c r="B74" s="12"/>
      <c r="C74" s="12"/>
      <c r="D74">
        <v>0</v>
      </c>
      <c r="E74">
        <v>5</v>
      </c>
      <c r="F74">
        <v>13</v>
      </c>
    </row>
    <row r="75" spans="1:6" x14ac:dyDescent="0.3">
      <c r="A75" s="12" t="s">
        <v>73</v>
      </c>
      <c r="B75" s="12"/>
      <c r="C75" s="12"/>
      <c r="D75">
        <v>102.99</v>
      </c>
      <c r="E75">
        <v>102.99</v>
      </c>
      <c r="F75">
        <v>102.99</v>
      </c>
    </row>
    <row r="76" spans="1:6" x14ac:dyDescent="0.3">
      <c r="A76" s="12" t="s">
        <v>74</v>
      </c>
      <c r="B76" s="12"/>
      <c r="C76" s="12"/>
      <c r="D76">
        <v>20.309999999999999</v>
      </c>
      <c r="E76">
        <v>20.309999999999999</v>
      </c>
      <c r="F76">
        <v>20.13</v>
      </c>
    </row>
    <row r="77" spans="1:6" x14ac:dyDescent="0.3">
      <c r="A77" s="12" t="s">
        <v>75</v>
      </c>
      <c r="B77" s="12"/>
      <c r="C77" s="12"/>
      <c r="D77">
        <f>D75*10^3/(287*(D76+273.15))</f>
        <v>1.2228248286513594</v>
      </c>
      <c r="E77">
        <f>E75*10^3/(287*(E76+273.15))</f>
        <v>1.2228248286513594</v>
      </c>
      <c r="F77">
        <f>F75*10^3/(287*(F76+273.15))</f>
        <v>1.2235753348882568</v>
      </c>
    </row>
    <row r="78" spans="1:6" x14ac:dyDescent="0.3">
      <c r="A78" s="12" t="s">
        <v>76</v>
      </c>
      <c r="B78" s="12"/>
      <c r="C78" s="12"/>
      <c r="D78">
        <f>1.716*10^(-5)*(((D76+273.15)/273.15)^1.5)*((273.15+111)/(273.15+D76+111))</f>
        <v>1.8149476633702882E-5</v>
      </c>
      <c r="E78">
        <f>1.716*10^(-5)*(((E76+273.15)/273.15)^1.5)*((273.15+110.4)/(273.15+E76+110.4))</f>
        <v>1.8148051047113158E-5</v>
      </c>
      <c r="F78">
        <f>1.716*10^(-5)*(((F76+273.15)/273.15)^1.5)*((273.15+110.4)/(273.15+F76+110.4))</f>
        <v>1.8139441092714685E-5</v>
      </c>
    </row>
    <row r="79" spans="1:6" x14ac:dyDescent="0.3">
      <c r="A79" s="12" t="s">
        <v>77</v>
      </c>
      <c r="B79" s="12"/>
      <c r="C79" s="12"/>
      <c r="D79" s="12">
        <f>5*10^5</f>
        <v>500000</v>
      </c>
      <c r="E79" s="12"/>
      <c r="F79" s="12"/>
    </row>
    <row r="80" spans="1:6" x14ac:dyDescent="0.3">
      <c r="A80" s="12" t="s">
        <v>78</v>
      </c>
      <c r="B80" s="12"/>
      <c r="C80" s="12"/>
      <c r="D80">
        <f>$D$79*D78/(D77*0.225)</f>
        <v>32.982786538280742</v>
      </c>
      <c r="E80">
        <f>$D$79*E78/(E77*0.225)</f>
        <v>32.980195839985157</v>
      </c>
      <c r="F80">
        <f>$D$79*F78/(F77*0.225)</f>
        <v>32.944329577060998</v>
      </c>
    </row>
    <row r="81" spans="1:6" x14ac:dyDescent="0.3">
      <c r="A81" s="12" t="s">
        <v>79</v>
      </c>
      <c r="B81" s="12"/>
      <c r="C81" s="12"/>
      <c r="D81">
        <v>33.1</v>
      </c>
      <c r="E81">
        <v>33.299999999999997</v>
      </c>
      <c r="F81">
        <v>33.299999999999997</v>
      </c>
    </row>
    <row r="82" spans="1:6" x14ac:dyDescent="0.3">
      <c r="A82" s="12" t="s">
        <v>80</v>
      </c>
      <c r="B82" s="12"/>
      <c r="C82" s="12"/>
      <c r="D82">
        <f>D77*D81*0.225/D78</f>
        <v>501776.88840182166</v>
      </c>
      <c r="E82">
        <f>E77*E81*0.225/E78</f>
        <v>504848.42724352633</v>
      </c>
      <c r="F82">
        <f>F77*F81*0.225/F78</f>
        <v>505398.0522218101</v>
      </c>
    </row>
  </sheetData>
  <mergeCells count="12">
    <mergeCell ref="D79:F79"/>
    <mergeCell ref="A80:C80"/>
    <mergeCell ref="A2:A37"/>
    <mergeCell ref="A38:A73"/>
    <mergeCell ref="A74:C74"/>
    <mergeCell ref="A75:C75"/>
    <mergeCell ref="A76:C76"/>
    <mergeCell ref="A81:C81"/>
    <mergeCell ref="A82:C82"/>
    <mergeCell ref="A77:C77"/>
    <mergeCell ref="A78:C78"/>
    <mergeCell ref="A79:C7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E4E07607EFD445AAFFA6CF411E8689" ma:contentTypeVersion="2" ma:contentTypeDescription="Create a new document." ma:contentTypeScope="" ma:versionID="541da9e9148e5970bcfd407e769ec4f5">
  <xsd:schema xmlns:xsd="http://www.w3.org/2001/XMLSchema" xmlns:xs="http://www.w3.org/2001/XMLSchema" xmlns:p="http://schemas.microsoft.com/office/2006/metadata/properties" xmlns:ns2="93275447-7048-4d68-a2a0-97cd12ec35fd" targetNamespace="http://schemas.microsoft.com/office/2006/metadata/properties" ma:root="true" ma:fieldsID="f4c04eab4de80f2be98ffa7d1d543818" ns2:_="">
    <xsd:import namespace="93275447-7048-4d68-a2a0-97cd12ec35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75447-7048-4d68-a2a0-97cd12ec35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D9CADE-820F-44F9-BE50-3D7EA5C65E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1AAAF6-32A7-4D27-B516-23D1F1CF2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275447-7048-4d68-a2a0-97cd12ec35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5CCB99-DAB0-457D-A577-D4BBF12372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Ozbay, Ali Girayhan</dc:creator>
  <cp:keywords/>
  <dc:description/>
  <cp:lastModifiedBy>jonathanassisdesousa@gmail.com</cp:lastModifiedBy>
  <cp:revision>1</cp:revision>
  <dcterms:created xsi:type="dcterms:W3CDTF">2019-10-23T11:36:57Z</dcterms:created>
  <dcterms:modified xsi:type="dcterms:W3CDTF">2021-03-01T11:06:36Z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0x0101001AE4E07607EFD445AAFFA6CF411E8689</vt:lpwstr>
  </property>
</Properties>
</file>