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37600" windowHeight="23540" tabRatio="500"/>
  </bookViews>
  <sheets>
    <sheet name="Overview" sheetId="1" r:id="rId1"/>
    <sheet name="TRIM5" sheetId="2" r:id="rId2"/>
    <sheet name="MAVS" sheetId="3" r:id="rId3"/>
    <sheet name="Tetherin (BST2)" sheetId="4" r:id="rId4"/>
    <sheet name="SAMHD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2" l="1"/>
  <c r="B7" i="5"/>
  <c r="B6" i="5"/>
  <c r="B5" i="5"/>
  <c r="A5" i="3"/>
  <c r="B5" i="2"/>
  <c r="B6" i="2"/>
  <c r="B7" i="2"/>
  <c r="B8" i="2"/>
  <c r="B9" i="2"/>
  <c r="B10" i="2"/>
  <c r="B11" i="2"/>
  <c r="B12" i="2"/>
  <c r="B13" i="2"/>
  <c r="B14" i="2"/>
  <c r="B15" i="2"/>
  <c r="B16" i="2"/>
  <c r="A6" i="2"/>
  <c r="A7" i="2"/>
  <c r="A8" i="2"/>
  <c r="A9" i="2"/>
  <c r="A10" i="2"/>
  <c r="A11" i="2"/>
  <c r="A12" i="2"/>
  <c r="A13" i="2"/>
  <c r="A14" i="2"/>
  <c r="A15" i="2"/>
  <c r="A16"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54" i="2"/>
</calcChain>
</file>

<file path=xl/sharedStrings.xml><?xml version="1.0" encoding="utf-8"?>
<sst xmlns="http://schemas.openxmlformats.org/spreadsheetml/2006/main" count="1064" uniqueCount="364">
  <si>
    <t>Gene</t>
  </si>
  <si>
    <t>MxA</t>
  </si>
  <si>
    <t>ENSG00000221963</t>
  </si>
  <si>
    <t>APOL6</t>
  </si>
  <si>
    <t>ENSG00000089127</t>
  </si>
  <si>
    <t>OAS1</t>
  </si>
  <si>
    <t>ENSG00000132256</t>
  </si>
  <si>
    <t>TRIM5</t>
  </si>
  <si>
    <t>ENSG00000138496</t>
  </si>
  <si>
    <t>PARP9</t>
  </si>
  <si>
    <t>ENSG00000163565</t>
  </si>
  <si>
    <t>IFI16</t>
  </si>
  <si>
    <t>ENSG00000012124</t>
  </si>
  <si>
    <t>ENSG00000105492</t>
  </si>
  <si>
    <t>SIGLEC6</t>
  </si>
  <si>
    <t>MAVS</t>
  </si>
  <si>
    <t xml:space="preserve">APOBEC3G </t>
  </si>
  <si>
    <t>Sawyer SL, Emerman M, Malik HS (2004) Ancient adaptive evolution of the primate antiviral DNA-editing enzyme APOBEC3G. PLoS Biol 2: E275.</t>
  </si>
  <si>
    <t>Patel MR, Loo Y-M, Horner SM, Gale M, Malik HS (2012) Convergent evolution of escape from hepaciviral antagonism in primates. PLoS Biol 10: e1001282.</t>
  </si>
  <si>
    <t>Mitchell PS, Patzina C, Emerman M, Haller O, Malik HS, Kochs G (2012) Evolution-Guided Identification of Antiviral Specificity Determinants in the Broadly Acting Interferon-Induced Innate Immunity Factor MxA. Cell Host Microbe 12: 598–604.</t>
  </si>
  <si>
    <t>Sawyer SL, Wu LI, Emerman M, Malik HS (2005) Positive selection of primate TRIM5alpha identifies a critical species-specific retroviral restriction domain. Proc Natl Acad Sci USA 102: 2832–2837.</t>
  </si>
  <si>
    <t>PKR</t>
  </si>
  <si>
    <t>Elde NC, Child SJ, Geballe AP, Malik HS (2009) Protein kinase R reveals an evolutionary model for defeating viral mimicry. Nature 457: 485–489.</t>
  </si>
  <si>
    <t>Part of 11,096</t>
  </si>
  <si>
    <t>ENSG00000239713</t>
  </si>
  <si>
    <t>ENSG00000130303</t>
  </si>
  <si>
    <t>Tetherin (BST2)</t>
  </si>
  <si>
    <t>Part of 331</t>
  </si>
  <si>
    <t>http://www.ncbi.nlm.nih.gov/pubmed/20444900?dopt=Abstract</t>
  </si>
  <si>
    <t>http://journals.plos.org/plospathogens/article?id=10.1371/journal.ppat.1000300</t>
  </si>
  <si>
    <t>http://www.ncbi.nlm.nih.gov/pubmed/22284954?dopt=Abstract</t>
  </si>
  <si>
    <t>CD22 (SIGLEC2)</t>
  </si>
  <si>
    <t>CFH</t>
  </si>
  <si>
    <t>CD46</t>
  </si>
  <si>
    <t>PARP14</t>
  </si>
  <si>
    <t>RIG-I</t>
  </si>
  <si>
    <t>MDA5</t>
  </si>
  <si>
    <t>LGP2</t>
  </si>
  <si>
    <t>ENSG00000108771</t>
  </si>
  <si>
    <t>ENSG00000115267</t>
  </si>
  <si>
    <t>ENSG00000107201</t>
  </si>
  <si>
    <t>ENSG00000173193</t>
  </si>
  <si>
    <t>ENSG00000117335</t>
  </si>
  <si>
    <t>ENSG00000000971</t>
  </si>
  <si>
    <t>ENSG00000101347</t>
  </si>
  <si>
    <t>ENSG00000055332</t>
  </si>
  <si>
    <t>ENSG00000088888</t>
  </si>
  <si>
    <t>ENSG00000157601</t>
  </si>
  <si>
    <t>TLR8</t>
  </si>
  <si>
    <t>Wlasiuk G, Nachman MW (2010) Adaptation and constraint at Toll-like receptors in primates. Mol Biol Evol 27: 2172–2186.</t>
  </si>
  <si>
    <t>SAMHD1</t>
  </si>
  <si>
    <t>ENSG00000101916</t>
  </si>
  <si>
    <t># primate sequences</t>
  </si>
  <si>
    <t>ENST00000380034</t>
  </si>
  <si>
    <t>ENSP00000369373</t>
  </si>
  <si>
    <t>tripartite motif containing 5 [Source:HGNC Symbol;Acc:HGNC:16276]</t>
  </si>
  <si>
    <t>T</t>
  </si>
  <si>
    <t>Q</t>
  </si>
  <si>
    <t>K</t>
  </si>
  <si>
    <t>R</t>
  </si>
  <si>
    <t>P</t>
  </si>
  <si>
    <t>C</t>
  </si>
  <si>
    <t>G</t>
  </si>
  <si>
    <t>A</t>
  </si>
  <si>
    <t>ensembl.id</t>
  </si>
  <si>
    <t>ensembl.transcript.id</t>
  </si>
  <si>
    <t>ensembl.protein.id</t>
  </si>
  <si>
    <t>EntrezGene.ID</t>
  </si>
  <si>
    <t>HGNC.symbol</t>
  </si>
  <si>
    <t>Description</t>
  </si>
  <si>
    <t>aa.human</t>
  </si>
  <si>
    <t>position.aln</t>
  </si>
  <si>
    <t>length_alignment</t>
  </si>
  <si>
    <t>position.aln.relative</t>
  </si>
  <si>
    <t>position.human</t>
  </si>
  <si>
    <t>length_human_sequence</t>
  </si>
  <si>
    <t>position.human.relative</t>
  </si>
  <si>
    <t>PSR</t>
  </si>
  <si>
    <t>M2</t>
  </si>
  <si>
    <t>(47-51: gaps)</t>
  </si>
  <si>
    <t>M8</t>
  </si>
  <si>
    <t xml:space="preserve">(47–51: gaps) </t>
  </si>
  <si>
    <t xml:space="preserve">175 Q 0.9958** </t>
  </si>
  <si>
    <t xml:space="preserve">213 S 0.9635* </t>
  </si>
  <si>
    <t xml:space="preserve">215 T 0.9955** </t>
  </si>
  <si>
    <t xml:space="preserve">228 L 0.9942** </t>
  </si>
  <si>
    <t xml:space="preserve">310 C 0.9924** </t>
  </si>
  <si>
    <t xml:space="preserve">311 A 0.9603* </t>
  </si>
  <si>
    <t xml:space="preserve">317 K 0.9757* </t>
  </si>
  <si>
    <t xml:space="preserve">324 K 0.9995** </t>
  </si>
  <si>
    <t>325 P 0.9933**</t>
  </si>
  <si>
    <t xml:space="preserve">(326-338: gaps) </t>
  </si>
  <si>
    <t xml:space="preserve">339 F 0.9994** </t>
  </si>
  <si>
    <t>340 V 0.9999**</t>
  </si>
  <si>
    <t xml:space="preserve">(385-386: gaps) </t>
  </si>
  <si>
    <t xml:space="preserve">389 K 0.9953** </t>
  </si>
  <si>
    <t xml:space="preserve">407 G 0.9974** </t>
  </si>
  <si>
    <t xml:space="preserve">418 F 0.9997** </t>
  </si>
  <si>
    <t xml:space="preserve">421 P 0.9769* </t>
  </si>
  <si>
    <t xml:space="preserve">423 V 0.9633* </t>
  </si>
  <si>
    <t xml:space="preserve">471 Q 0.9535* </t>
  </si>
  <si>
    <t>483 G 0.9936**</t>
  </si>
  <si>
    <t xml:space="preserve">139 Q 0.9534* </t>
  </si>
  <si>
    <t xml:space="preserve">175 Q 0.9967** </t>
  </si>
  <si>
    <t xml:space="preserve">213 S 0.9739* </t>
  </si>
  <si>
    <t xml:space="preserve">215 T 0.9966** </t>
  </si>
  <si>
    <t xml:space="preserve">228 L 0.9958** </t>
  </si>
  <si>
    <t xml:space="preserve">257 T 0.9511* </t>
  </si>
  <si>
    <t xml:space="preserve">310 C 0.9943** </t>
  </si>
  <si>
    <t xml:space="preserve">311 A 0.9717* </t>
  </si>
  <si>
    <t xml:space="preserve">317 K 0.9830* </t>
  </si>
  <si>
    <t xml:space="preserve">324 K 0.9996** </t>
  </si>
  <si>
    <t>325 P 0.9946**</t>
  </si>
  <si>
    <t xml:space="preserve">339 F 0.9995** </t>
  </si>
  <si>
    <t xml:space="preserve">340 V 0.9999** </t>
  </si>
  <si>
    <t>384 D 0.9539*</t>
  </si>
  <si>
    <t xml:space="preserve">389 K 0.9964** </t>
  </si>
  <si>
    <t xml:space="preserve">390 N 0.9611* </t>
  </si>
  <si>
    <t xml:space="preserve">407 G 0.9979** </t>
  </si>
  <si>
    <t xml:space="preserve">418 F 0.9998** </t>
  </si>
  <si>
    <t xml:space="preserve">421 P 0.9830* </t>
  </si>
  <si>
    <t xml:space="preserve">423 V 0.9737* </t>
  </si>
  <si>
    <t xml:space="preserve">471 Q 0.9670* </t>
  </si>
  <si>
    <t>483 G 0.9952**</t>
  </si>
  <si>
    <t>F3X4</t>
  </si>
  <si>
    <t>F61</t>
  </si>
  <si>
    <t xml:space="preserve">139 Q 0.9532* </t>
  </si>
  <si>
    <t xml:space="preserve">175 Q 0.9963** </t>
  </si>
  <si>
    <t xml:space="preserve">213 S 0.9659* </t>
  </si>
  <si>
    <t xml:space="preserve">215 T 0.9975** </t>
  </si>
  <si>
    <t xml:space="preserve">228 L 0.9967** </t>
  </si>
  <si>
    <t xml:space="preserve">257 T 0.9607* </t>
  </si>
  <si>
    <t xml:space="preserve">310 C 0.9945** </t>
  </si>
  <si>
    <t xml:space="preserve">311 A 0.9749* </t>
  </si>
  <si>
    <t xml:space="preserve">317 K 0.9805* </t>
  </si>
  <si>
    <t>325 P 0.9920**</t>
  </si>
  <si>
    <t xml:space="preserve">339 F 0.9989** </t>
  </si>
  <si>
    <t>(385-386: gaps)</t>
  </si>
  <si>
    <t xml:space="preserve">389 K 0.9949** </t>
  </si>
  <si>
    <t xml:space="preserve">390 N 0.9587* </t>
  </si>
  <si>
    <t xml:space="preserve">407 G 0.9966** </t>
  </si>
  <si>
    <t xml:space="preserve">411 S 0.9653* </t>
  </si>
  <si>
    <t xml:space="preserve">418 F 0.9995** </t>
  </si>
  <si>
    <t xml:space="preserve">421 P 0.9832* </t>
  </si>
  <si>
    <t xml:space="preserve">423 V 0.9756* </t>
  </si>
  <si>
    <t xml:space="preserve">471 Q 0.9570* </t>
  </si>
  <si>
    <t>483 G 0.9929**</t>
  </si>
  <si>
    <t xml:space="preserve">175 Q 0.9954** </t>
  </si>
  <si>
    <t xml:space="preserve">213 S 0.9544* </t>
  </si>
  <si>
    <t xml:space="preserve">215 T 0.9970** </t>
  </si>
  <si>
    <t xml:space="preserve">228 L 0.9957** </t>
  </si>
  <si>
    <t xml:space="preserve">310 C 0.9930** </t>
  </si>
  <si>
    <t xml:space="preserve">311 A 0.9669* </t>
  </si>
  <si>
    <t xml:space="preserve">317 K 0.9736* </t>
  </si>
  <si>
    <t xml:space="preserve">324 K 0.9994** </t>
  </si>
  <si>
    <t>325 P 0.9903**</t>
  </si>
  <si>
    <t>(326-338: gaps)</t>
  </si>
  <si>
    <t xml:space="preserve">339 F 0.9987** </t>
  </si>
  <si>
    <t xml:space="preserve">389 K 0.9935** </t>
  </si>
  <si>
    <t xml:space="preserve">407 G 0.9958** </t>
  </si>
  <si>
    <t xml:space="preserve">411 S 0.9536* </t>
  </si>
  <si>
    <t xml:space="preserve">418 F 0.9994** </t>
  </si>
  <si>
    <t xml:space="preserve">421 P 0.9784* </t>
  </si>
  <si>
    <t xml:space="preserve">423 V 0.9680* </t>
  </si>
  <si>
    <t>483 G 0.9909**</t>
  </si>
  <si>
    <t xml:space="preserve">330 G 0.9960** </t>
  </si>
  <si>
    <t xml:space="preserve">332 R 0.9929** </t>
  </si>
  <si>
    <t xml:space="preserve">335 R 0.9890* </t>
  </si>
  <si>
    <t xml:space="preserve">337 Q 0.9981** </t>
  </si>
  <si>
    <t>340 V 0.9993**</t>
  </si>
  <si>
    <t xml:space="preserve">330 G 0.9959** </t>
  </si>
  <si>
    <t xml:space="preserve">332 R 0.9927** </t>
  </si>
  <si>
    <t xml:space="preserve">335 R 0.9888* </t>
  </si>
  <si>
    <t xml:space="preserve">337 Q 0.9980** </t>
  </si>
  <si>
    <t>340 V 0.9992**</t>
  </si>
  <si>
    <t xml:space="preserve">330 G 0.9914** </t>
  </si>
  <si>
    <t xml:space="preserve">332 R 0.9934** </t>
  </si>
  <si>
    <t xml:space="preserve">335 R 0.9840* </t>
  </si>
  <si>
    <t xml:space="preserve">337 Q 0.9984** </t>
  </si>
  <si>
    <t xml:space="preserve">338 T 0.6807 </t>
  </si>
  <si>
    <t xml:space="preserve">330 G 0.9919** </t>
  </si>
  <si>
    <t xml:space="preserve">332 R 0.9938** </t>
  </si>
  <si>
    <t xml:space="preserve">335 R 0.9849* </t>
  </si>
  <si>
    <t xml:space="preserve">337 Q 0.9985** </t>
  </si>
  <si>
    <t>340 V 0.9994**</t>
  </si>
  <si>
    <r>
      <t xml:space="preserve">A. </t>
    </r>
    <r>
      <rPr>
        <b/>
        <i/>
        <sz val="9"/>
        <color theme="1"/>
        <rFont val="TimesNewRoman"/>
      </rPr>
      <t xml:space="preserve">PAML </t>
    </r>
    <r>
      <rPr>
        <b/>
        <i/>
        <sz val="12"/>
        <color theme="1"/>
        <rFont val="TimesNewRoman"/>
      </rPr>
      <t xml:space="preserve">(1) Analysis of Entire Data Set (hominids+OWM+NWM) </t>
    </r>
  </si>
  <si>
    <r>
      <t xml:space="preserve">B. </t>
    </r>
    <r>
      <rPr>
        <b/>
        <i/>
        <sz val="9"/>
        <color theme="1"/>
        <rFont val="TimesNewRoman"/>
      </rPr>
      <t xml:space="preserve">PAML </t>
    </r>
    <r>
      <rPr>
        <b/>
        <i/>
        <sz val="12"/>
        <color theme="1"/>
        <rFont val="TimesNewRoman"/>
      </rPr>
      <t xml:space="preserve">(1) Analysis of Partial Data Set (hominids+OWM) </t>
    </r>
  </si>
  <si>
    <t>0.9960**</t>
  </si>
  <si>
    <t>0.9959**</t>
  </si>
  <si>
    <t>0.9914**</t>
  </si>
  <si>
    <t>0.9958**</t>
  </si>
  <si>
    <t>0.9929**</t>
  </si>
  <si>
    <t>0.9534*</t>
  </si>
  <si>
    <t>0.9927**</t>
  </si>
  <si>
    <t>0.9954**</t>
  </si>
  <si>
    <t>0.9934**</t>
  </si>
  <si>
    <t>0.9532*</t>
  </si>
  <si>
    <t>S</t>
  </si>
  <si>
    <t>0.9635*</t>
  </si>
  <si>
    <t>0.9890*</t>
  </si>
  <si>
    <t>0.9967**</t>
  </si>
  <si>
    <t>0.9888*</t>
  </si>
  <si>
    <t>0.9544*</t>
  </si>
  <si>
    <t>0.9840*</t>
  </si>
  <si>
    <t>0.9963**</t>
  </si>
  <si>
    <t>0.9955**</t>
  </si>
  <si>
    <t>0.9981**</t>
  </si>
  <si>
    <t>0.9739*</t>
  </si>
  <si>
    <t>0.9980**</t>
  </si>
  <si>
    <t>0.9970**</t>
  </si>
  <si>
    <t>0.9984**</t>
  </si>
  <si>
    <t>0.9659*</t>
  </si>
  <si>
    <t>L</t>
  </si>
  <si>
    <t>0.9942**</t>
  </si>
  <si>
    <t>V</t>
  </si>
  <si>
    <t>0.9993**</t>
  </si>
  <si>
    <t>0.9966**</t>
  </si>
  <si>
    <t>0.9992**</t>
  </si>
  <si>
    <t>0.9957**</t>
  </si>
  <si>
    <t>0.9975**</t>
  </si>
  <si>
    <t>0.9924**</t>
  </si>
  <si>
    <t>0.9930**</t>
  </si>
  <si>
    <t>0.9603*</t>
  </si>
  <si>
    <t>0.9511*</t>
  </si>
  <si>
    <t>0.9669*</t>
  </si>
  <si>
    <t>0.9607*</t>
  </si>
  <si>
    <t>0.9757*</t>
  </si>
  <si>
    <t>0.9943**</t>
  </si>
  <si>
    <t>0.9736*</t>
  </si>
  <si>
    <t>0.9945**</t>
  </si>
  <si>
    <t>0.9995**</t>
  </si>
  <si>
    <t>0.9717*</t>
  </si>
  <si>
    <t>0.9994**</t>
  </si>
  <si>
    <t>0.9749*</t>
  </si>
  <si>
    <t>0.9933**</t>
  </si>
  <si>
    <t>0.9830*</t>
  </si>
  <si>
    <t>0.9903**</t>
  </si>
  <si>
    <t>0.9805*</t>
  </si>
  <si>
    <t>0.9996**</t>
  </si>
  <si>
    <t>F</t>
  </si>
  <si>
    <t>0.9946**</t>
  </si>
  <si>
    <t>0.9987**</t>
  </si>
  <si>
    <t>0.9920**</t>
  </si>
  <si>
    <t>0.9999**</t>
  </si>
  <si>
    <t>0.9989**</t>
  </si>
  <si>
    <t>0.9953**</t>
  </si>
  <si>
    <t>0.9935**</t>
  </si>
  <si>
    <t>0.9974**</t>
  </si>
  <si>
    <t>D</t>
  </si>
  <si>
    <t>0.9539*</t>
  </si>
  <si>
    <t>0.9997**</t>
  </si>
  <si>
    <t>0.9536*</t>
  </si>
  <si>
    <t>0.9949**</t>
  </si>
  <si>
    <t>0.9769*</t>
  </si>
  <si>
    <t>0.9964**</t>
  </si>
  <si>
    <t>N</t>
  </si>
  <si>
    <t>0.9587*</t>
  </si>
  <si>
    <t>0.9633*</t>
  </si>
  <si>
    <t>0.9611*</t>
  </si>
  <si>
    <t>0.9784*</t>
  </si>
  <si>
    <t>0.9535*</t>
  </si>
  <si>
    <t>0.9979**</t>
  </si>
  <si>
    <t>0.9680*</t>
  </si>
  <si>
    <t>0.9653*</t>
  </si>
  <si>
    <t>0.9936**</t>
  </si>
  <si>
    <t>0.9998**</t>
  </si>
  <si>
    <t>0.9909**</t>
  </si>
  <si>
    <t>0.9832*</t>
  </si>
  <si>
    <t>0.9737*</t>
  </si>
  <si>
    <t>0.9756*</t>
  </si>
  <si>
    <t>0.9670*</t>
  </si>
  <si>
    <t>0.9570*</t>
  </si>
  <si>
    <t>0.9952**</t>
  </si>
  <si>
    <t>ALL</t>
  </si>
  <si>
    <t>HOM+OWM</t>
  </si>
  <si>
    <t>0.9919**</t>
  </si>
  <si>
    <t>0.9938**</t>
  </si>
  <si>
    <t>0.9849*</t>
  </si>
  <si>
    <t>0.9985**</t>
  </si>
  <si>
    <t>EVOLUTIONARY ANALYSIS</t>
  </si>
  <si>
    <t>Codon freq</t>
  </si>
  <si>
    <t>Evolutionary model</t>
  </si>
  <si>
    <t>Species subset</t>
  </si>
  <si>
    <t>Human position</t>
  </si>
  <si>
    <t>Amino acid</t>
  </si>
  <si>
    <t>Posterior</t>
  </si>
  <si>
    <t>REPORTED BY US?</t>
  </si>
  <si>
    <t>REPORTED IN CASE STUDY?</t>
  </si>
  <si>
    <t>ENST00000428216</t>
  </si>
  <si>
    <t>ENSP00000401980</t>
  </si>
  <si>
    <t>mitochondrial antiviral signaling protein [Source:HGNC Symbol;Acc:HGNC:29233]</t>
  </si>
  <si>
    <t xml:space="preserve">Residues identified as being under recurrent positive selection are indicated on a schematic of the MAVS protein, including the CARD, Proline-rich, and transmembrane (TM) domains. CodeML program of PAML software was used to identify sites under positive selection by comparing M7 (beta) versus M8 (beta &amp; v) models, assuming codon frequencies according to the F61 model. Web-based implementation of HyPhy package was used to perform REL analysis. We present only those sites identified with a posterior probability higher than 0.9 in both Bayes empirical Bayes (BEB) and random effects likelihood (REL) methods </t>
  </si>
  <si>
    <t>experimental evidence</t>
  </si>
  <si>
    <t>M</t>
  </si>
  <si>
    <t>S100</t>
  </si>
  <si>
    <t>aln codon</t>
  </si>
  <si>
    <t>missing in human</t>
  </si>
  <si>
    <t>-</t>
  </si>
  <si>
    <t>I</t>
  </si>
  <si>
    <t>human aa</t>
  </si>
  <si>
    <t>note</t>
  </si>
  <si>
    <t>exp</t>
  </si>
  <si>
    <t>NOT IDENTIFIED IN EVO ANALYSIS</t>
  </si>
  <si>
    <t>human pos</t>
  </si>
  <si>
    <t>&gt;9606__Homo_sapiens__ENSG00000130303__ENST00000252593__ENSP00000252593</t>
  </si>
  <si>
    <t>MASTSYDYCRVPMEoGDKRCKLLLGIGILVLLIIooLGVPLIIFTIKANSEACRDGLRAV..</t>
  </si>
  <si>
    <t>MASTSYDYCRVPMEDGDKRCKLLLGIGILVLLIIVILGVPLIIFTIKANSEACRDGLRAV..</t>
  </si>
  <si>
    <t>Lim ES, Malik HS, Emerman M (2010) Ancient adaptive evolution of tetherin shaped the functions of Vpu and Nef in human immunodeficiency virus and primate lentiviruses. J Virol 84: 7124–7134.</t>
  </si>
  <si>
    <t>ENST00000252593</t>
  </si>
  <si>
    <t>ENSP00000252593</t>
  </si>
  <si>
    <t>BST2</t>
  </si>
  <si>
    <t>bone marrow stromal cell antigen 2 [Source:HGNC Symbol;Acc:HGNC:1119]</t>
  </si>
  <si>
    <t>&gt;our masked sequence</t>
  </si>
  <si>
    <t>Gupta RK, Hué S, Schaller T, Verschoor E, Pillay D, Towers GJ (2009) Mutation of a single residue renders human tetherin resistant to HIV-1 Vpu-mediated depletion. PLoS Pathog 5: e1000443.</t>
  </si>
  <si>
    <t>E</t>
  </si>
  <si>
    <t>Y</t>
  </si>
  <si>
    <t>K79</t>
  </si>
  <si>
    <t>ENST00000262878</t>
  </si>
  <si>
    <t>ENSP00000262878</t>
  </si>
  <si>
    <t>SAM domain and HD domain 1 [Source:HGNC Symbol;Acc:HGNC:15925]</t>
  </si>
  <si>
    <t>Laguette N, Rahm N, Sobhian B, Chable-Bessia C, Münch J, Snoeck J, Sauter D, Switzer WM, Heneine W, Kirchhoff F, et al. (2012) Evolutionary and functional analyses of the interaction between the myeloid restriction factor SAMHD1 and the lentiviral Vpx protein. Cell Host Microbe 11: 205–217.</t>
  </si>
  <si>
    <t>..17 in total..</t>
  </si>
  <si>
    <t>Lim ES, Fregoso OI, McCoy CO, Matsen FA, Malik HS, Emerman M (2012) The ability of primate lentiviruses to degrade the monocyte restriction factor SAMHD1 preceded the birth of the viral accessory protein Vpx. Cell Host Microbe 11: 194–204.</t>
  </si>
  <si>
    <t>W</t>
  </si>
  <si>
    <t>Ensembl ID</t>
  </si>
  <si>
    <t>References</t>
  </si>
  <si>
    <t>Cases with experimental evidence supporting the importance of a positively selected codon (identified through evolutionary analysis) for a biological phenotype likely to enhance survival</t>
  </si>
  <si>
    <t>Experimental Evidence</t>
  </si>
  <si>
    <t>AIM2</t>
  </si>
  <si>
    <t>ENSG00000163568</t>
  </si>
  <si>
    <t>PARP4</t>
  </si>
  <si>
    <t>ENSG00000102699</t>
  </si>
  <si>
    <t>ENSG00000173200</t>
  </si>
  <si>
    <t>PARP15</t>
  </si>
  <si>
    <t>ENSG00000105939</t>
  </si>
  <si>
    <t>PARP13 [ZAP]</t>
  </si>
  <si>
    <t>6 mammals</t>
  </si>
  <si>
    <t>42 mammals</t>
  </si>
  <si>
    <t>46 mammals</t>
  </si>
  <si>
    <t>Smith EE, Malik HS (2009) The apolipoprotein L family of programmed cell death and immunity genes rapidly evolved in primates at discrete sites of host-pathogen interactions. Genome Res 19: 850–858.</t>
  </si>
  <si>
    <t>Daugherty MD, Young JM, Kerns JA, Malik HS (2014) Rapid evolution of PARP genes suggests a broad role for ADP-ribosylation in host-virus conflicts. PLoS Genet 10: e1004403.</t>
  </si>
  <si>
    <t>Cagliani R, Forni D, Biasin M, Comabella M, Guerini FR, Riva S, Pozzoli U, Agliardi C, Caputo D, Malhotra S, et al. (2014) Ancient and recent selective pressures shaped genetic diversity at AIM2-like nucleic acid sensors. Genome Biol Evol 6: 830–845.</t>
  </si>
  <si>
    <t>Cagliani R, Forni D, Tresoldi C, Pozzoli U, Filippi G, Rainone V, De Gioia L, Clerici M, Sironi M (2014) RIG-I-like receptors evolved adaptively in mammals, with parallel evolution at LGP2 and RIG-I. J Mol Biol 426: 1351–1365.</t>
  </si>
  <si>
    <t>Kosiol C, Vinar T, da Fonseca RR, Hubisz MJ, Bustamante CD, Nielsen R, Siepel A (2008) Patterns of positive selection in six Mammalian genomes. PLoS Genet 4: e1000144.</t>
  </si>
  <si>
    <t>Kerns JA, Emerman M, Malik HS (2008) Positive selection and increased antiviral activity associated with the PARP-containing isoform of human zinc-finger antiviral protein. PLoS Genet 4: e21.</t>
  </si>
  <si>
    <t xml:space="preserve"> +</t>
  </si>
  <si>
    <t>cGAS</t>
  </si>
  <si>
    <t>ENSG00000164430</t>
  </si>
  <si>
    <t>OAS2</t>
  </si>
  <si>
    <t>OAS3</t>
  </si>
  <si>
    <t>OASL</t>
  </si>
  <si>
    <t>ENSG00000111335</t>
  </si>
  <si>
    <t>ENSG00000111331</t>
  </si>
  <si>
    <t>ENSG00000135114</t>
  </si>
  <si>
    <t>Hancks DC, Hartley MK, Hagan C, Clark NL, Elde NC (2015) Overlapping Patterns of Rapid Evolution in the Nucleic Acid Sensors cGAS and OAS1 Suggest a Common Mechanism of Pathogen Antagonism and Escape. PLoS Genet 11: e1005203.</t>
  </si>
  <si>
    <t>TLR1</t>
  </si>
  <si>
    <t>ENSG00000174125</t>
  </si>
  <si>
    <t>Angata T, Margulies EH, Green ED, Varki A (2004) Large-scale sequencing of the CD33-related Siglec gene cluster in five mammalian species reveals rapid evolution by multiple mechanisms. Proc Natl Acad Sci USA 101: 13251–13256.</t>
  </si>
  <si>
    <t>Genes showing statistical evidence for positive selection in small-scale studies that specifically focused on these genes/gene families</t>
  </si>
  <si>
    <t>Studies of positive selection in mammals (rather than primates)</t>
  </si>
  <si>
    <t>PSR DETECTED BY OUR ANALYSES</t>
  </si>
  <si>
    <t>PSR REPORTED IN CASE STUDY?</t>
  </si>
  <si>
    <t>COMBINED TABLE</t>
  </si>
  <si>
    <t>PSR identifed in both our large-scale evolutionary analysis, as well as in previous small-scale case study/studies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</si>
</sst>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sz val="12"/>
      <color rgb="FF0061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sz val="12"/>
      <color rgb="FF9C0006"/>
      <name val="Calibri"/>
      <family val="2"/>
      <scheme val="minor"/>
    </font>
    <font>
      <b/>
      <i/>
      <sz val="12"/>
      <color theme="1"/>
      <name val="TimesNewRoman"/>
    </font>
    <font>
      <b/>
      <i/>
      <sz val="9"/>
      <color theme="1"/>
      <name val="TimesNewRoman"/>
    </font>
    <font>
      <b/>
      <i/>
      <sz val="12"/>
      <color theme="1"/>
      <name val="Calibri"/>
      <scheme val="minor"/>
    </font>
    <font>
      <sz val="13"/>
      <color rgb="FF333333"/>
      <name val="Arial"/>
    </font>
    <font>
      <sz val="16"/>
      <color rgb="FF2E2E2E"/>
      <name val="Arial"/>
    </font>
    <font>
      <sz val="13"/>
      <color rgb="FF5C5C5C"/>
      <name val="Arial"/>
    </font>
    <font>
      <i/>
      <sz val="12"/>
      <color theme="1"/>
      <name val="Calibri"/>
      <scheme val="minor"/>
    </font>
    <font>
      <b/>
      <sz val="13"/>
      <color rgb="FF1F497D"/>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bottom style="thick">
        <color theme="4" tint="0.499984740745262"/>
      </bottom>
      <diagonal/>
    </border>
    <border>
      <left/>
      <right/>
      <top/>
      <bottom style="thick">
        <color rgb="FFA7BFDE"/>
      </bottom>
      <diagonal/>
    </border>
  </borders>
  <cellStyleXfs count="125">
    <xf numFmtId="0" fontId="0" fillId="0" borderId="0"/>
    <xf numFmtId="0" fontId="2"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1" applyNumberFormat="0" applyFill="0" applyAlignment="0" applyProtection="0"/>
    <xf numFmtId="0" fontId="8" fillId="3"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3" fillId="0" borderId="0" xfId="0" applyFont="1"/>
    <xf numFmtId="0" fontId="2" fillId="2" borderId="0" xfId="1"/>
    <xf numFmtId="0" fontId="6" fillId="0" borderId="0" xfId="0" applyFont="1"/>
    <xf numFmtId="0" fontId="9" fillId="0" borderId="0" xfId="0" applyFont="1"/>
    <xf numFmtId="0" fontId="7" fillId="0" borderId="1" xfId="62"/>
    <xf numFmtId="0" fontId="11" fillId="0" borderId="0" xfId="0" applyFont="1"/>
    <xf numFmtId="0" fontId="1" fillId="0" borderId="0" xfId="0" applyFont="1"/>
    <xf numFmtId="0" fontId="8" fillId="3" borderId="0" xfId="63"/>
    <xf numFmtId="0" fontId="12" fillId="0" borderId="0" xfId="0" applyFont="1"/>
    <xf numFmtId="0" fontId="0" fillId="0" borderId="0" xfId="0" applyFont="1"/>
    <xf numFmtId="0" fontId="13" fillId="0" borderId="0" xfId="0" applyFont="1"/>
    <xf numFmtId="0" fontId="14" fillId="0" borderId="0" xfId="0" applyFont="1"/>
    <xf numFmtId="0" fontId="15" fillId="0" borderId="0" xfId="0" applyFont="1"/>
    <xf numFmtId="0" fontId="7" fillId="0" borderId="1" xfId="62" applyFont="1"/>
    <xf numFmtId="0" fontId="0" fillId="0" borderId="0" xfId="0" applyFill="1"/>
    <xf numFmtId="0" fontId="16" fillId="0" borderId="2" xfId="0" applyFont="1" applyBorder="1"/>
  </cellXfs>
  <cellStyles count="125">
    <cellStyle name="Bad" xfId="63" builtinId="27"/>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Good" xfId="1" builtinId="26"/>
    <cellStyle name="Heading 2" xfId="62" builtinId="17"/>
    <cellStyle name="Hyperlink" xfId="2" builtinId="8" hidden="1"/>
    <cellStyle name="Hyperlink" xfId="4" builtinId="8" hidden="1"/>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739965</xdr:colOff>
      <xdr:row>11</xdr:row>
      <xdr:rowOff>145534</xdr:rowOff>
    </xdr:from>
    <xdr:to>
      <xdr:col>9</xdr:col>
      <xdr:colOff>347650</xdr:colOff>
      <xdr:row>24</xdr:row>
      <xdr:rowOff>56256</xdr:rowOff>
    </xdr:to>
    <xdr:pic>
      <xdr:nvPicPr>
        <xdr:cNvPr id="3" name="Picture 2"/>
        <xdr:cNvPicPr>
          <a:picLocks noChangeAspect="1"/>
        </xdr:cNvPicPr>
      </xdr:nvPicPr>
      <xdr:blipFill>
        <a:blip xmlns:r="http://schemas.openxmlformats.org/officeDocument/2006/relationships" r:embed="rId1"/>
        <a:stretch>
          <a:fillRect/>
        </a:stretch>
      </xdr:blipFill>
      <xdr:spPr>
        <a:xfrm>
          <a:off x="2386586" y="2326431"/>
          <a:ext cx="5370857" cy="2503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nsembl.org/Homo_sapiens/geneview?gene=ENSG00000130303;db=cor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zoomScale="145" zoomScaleNormal="145" zoomScalePageLayoutView="145" workbookViewId="0"/>
  </sheetViews>
  <sheetFormatPr baseColWidth="10" defaultRowHeight="15" x14ac:dyDescent="0"/>
  <cols>
    <col min="1" max="1" width="23.83203125" style="10" customWidth="1"/>
    <col min="2" max="2" width="20" customWidth="1"/>
    <col min="3" max="5" width="16.1640625" customWidth="1"/>
    <col min="6" max="6" width="18.1640625" customWidth="1"/>
    <col min="7" max="7" width="4.6640625" customWidth="1"/>
    <col min="8" max="8" width="19.33203125" customWidth="1"/>
  </cols>
  <sheetData>
    <row r="1" spans="1:12" ht="17" thickBot="1">
      <c r="A1" s="14" t="s">
        <v>0</v>
      </c>
      <c r="B1" s="5" t="s">
        <v>324</v>
      </c>
      <c r="C1" s="5" t="s">
        <v>23</v>
      </c>
      <c r="D1" s="5" t="s">
        <v>27</v>
      </c>
      <c r="E1" s="5" t="s">
        <v>327</v>
      </c>
      <c r="F1" s="5" t="s">
        <v>52</v>
      </c>
      <c r="G1" s="5"/>
      <c r="H1" s="5" t="s">
        <v>325</v>
      </c>
    </row>
    <row r="2" spans="1:12" ht="16" thickTop="1">
      <c r="A2" s="6" t="s">
        <v>326</v>
      </c>
      <c r="B2" s="1"/>
      <c r="C2" s="1"/>
      <c r="D2" s="1"/>
      <c r="E2" s="1"/>
      <c r="F2" s="1"/>
      <c r="G2" s="1"/>
      <c r="H2" s="1"/>
    </row>
    <row r="3" spans="1:12">
      <c r="A3" s="10" t="s">
        <v>1</v>
      </c>
      <c r="B3" t="s">
        <v>47</v>
      </c>
      <c r="C3">
        <v>1</v>
      </c>
      <c r="D3">
        <v>0</v>
      </c>
      <c r="E3">
        <v>1</v>
      </c>
      <c r="F3">
        <v>24</v>
      </c>
      <c r="H3" t="s">
        <v>19</v>
      </c>
    </row>
    <row r="4" spans="1:12">
      <c r="A4" s="10" t="s">
        <v>7</v>
      </c>
      <c r="B4" t="s">
        <v>6</v>
      </c>
      <c r="C4">
        <v>1</v>
      </c>
      <c r="D4">
        <v>1</v>
      </c>
      <c r="E4">
        <v>1</v>
      </c>
      <c r="F4">
        <v>17</v>
      </c>
      <c r="H4" t="s">
        <v>20</v>
      </c>
    </row>
    <row r="5" spans="1:12">
      <c r="A5" s="10" t="s">
        <v>15</v>
      </c>
      <c r="B5" t="s">
        <v>46</v>
      </c>
      <c r="C5">
        <v>1</v>
      </c>
      <c r="D5">
        <v>1</v>
      </c>
      <c r="E5">
        <v>1</v>
      </c>
      <c r="F5">
        <v>21</v>
      </c>
      <c r="H5" t="s">
        <v>18</v>
      </c>
    </row>
    <row r="6" spans="1:12">
      <c r="A6" s="10" t="s">
        <v>21</v>
      </c>
      <c r="B6" t="s">
        <v>45</v>
      </c>
      <c r="C6">
        <v>0</v>
      </c>
      <c r="D6">
        <v>0</v>
      </c>
      <c r="E6">
        <v>1</v>
      </c>
      <c r="F6">
        <v>20</v>
      </c>
      <c r="H6" t="s">
        <v>22</v>
      </c>
    </row>
    <row r="7" spans="1:12">
      <c r="A7" s="10" t="s">
        <v>26</v>
      </c>
      <c r="B7" t="s">
        <v>25</v>
      </c>
      <c r="C7">
        <v>1</v>
      </c>
      <c r="D7">
        <v>1</v>
      </c>
      <c r="E7">
        <v>1</v>
      </c>
      <c r="F7">
        <v>20</v>
      </c>
      <c r="H7" t="s">
        <v>313</v>
      </c>
      <c r="I7" t="s">
        <v>345</v>
      </c>
      <c r="J7" s="3" t="s">
        <v>28</v>
      </c>
      <c r="K7" t="s">
        <v>345</v>
      </c>
      <c r="L7" s="3" t="s">
        <v>29</v>
      </c>
    </row>
    <row r="8" spans="1:12">
      <c r="A8" s="10" t="s">
        <v>50</v>
      </c>
      <c r="B8" t="s">
        <v>44</v>
      </c>
      <c r="C8">
        <v>1</v>
      </c>
      <c r="D8">
        <v>1</v>
      </c>
      <c r="E8">
        <v>1</v>
      </c>
      <c r="F8">
        <v>31</v>
      </c>
      <c r="H8" t="s">
        <v>320</v>
      </c>
      <c r="I8" s="3" t="s">
        <v>345</v>
      </c>
      <c r="J8" s="3" t="s">
        <v>30</v>
      </c>
      <c r="K8" s="3"/>
    </row>
    <row r="10" spans="1:12">
      <c r="A10" s="6" t="s">
        <v>358</v>
      </c>
    </row>
    <row r="11" spans="1:12">
      <c r="A11" s="10" t="s">
        <v>16</v>
      </c>
      <c r="B11" t="s">
        <v>24</v>
      </c>
      <c r="C11">
        <v>0</v>
      </c>
      <c r="D11">
        <v>0</v>
      </c>
      <c r="F11">
        <v>10</v>
      </c>
      <c r="H11" t="s">
        <v>17</v>
      </c>
    </row>
    <row r="13" spans="1:12">
      <c r="A13" s="10" t="s">
        <v>11</v>
      </c>
      <c r="B13" t="s">
        <v>10</v>
      </c>
      <c r="C13">
        <v>1</v>
      </c>
      <c r="D13">
        <v>1</v>
      </c>
      <c r="F13">
        <v>16</v>
      </c>
      <c r="H13" t="s">
        <v>341</v>
      </c>
    </row>
    <row r="14" spans="1:12">
      <c r="A14" s="10" t="s">
        <v>328</v>
      </c>
      <c r="B14" t="s">
        <v>329</v>
      </c>
      <c r="C14">
        <v>1</v>
      </c>
      <c r="D14">
        <v>0</v>
      </c>
      <c r="F14">
        <v>16</v>
      </c>
      <c r="H14" s="3" t="s">
        <v>341</v>
      </c>
    </row>
    <row r="16" spans="1:12">
      <c r="A16" s="10" t="s">
        <v>5</v>
      </c>
      <c r="B16" t="s">
        <v>4</v>
      </c>
      <c r="C16">
        <v>1</v>
      </c>
      <c r="D16">
        <v>1</v>
      </c>
      <c r="F16">
        <v>22</v>
      </c>
      <c r="H16" t="s">
        <v>354</v>
      </c>
    </row>
    <row r="17" spans="1:8">
      <c r="A17" s="10" t="s">
        <v>346</v>
      </c>
      <c r="B17" t="s">
        <v>347</v>
      </c>
      <c r="C17">
        <v>0</v>
      </c>
      <c r="D17">
        <v>0</v>
      </c>
      <c r="F17">
        <v>22</v>
      </c>
      <c r="H17" t="s">
        <v>354</v>
      </c>
    </row>
    <row r="18" spans="1:8">
      <c r="A18" s="10" t="s">
        <v>348</v>
      </c>
      <c r="B18" t="s">
        <v>351</v>
      </c>
      <c r="C18">
        <v>1</v>
      </c>
      <c r="D18">
        <v>0</v>
      </c>
      <c r="F18">
        <v>20</v>
      </c>
      <c r="H18" t="s">
        <v>354</v>
      </c>
    </row>
    <row r="19" spans="1:8">
      <c r="A19" s="10" t="s">
        <v>349</v>
      </c>
      <c r="B19" t="s">
        <v>352</v>
      </c>
      <c r="C19">
        <v>0</v>
      </c>
      <c r="D19">
        <v>0</v>
      </c>
      <c r="F19">
        <v>11</v>
      </c>
      <c r="H19" t="s">
        <v>354</v>
      </c>
    </row>
    <row r="20" spans="1:8">
      <c r="A20" s="10" t="s">
        <v>350</v>
      </c>
      <c r="B20" t="s">
        <v>353</v>
      </c>
      <c r="C20">
        <v>1</v>
      </c>
      <c r="D20">
        <v>0</v>
      </c>
      <c r="F20">
        <v>11</v>
      </c>
      <c r="H20" t="s">
        <v>354</v>
      </c>
    </row>
    <row r="22" spans="1:8">
      <c r="A22" s="10" t="s">
        <v>355</v>
      </c>
      <c r="B22" t="s">
        <v>356</v>
      </c>
      <c r="C22">
        <v>1</v>
      </c>
      <c r="D22">
        <v>1</v>
      </c>
      <c r="F22">
        <v>11</v>
      </c>
      <c r="H22" t="s">
        <v>49</v>
      </c>
    </row>
    <row r="23" spans="1:8">
      <c r="A23" s="10" t="s">
        <v>48</v>
      </c>
      <c r="B23" t="s">
        <v>51</v>
      </c>
      <c r="C23">
        <v>1</v>
      </c>
      <c r="D23">
        <v>1</v>
      </c>
      <c r="F23">
        <v>9</v>
      </c>
      <c r="H23" t="s">
        <v>49</v>
      </c>
    </row>
    <row r="25" spans="1:8">
      <c r="A25" s="10" t="s">
        <v>330</v>
      </c>
      <c r="B25" t="s">
        <v>331</v>
      </c>
      <c r="C25">
        <v>0</v>
      </c>
      <c r="D25">
        <v>0</v>
      </c>
      <c r="F25">
        <v>15</v>
      </c>
      <c r="H25" t="s">
        <v>340</v>
      </c>
    </row>
    <row r="26" spans="1:8">
      <c r="A26" s="10" t="s">
        <v>9</v>
      </c>
      <c r="B26" t="s">
        <v>8</v>
      </c>
      <c r="C26">
        <v>1</v>
      </c>
      <c r="D26">
        <v>1</v>
      </c>
      <c r="F26">
        <v>20</v>
      </c>
      <c r="H26" t="s">
        <v>340</v>
      </c>
    </row>
    <row r="27" spans="1:8">
      <c r="A27" s="10" t="s">
        <v>335</v>
      </c>
      <c r="B27" t="s">
        <v>334</v>
      </c>
      <c r="C27">
        <v>1</v>
      </c>
      <c r="D27">
        <v>1</v>
      </c>
      <c r="F27">
        <v>13</v>
      </c>
      <c r="H27" t="s">
        <v>344</v>
      </c>
    </row>
    <row r="28" spans="1:8">
      <c r="A28" s="10" t="s">
        <v>34</v>
      </c>
      <c r="B28" t="s">
        <v>41</v>
      </c>
      <c r="C28">
        <v>1</v>
      </c>
      <c r="D28">
        <v>1</v>
      </c>
      <c r="F28">
        <v>20</v>
      </c>
      <c r="H28" t="s">
        <v>340</v>
      </c>
    </row>
    <row r="29" spans="1:8">
      <c r="A29" s="10" t="s">
        <v>333</v>
      </c>
      <c r="B29" t="s">
        <v>332</v>
      </c>
      <c r="C29">
        <v>0</v>
      </c>
      <c r="D29">
        <v>0</v>
      </c>
      <c r="F29">
        <v>20</v>
      </c>
      <c r="H29" t="s">
        <v>340</v>
      </c>
    </row>
    <row r="31" spans="1:8">
      <c r="A31" s="10" t="s">
        <v>3</v>
      </c>
      <c r="B31" t="s">
        <v>2</v>
      </c>
      <c r="C31">
        <v>1</v>
      </c>
      <c r="D31">
        <v>1</v>
      </c>
      <c r="F31">
        <v>18</v>
      </c>
      <c r="H31" t="s">
        <v>339</v>
      </c>
    </row>
    <row r="33" spans="1:9">
      <c r="A33" s="6" t="s">
        <v>359</v>
      </c>
    </row>
    <row r="34" spans="1:9">
      <c r="A34" s="10" t="s">
        <v>35</v>
      </c>
      <c r="B34" t="s">
        <v>40</v>
      </c>
      <c r="C34">
        <v>0</v>
      </c>
      <c r="D34">
        <v>0</v>
      </c>
      <c r="F34" t="s">
        <v>337</v>
      </c>
      <c r="H34" s="3" t="s">
        <v>342</v>
      </c>
    </row>
    <row r="35" spans="1:9">
      <c r="A35" s="10" t="s">
        <v>36</v>
      </c>
      <c r="B35" t="s">
        <v>39</v>
      </c>
      <c r="C35">
        <v>1</v>
      </c>
      <c r="D35">
        <v>0</v>
      </c>
      <c r="F35" t="s">
        <v>338</v>
      </c>
      <c r="H35" s="3" t="s">
        <v>342</v>
      </c>
    </row>
    <row r="36" spans="1:9">
      <c r="A36" s="10" t="s">
        <v>37</v>
      </c>
      <c r="B36" t="s">
        <v>38</v>
      </c>
      <c r="C36">
        <v>0</v>
      </c>
      <c r="D36">
        <v>0</v>
      </c>
      <c r="F36" t="s">
        <v>338</v>
      </c>
      <c r="H36" s="3" t="s">
        <v>342</v>
      </c>
    </row>
    <row r="38" spans="1:9">
      <c r="A38" s="10" t="s">
        <v>14</v>
      </c>
      <c r="B38" t="s">
        <v>13</v>
      </c>
      <c r="C38">
        <v>1</v>
      </c>
      <c r="D38">
        <v>1</v>
      </c>
      <c r="F38" t="s">
        <v>336</v>
      </c>
      <c r="H38" s="3" t="s">
        <v>343</v>
      </c>
      <c r="I38" t="s">
        <v>357</v>
      </c>
    </row>
    <row r="39" spans="1:9">
      <c r="A39" s="10" t="s">
        <v>31</v>
      </c>
      <c r="B39" t="s">
        <v>12</v>
      </c>
      <c r="C39">
        <v>1</v>
      </c>
      <c r="D39">
        <v>1</v>
      </c>
      <c r="F39" t="s">
        <v>336</v>
      </c>
      <c r="H39" s="3" t="s">
        <v>343</v>
      </c>
      <c r="I39" t="s">
        <v>357</v>
      </c>
    </row>
    <row r="40" spans="1:9">
      <c r="A40" s="10" t="s">
        <v>32</v>
      </c>
      <c r="B40" t="s">
        <v>43</v>
      </c>
      <c r="C40">
        <v>1</v>
      </c>
      <c r="D40">
        <v>1</v>
      </c>
      <c r="F40" t="s">
        <v>336</v>
      </c>
      <c r="H40" s="3" t="s">
        <v>343</v>
      </c>
    </row>
    <row r="41" spans="1:9">
      <c r="A41" s="10" t="s">
        <v>33</v>
      </c>
      <c r="B41" t="s">
        <v>42</v>
      </c>
      <c r="C41">
        <v>1</v>
      </c>
      <c r="D41">
        <v>1</v>
      </c>
      <c r="F41" t="s">
        <v>336</v>
      </c>
      <c r="H41" s="3" t="s">
        <v>343</v>
      </c>
    </row>
  </sheetData>
  <conditionalFormatting sqref="C25:E1048576 C3:E23">
    <cfRule type="colorScale" priority="16">
      <colorScale>
        <cfvo type="min"/>
        <cfvo type="percentile" val="50"/>
        <cfvo type="max"/>
        <color rgb="FFF8696B"/>
        <color rgb="FFFFEB84"/>
        <color rgb="FF63BE7B"/>
      </colorScale>
    </cfRule>
  </conditionalFormatting>
  <conditionalFormatting sqref="F25:G1048576 F3:G23">
    <cfRule type="dataBar" priority="19">
      <dataBar>
        <cfvo type="min"/>
        <cfvo type="max"/>
        <color rgb="FF638EC6"/>
      </dataBar>
      <extLst>
        <ext xmlns:x14="http://schemas.microsoft.com/office/spreadsheetml/2009/9/main" uri="{B025F937-C7B1-47D3-B67F-A62EFF666E3E}">
          <x14:id>{3A14F51E-E523-2A4C-A7B1-8898388A0E08}</x14:id>
        </ext>
      </extLst>
    </cfRule>
  </conditionalFormatting>
  <hyperlinks>
    <hyperlink ref="B7" r:id="rId1"/>
  </hyperlinks>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dataBar" id="{3A14F51E-E523-2A4C-A7B1-8898388A0E08}">
            <x14:dataBar minLength="0" maxLength="100" border="1" negativeBarBorderColorSameAsPositive="0">
              <x14:cfvo type="autoMin"/>
              <x14:cfvo type="autoMax"/>
              <x14:borderColor rgb="FF638EC6"/>
              <x14:negativeFillColor rgb="FFFF0000"/>
              <x14:negativeBorderColor rgb="FFFF0000"/>
              <x14:axisColor rgb="FF000000"/>
            </x14:dataBar>
          </x14:cfRule>
          <xm:sqref>F25:G1048576 F3:G23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6"/>
  <sheetViews>
    <sheetView zoomScale="130" zoomScaleNormal="130" zoomScalePageLayoutView="130" workbookViewId="0"/>
  </sheetViews>
  <sheetFormatPr baseColWidth="10" defaultRowHeight="15" x14ac:dyDescent="0"/>
  <cols>
    <col min="1" max="2" width="10.83203125" customWidth="1"/>
    <col min="11" max="18" width="17" customWidth="1"/>
  </cols>
  <sheetData>
    <row r="1" spans="1:29">
      <c r="A1" s="2" t="s">
        <v>363</v>
      </c>
      <c r="B1" s="2"/>
      <c r="C1" s="2"/>
      <c r="D1" s="2"/>
      <c r="E1" s="2"/>
      <c r="F1" s="2"/>
      <c r="G1" s="2"/>
      <c r="H1" s="2"/>
      <c r="I1" s="2"/>
      <c r="J1" s="2"/>
      <c r="K1" s="2"/>
      <c r="L1" s="2"/>
      <c r="M1" s="2"/>
    </row>
    <row r="3" spans="1:29" ht="17" thickBot="1">
      <c r="A3" s="5" t="s">
        <v>360</v>
      </c>
      <c r="B3" s="5"/>
      <c r="C3" s="5"/>
      <c r="D3" s="5"/>
      <c r="E3" s="5"/>
      <c r="F3" s="5"/>
      <c r="G3" s="5"/>
      <c r="H3" s="5"/>
      <c r="I3" s="5"/>
      <c r="J3" s="5"/>
      <c r="K3" s="5"/>
      <c r="L3" s="5"/>
      <c r="M3" s="5"/>
      <c r="N3" s="5"/>
      <c r="O3" s="5"/>
      <c r="P3" s="15"/>
      <c r="Q3" s="15"/>
      <c r="R3" s="15"/>
      <c r="S3" s="15"/>
      <c r="T3" s="15"/>
      <c r="U3" s="15"/>
      <c r="V3" s="15"/>
      <c r="W3" s="15"/>
      <c r="X3" s="15"/>
      <c r="Y3" s="15"/>
      <c r="Z3" s="15"/>
      <c r="AA3" s="15"/>
      <c r="AB3" s="15"/>
      <c r="AC3" s="15"/>
    </row>
    <row r="4" spans="1:29" ht="16" thickTop="1">
      <c r="A4" s="1" t="s">
        <v>361</v>
      </c>
      <c r="B4" s="1" t="s">
        <v>77</v>
      </c>
      <c r="C4" s="1" t="s">
        <v>64</v>
      </c>
      <c r="D4" s="1" t="s">
        <v>65</v>
      </c>
      <c r="E4" s="1" t="s">
        <v>66</v>
      </c>
      <c r="F4" s="1" t="s">
        <v>67</v>
      </c>
      <c r="G4" s="1" t="s">
        <v>68</v>
      </c>
      <c r="H4" s="1" t="s">
        <v>69</v>
      </c>
      <c r="I4" s="1" t="s">
        <v>70</v>
      </c>
      <c r="J4" s="1" t="s">
        <v>71</v>
      </c>
      <c r="K4" s="1" t="s">
        <v>72</v>
      </c>
      <c r="L4" s="1" t="s">
        <v>73</v>
      </c>
      <c r="M4" s="1" t="s">
        <v>74</v>
      </c>
      <c r="N4" s="1" t="s">
        <v>75</v>
      </c>
      <c r="O4" s="1" t="s">
        <v>76</v>
      </c>
      <c r="P4" s="15"/>
      <c r="Q4" s="15"/>
      <c r="R4" s="15"/>
      <c r="S4" s="15"/>
      <c r="T4" s="15"/>
      <c r="U4" s="15"/>
      <c r="V4" s="15"/>
      <c r="W4" s="15"/>
      <c r="X4" s="15"/>
      <c r="Y4" s="15"/>
      <c r="Z4" s="15"/>
      <c r="AA4" s="15"/>
      <c r="AB4" s="15"/>
      <c r="AC4" s="15"/>
    </row>
    <row r="5" spans="1:29">
      <c r="A5" s="7">
        <f>COUNTIF($D$54:$D$166,M5)</f>
        <v>0</v>
      </c>
      <c r="B5" s="7" t="str">
        <f t="shared" ref="B5:B16" si="0">CONCATENATE(I5,M5)</f>
        <v>T172</v>
      </c>
      <c r="C5" s="7" t="s">
        <v>6</v>
      </c>
      <c r="D5" s="7" t="s">
        <v>53</v>
      </c>
      <c r="E5" s="7" t="s">
        <v>54</v>
      </c>
      <c r="F5" s="7">
        <v>85363</v>
      </c>
      <c r="G5" s="7" t="s">
        <v>7</v>
      </c>
      <c r="H5" s="7" t="s">
        <v>55</v>
      </c>
      <c r="I5" s="7" t="s">
        <v>56</v>
      </c>
      <c r="J5" s="7">
        <v>195</v>
      </c>
      <c r="K5" s="7">
        <v>545</v>
      </c>
      <c r="L5" s="7">
        <v>0.35779816513761498</v>
      </c>
      <c r="M5" s="7">
        <v>172</v>
      </c>
      <c r="N5" s="7">
        <v>493</v>
      </c>
      <c r="O5" s="7">
        <v>0.348884381338742</v>
      </c>
      <c r="P5" s="15"/>
      <c r="Q5" s="15"/>
      <c r="R5" s="15"/>
      <c r="S5" s="15"/>
      <c r="T5" s="15"/>
      <c r="U5" s="15"/>
      <c r="V5" s="15"/>
      <c r="W5" s="15"/>
      <c r="X5" s="15"/>
      <c r="Y5" s="15"/>
      <c r="Z5" s="15"/>
      <c r="AA5" s="15"/>
      <c r="AB5" s="15"/>
      <c r="AC5" s="15"/>
    </row>
    <row r="6" spans="1:29">
      <c r="A6" s="7">
        <f>COUNTIF($D$54:$D$166,M6)</f>
        <v>4</v>
      </c>
      <c r="B6" s="7" t="str">
        <f t="shared" si="0"/>
        <v>Q175</v>
      </c>
      <c r="C6" s="7" t="s">
        <v>6</v>
      </c>
      <c r="D6" s="7" t="s">
        <v>53</v>
      </c>
      <c r="E6" s="7" t="s">
        <v>54</v>
      </c>
      <c r="F6" s="7">
        <v>85363</v>
      </c>
      <c r="G6" s="7" t="s">
        <v>7</v>
      </c>
      <c r="H6" s="7" t="s">
        <v>55</v>
      </c>
      <c r="I6" s="7" t="s">
        <v>57</v>
      </c>
      <c r="J6" s="7">
        <v>198</v>
      </c>
      <c r="K6" s="7">
        <v>545</v>
      </c>
      <c r="L6" s="7">
        <v>0.363302752293578</v>
      </c>
      <c r="M6" s="7">
        <v>175</v>
      </c>
      <c r="N6" s="7">
        <v>493</v>
      </c>
      <c r="O6" s="7">
        <v>0.35496957403651103</v>
      </c>
      <c r="P6" s="15"/>
      <c r="Q6" s="15"/>
      <c r="R6" s="15"/>
      <c r="S6" s="15"/>
      <c r="T6" s="15"/>
      <c r="U6" s="15"/>
      <c r="V6" s="15"/>
      <c r="W6" s="15"/>
      <c r="X6" s="15"/>
      <c r="Y6" s="15"/>
      <c r="Z6" s="15"/>
      <c r="AA6" s="15"/>
      <c r="AB6" s="15"/>
      <c r="AC6" s="15"/>
    </row>
    <row r="7" spans="1:29">
      <c r="A7" s="7">
        <f>COUNTIF($D$54:$D$166,M7)</f>
        <v>4</v>
      </c>
      <c r="B7" s="7" t="str">
        <f t="shared" si="0"/>
        <v>T215</v>
      </c>
      <c r="C7" s="7" t="s">
        <v>6</v>
      </c>
      <c r="D7" s="7" t="s">
        <v>53</v>
      </c>
      <c r="E7" s="7" t="s">
        <v>54</v>
      </c>
      <c r="F7" s="7">
        <v>85363</v>
      </c>
      <c r="G7" s="7" t="s">
        <v>7</v>
      </c>
      <c r="H7" s="7" t="s">
        <v>55</v>
      </c>
      <c r="I7" s="7" t="s">
        <v>56</v>
      </c>
      <c r="J7" s="7">
        <v>238</v>
      </c>
      <c r="K7" s="7">
        <v>545</v>
      </c>
      <c r="L7" s="7">
        <v>0.43669724770642199</v>
      </c>
      <c r="M7" s="7">
        <v>215</v>
      </c>
      <c r="N7" s="7">
        <v>493</v>
      </c>
      <c r="O7" s="7">
        <v>0.43610547667342803</v>
      </c>
      <c r="P7" s="15"/>
      <c r="Q7" s="15"/>
      <c r="R7" s="15"/>
      <c r="S7" s="15"/>
      <c r="T7" s="15"/>
      <c r="U7" s="15"/>
      <c r="V7" s="15"/>
      <c r="W7" s="15"/>
      <c r="X7" s="15"/>
      <c r="Y7" s="15"/>
      <c r="Z7" s="15"/>
      <c r="AA7" s="15"/>
      <c r="AB7" s="15"/>
      <c r="AC7" s="15"/>
    </row>
    <row r="8" spans="1:29">
      <c r="A8" s="7">
        <f>COUNTIF($D$54:$D$166,M8)</f>
        <v>0</v>
      </c>
      <c r="B8" s="7" t="str">
        <f t="shared" si="0"/>
        <v>Q272</v>
      </c>
      <c r="C8" s="7" t="s">
        <v>6</v>
      </c>
      <c r="D8" s="7" t="s">
        <v>53</v>
      </c>
      <c r="E8" s="7" t="s">
        <v>54</v>
      </c>
      <c r="F8" s="7">
        <v>85363</v>
      </c>
      <c r="G8" s="7" t="s">
        <v>7</v>
      </c>
      <c r="H8" s="7" t="s">
        <v>55</v>
      </c>
      <c r="I8" s="7" t="s">
        <v>57</v>
      </c>
      <c r="J8" s="7">
        <v>295</v>
      </c>
      <c r="K8" s="7">
        <v>545</v>
      </c>
      <c r="L8" s="7">
        <v>0.54128440366972497</v>
      </c>
      <c r="M8" s="7">
        <v>272</v>
      </c>
      <c r="N8" s="7">
        <v>493</v>
      </c>
      <c r="O8" s="7">
        <v>0.55172413793103403</v>
      </c>
      <c r="P8" s="15"/>
      <c r="Q8" s="15"/>
      <c r="R8" s="15"/>
      <c r="S8" s="15"/>
      <c r="T8" s="15"/>
      <c r="U8" s="15"/>
      <c r="V8" s="15"/>
      <c r="W8" s="15"/>
      <c r="X8" s="15"/>
      <c r="Y8" s="15"/>
      <c r="Z8" s="15"/>
      <c r="AA8" s="15"/>
      <c r="AB8" s="15"/>
      <c r="AC8" s="15"/>
    </row>
    <row r="9" spans="1:29">
      <c r="A9" s="7">
        <f>COUNTIF($D$54:$D$166,M9)</f>
        <v>4</v>
      </c>
      <c r="B9" s="7" t="str">
        <f t="shared" si="0"/>
        <v>K324</v>
      </c>
      <c r="C9" s="7" t="s">
        <v>6</v>
      </c>
      <c r="D9" s="7" t="s">
        <v>53</v>
      </c>
      <c r="E9" s="7" t="s">
        <v>54</v>
      </c>
      <c r="F9" s="7">
        <v>85363</v>
      </c>
      <c r="G9" s="7" t="s">
        <v>7</v>
      </c>
      <c r="H9" s="7" t="s">
        <v>55</v>
      </c>
      <c r="I9" s="7" t="s">
        <v>58</v>
      </c>
      <c r="J9" s="7">
        <v>347</v>
      </c>
      <c r="K9" s="7">
        <v>545</v>
      </c>
      <c r="L9" s="7">
        <v>0.636697247706422</v>
      </c>
      <c r="M9" s="7">
        <v>324</v>
      </c>
      <c r="N9" s="7">
        <v>493</v>
      </c>
      <c r="O9" s="7">
        <v>0.65720081135902597</v>
      </c>
      <c r="P9" s="15"/>
      <c r="Q9" s="15"/>
      <c r="R9" s="15"/>
      <c r="S9" s="15"/>
      <c r="T9" s="15"/>
      <c r="U9" s="15"/>
      <c r="V9" s="15"/>
      <c r="W9" s="15"/>
      <c r="X9" s="15"/>
      <c r="Y9" s="15"/>
      <c r="Z9" s="15"/>
      <c r="AA9" s="15"/>
      <c r="AB9" s="15"/>
      <c r="AC9" s="15"/>
    </row>
    <row r="10" spans="1:29">
      <c r="A10" s="7">
        <f>COUNTIF($D$54:$D$166,M10)</f>
        <v>4</v>
      </c>
      <c r="B10" s="7" t="str">
        <f t="shared" si="0"/>
        <v>R335</v>
      </c>
      <c r="C10" s="7" t="s">
        <v>6</v>
      </c>
      <c r="D10" s="7" t="s">
        <v>53</v>
      </c>
      <c r="E10" s="7" t="s">
        <v>54</v>
      </c>
      <c r="F10" s="7">
        <v>85363</v>
      </c>
      <c r="G10" s="7" t="s">
        <v>7</v>
      </c>
      <c r="H10" s="7" t="s">
        <v>55</v>
      </c>
      <c r="I10" s="7" t="s">
        <v>59</v>
      </c>
      <c r="J10" s="7">
        <v>358</v>
      </c>
      <c r="K10" s="7">
        <v>545</v>
      </c>
      <c r="L10" s="7">
        <v>0.65688073394495405</v>
      </c>
      <c r="M10" s="7">
        <v>335</v>
      </c>
      <c r="N10" s="7">
        <v>493</v>
      </c>
      <c r="O10" s="7">
        <v>0.67951318458417898</v>
      </c>
      <c r="P10" s="15"/>
      <c r="Q10" s="15"/>
      <c r="R10" s="15"/>
      <c r="S10" s="15"/>
      <c r="T10" s="15"/>
      <c r="U10" s="15"/>
      <c r="V10" s="15"/>
      <c r="W10" s="15"/>
      <c r="X10" s="15"/>
      <c r="Y10" s="15"/>
      <c r="Z10" s="15"/>
      <c r="AA10" s="15"/>
      <c r="AB10" s="15"/>
      <c r="AC10" s="15"/>
    </row>
    <row r="11" spans="1:29">
      <c r="A11" s="7">
        <f>COUNTIF($D$54:$D$166,M11)</f>
        <v>4</v>
      </c>
      <c r="B11" s="7" t="str">
        <f t="shared" si="0"/>
        <v>Q337</v>
      </c>
      <c r="C11" s="7" t="s">
        <v>6</v>
      </c>
      <c r="D11" s="7" t="s">
        <v>53</v>
      </c>
      <c r="E11" s="7" t="s">
        <v>54</v>
      </c>
      <c r="F11" s="7">
        <v>85363</v>
      </c>
      <c r="G11" s="7" t="s">
        <v>7</v>
      </c>
      <c r="H11" s="7" t="s">
        <v>55</v>
      </c>
      <c r="I11" s="7" t="s">
        <v>57</v>
      </c>
      <c r="J11" s="7">
        <v>362</v>
      </c>
      <c r="K11" s="7">
        <v>545</v>
      </c>
      <c r="L11" s="7">
        <v>0.66422018348623901</v>
      </c>
      <c r="M11" s="7">
        <v>337</v>
      </c>
      <c r="N11" s="7">
        <v>493</v>
      </c>
      <c r="O11" s="7">
        <v>0.68356997971602396</v>
      </c>
      <c r="P11" s="15"/>
      <c r="Q11" s="15"/>
      <c r="R11" s="15"/>
      <c r="S11" s="15"/>
      <c r="T11" s="15"/>
      <c r="U11" s="15"/>
      <c r="V11" s="15"/>
      <c r="W11" s="15"/>
      <c r="X11" s="15"/>
      <c r="Y11" s="15"/>
      <c r="Z11" s="15"/>
      <c r="AA11" s="15"/>
      <c r="AB11" s="15"/>
      <c r="AC11" s="15"/>
    </row>
    <row r="12" spans="1:29">
      <c r="A12" s="7">
        <f>COUNTIF($D$54:$D$166,M12)</f>
        <v>0</v>
      </c>
      <c r="B12" s="7" t="str">
        <f t="shared" si="0"/>
        <v>P381</v>
      </c>
      <c r="C12" s="7" t="s">
        <v>6</v>
      </c>
      <c r="D12" s="7" t="s">
        <v>53</v>
      </c>
      <c r="E12" s="7" t="s">
        <v>54</v>
      </c>
      <c r="F12" s="7">
        <v>85363</v>
      </c>
      <c r="G12" s="7" t="s">
        <v>7</v>
      </c>
      <c r="H12" s="7" t="s">
        <v>55</v>
      </c>
      <c r="I12" s="7" t="s">
        <v>60</v>
      </c>
      <c r="J12" s="7">
        <v>433</v>
      </c>
      <c r="K12" s="7">
        <v>545</v>
      </c>
      <c r="L12" s="7">
        <v>0.79449541284403702</v>
      </c>
      <c r="M12" s="7">
        <v>381</v>
      </c>
      <c r="N12" s="7">
        <v>493</v>
      </c>
      <c r="O12" s="7">
        <v>0.77281947261663297</v>
      </c>
      <c r="P12" s="15"/>
      <c r="Q12" s="15"/>
      <c r="R12" s="15"/>
      <c r="S12" s="15"/>
      <c r="T12" s="15"/>
      <c r="U12" s="15"/>
      <c r="V12" s="15"/>
      <c r="W12" s="15"/>
      <c r="X12" s="15"/>
      <c r="Y12" s="15"/>
      <c r="Z12" s="15"/>
      <c r="AA12" s="15"/>
      <c r="AB12" s="15"/>
      <c r="AC12" s="15"/>
    </row>
    <row r="13" spans="1:29">
      <c r="A13" s="7">
        <f>COUNTIF($D$54:$D$166,M13)</f>
        <v>0</v>
      </c>
      <c r="B13" s="7" t="str">
        <f t="shared" si="0"/>
        <v>C385</v>
      </c>
      <c r="C13" s="7" t="s">
        <v>6</v>
      </c>
      <c r="D13" s="7" t="s">
        <v>53</v>
      </c>
      <c r="E13" s="7" t="s">
        <v>54</v>
      </c>
      <c r="F13" s="7">
        <v>85363</v>
      </c>
      <c r="G13" s="7" t="s">
        <v>7</v>
      </c>
      <c r="H13" s="7" t="s">
        <v>55</v>
      </c>
      <c r="I13" s="7" t="s">
        <v>61</v>
      </c>
      <c r="J13" s="7">
        <v>437</v>
      </c>
      <c r="K13" s="7">
        <v>545</v>
      </c>
      <c r="L13" s="7">
        <v>0.80183486238532098</v>
      </c>
      <c r="M13" s="7">
        <v>385</v>
      </c>
      <c r="N13" s="7">
        <v>493</v>
      </c>
      <c r="O13" s="7">
        <v>0.78093306288032405</v>
      </c>
      <c r="P13" s="15"/>
      <c r="Q13" s="15"/>
      <c r="R13" s="15"/>
      <c r="S13" s="15"/>
      <c r="T13" s="15"/>
      <c r="U13" s="15"/>
      <c r="V13" s="15"/>
      <c r="W13" s="15"/>
      <c r="X13" s="15"/>
      <c r="Y13" s="15"/>
      <c r="Z13" s="15"/>
      <c r="AA13" s="15"/>
      <c r="AB13" s="15"/>
      <c r="AC13" s="15"/>
    </row>
    <row r="14" spans="1:29">
      <c r="A14" s="7">
        <f>COUNTIF($D$54:$D$166,M14)</f>
        <v>4</v>
      </c>
      <c r="B14" s="7" t="str">
        <f t="shared" si="0"/>
        <v>G407</v>
      </c>
      <c r="C14" s="7" t="s">
        <v>6</v>
      </c>
      <c r="D14" s="7" t="s">
        <v>53</v>
      </c>
      <c r="E14" s="7" t="s">
        <v>54</v>
      </c>
      <c r="F14" s="7">
        <v>85363</v>
      </c>
      <c r="G14" s="7" t="s">
        <v>7</v>
      </c>
      <c r="H14" s="7" t="s">
        <v>55</v>
      </c>
      <c r="I14" s="7" t="s">
        <v>62</v>
      </c>
      <c r="J14" s="7">
        <v>459</v>
      </c>
      <c r="K14" s="7">
        <v>545</v>
      </c>
      <c r="L14" s="7">
        <v>0.84220183486238498</v>
      </c>
      <c r="M14" s="7">
        <v>407</v>
      </c>
      <c r="N14" s="7">
        <v>493</v>
      </c>
      <c r="O14" s="7">
        <v>0.82555780933062906</v>
      </c>
      <c r="P14" s="15"/>
      <c r="Q14" s="15"/>
      <c r="R14" s="15"/>
      <c r="S14" s="15"/>
      <c r="T14" s="15"/>
      <c r="U14" s="15"/>
      <c r="V14" s="15"/>
      <c r="W14" s="15"/>
      <c r="X14" s="15"/>
      <c r="Y14" s="15"/>
      <c r="Z14" s="15"/>
      <c r="AA14" s="15"/>
      <c r="AB14" s="15"/>
      <c r="AC14" s="15"/>
    </row>
    <row r="15" spans="1:29">
      <c r="A15" s="7">
        <f>COUNTIF($D$54:$D$166,M15)</f>
        <v>0</v>
      </c>
      <c r="B15" s="7" t="str">
        <f t="shared" si="0"/>
        <v>A412</v>
      </c>
      <c r="C15" s="7" t="s">
        <v>6</v>
      </c>
      <c r="D15" s="7" t="s">
        <v>53</v>
      </c>
      <c r="E15" s="7" t="s">
        <v>54</v>
      </c>
      <c r="F15" s="7">
        <v>85363</v>
      </c>
      <c r="G15" s="7" t="s">
        <v>7</v>
      </c>
      <c r="H15" s="7" t="s">
        <v>55</v>
      </c>
      <c r="I15" s="7" t="s">
        <v>63</v>
      </c>
      <c r="J15" s="7">
        <v>464</v>
      </c>
      <c r="K15" s="7">
        <v>545</v>
      </c>
      <c r="L15" s="7">
        <v>0.85137614678899098</v>
      </c>
      <c r="M15" s="7">
        <v>412</v>
      </c>
      <c r="N15" s="7">
        <v>493</v>
      </c>
      <c r="O15" s="7">
        <v>0.83569979716024301</v>
      </c>
      <c r="P15" s="15"/>
      <c r="Q15" s="15"/>
      <c r="R15" s="15"/>
      <c r="S15" s="15"/>
      <c r="T15" s="15"/>
      <c r="U15" s="15"/>
      <c r="V15" s="15"/>
      <c r="W15" s="15"/>
      <c r="X15" s="15"/>
      <c r="Y15" s="15"/>
      <c r="Z15" s="15"/>
      <c r="AA15" s="15"/>
      <c r="AB15" s="15"/>
      <c r="AC15" s="15"/>
    </row>
    <row r="16" spans="1:29">
      <c r="A16" s="7">
        <f>COUNTIF($D$54:$D$166,M16)</f>
        <v>4</v>
      </c>
      <c r="B16" s="7" t="str">
        <f t="shared" si="0"/>
        <v>G483</v>
      </c>
      <c r="C16" s="7" t="s">
        <v>6</v>
      </c>
      <c r="D16" s="7" t="s">
        <v>53</v>
      </c>
      <c r="E16" s="7" t="s">
        <v>54</v>
      </c>
      <c r="F16" s="7">
        <v>85363</v>
      </c>
      <c r="G16" s="7" t="s">
        <v>7</v>
      </c>
      <c r="H16" s="7" t="s">
        <v>55</v>
      </c>
      <c r="I16" s="7" t="s">
        <v>62</v>
      </c>
      <c r="J16" s="7">
        <v>535</v>
      </c>
      <c r="K16" s="7">
        <v>545</v>
      </c>
      <c r="L16" s="7">
        <v>0.98165137614678899</v>
      </c>
      <c r="M16" s="7">
        <v>483</v>
      </c>
      <c r="N16" s="7">
        <v>493</v>
      </c>
      <c r="O16" s="7">
        <v>0.97971602434077099</v>
      </c>
      <c r="P16" s="15"/>
      <c r="Q16" s="15"/>
      <c r="R16" s="15"/>
      <c r="S16" s="15"/>
      <c r="T16" s="15"/>
      <c r="U16" s="15"/>
      <c r="V16" s="15"/>
      <c r="W16" s="15"/>
      <c r="X16" s="15"/>
      <c r="Y16" s="15"/>
      <c r="Z16" s="15"/>
      <c r="AA16" s="15"/>
      <c r="AB16" s="15"/>
      <c r="AC16" s="15"/>
    </row>
    <row r="17" spans="1:29">
      <c r="P17" s="15"/>
      <c r="Q17" s="15"/>
      <c r="R17" s="15"/>
      <c r="S17" s="15"/>
      <c r="T17" s="15"/>
      <c r="U17" s="15"/>
      <c r="V17" s="15"/>
      <c r="W17" s="15"/>
      <c r="X17" s="15"/>
      <c r="Y17" s="15"/>
      <c r="Z17" s="15"/>
      <c r="AA17" s="15"/>
      <c r="AB17" s="15"/>
      <c r="AC17" s="15"/>
    </row>
    <row r="18" spans="1:29">
      <c r="P18" s="15"/>
      <c r="Q18" s="15"/>
      <c r="R18" s="15"/>
      <c r="S18" s="15"/>
      <c r="T18" s="15"/>
      <c r="U18" s="15"/>
      <c r="V18" s="15"/>
      <c r="W18" s="15"/>
      <c r="X18" s="15"/>
      <c r="Y18" s="15"/>
      <c r="Z18" s="15"/>
      <c r="AA18" s="15"/>
      <c r="AB18" s="15"/>
      <c r="AC18" s="15"/>
    </row>
    <row r="20" spans="1:29" ht="17" thickBot="1">
      <c r="A20" s="5" t="s">
        <v>20</v>
      </c>
      <c r="B20" s="5"/>
      <c r="C20" s="5"/>
      <c r="D20" s="5"/>
      <c r="E20" s="5"/>
      <c r="F20" s="5"/>
      <c r="G20" s="5"/>
      <c r="H20" s="5"/>
      <c r="I20" s="5"/>
      <c r="J20" s="5"/>
      <c r="K20" s="5"/>
      <c r="L20" s="5"/>
      <c r="M20" s="5"/>
      <c r="N20" s="5"/>
      <c r="O20" s="5"/>
      <c r="P20" s="5"/>
      <c r="Q20" s="5"/>
    </row>
    <row r="21" spans="1:29" ht="16" thickTop="1"/>
    <row r="22" spans="1:29">
      <c r="A22" s="6" t="s">
        <v>279</v>
      </c>
      <c r="M22" s="6"/>
    </row>
    <row r="23" spans="1:29">
      <c r="A23" s="1" t="s">
        <v>124</v>
      </c>
      <c r="B23" s="1"/>
      <c r="C23" s="1" t="s">
        <v>124</v>
      </c>
      <c r="D23" s="1"/>
      <c r="E23" s="1" t="s">
        <v>125</v>
      </c>
      <c r="F23" s="1"/>
      <c r="G23" s="1" t="s">
        <v>125</v>
      </c>
    </row>
    <row r="24" spans="1:29">
      <c r="A24" s="1" t="s">
        <v>78</v>
      </c>
      <c r="B24" s="1"/>
      <c r="C24" s="1" t="s">
        <v>80</v>
      </c>
      <c r="D24" s="1"/>
      <c r="E24" s="1" t="s">
        <v>78</v>
      </c>
      <c r="F24" s="1"/>
      <c r="G24" s="1" t="s">
        <v>80</v>
      </c>
    </row>
    <row r="25" spans="1:29" ht="16">
      <c r="A25" s="4" t="s">
        <v>185</v>
      </c>
      <c r="B25" s="4" t="s">
        <v>186</v>
      </c>
      <c r="C25" s="4" t="s">
        <v>185</v>
      </c>
      <c r="D25" s="4" t="s">
        <v>186</v>
      </c>
      <c r="E25" s="4" t="s">
        <v>185</v>
      </c>
      <c r="F25" s="4" t="s">
        <v>186</v>
      </c>
      <c r="G25" s="4" t="s">
        <v>185</v>
      </c>
      <c r="H25" s="4" t="s">
        <v>186</v>
      </c>
    </row>
    <row r="26" spans="1:29">
      <c r="A26" t="s">
        <v>81</v>
      </c>
      <c r="B26" t="s">
        <v>165</v>
      </c>
      <c r="C26" s="3" t="s">
        <v>79</v>
      </c>
      <c r="D26" t="s">
        <v>170</v>
      </c>
      <c r="E26" t="s">
        <v>79</v>
      </c>
      <c r="F26" t="s">
        <v>175</v>
      </c>
      <c r="G26" t="s">
        <v>79</v>
      </c>
      <c r="H26" t="s">
        <v>180</v>
      </c>
    </row>
    <row r="27" spans="1:29">
      <c r="A27" t="s">
        <v>82</v>
      </c>
      <c r="B27" t="s">
        <v>166</v>
      </c>
      <c r="C27" s="3" t="s">
        <v>102</v>
      </c>
      <c r="D27" t="s">
        <v>171</v>
      </c>
      <c r="E27" t="s">
        <v>147</v>
      </c>
      <c r="F27" t="s">
        <v>176</v>
      </c>
      <c r="G27" t="s">
        <v>126</v>
      </c>
      <c r="H27" t="s">
        <v>181</v>
      </c>
    </row>
    <row r="28" spans="1:29">
      <c r="A28" t="s">
        <v>83</v>
      </c>
      <c r="B28" t="s">
        <v>167</v>
      </c>
      <c r="C28" s="3" t="s">
        <v>103</v>
      </c>
      <c r="D28" t="s">
        <v>172</v>
      </c>
      <c r="E28" t="s">
        <v>148</v>
      </c>
      <c r="F28" t="s">
        <v>177</v>
      </c>
      <c r="G28" t="s">
        <v>127</v>
      </c>
      <c r="H28" t="s">
        <v>182</v>
      </c>
    </row>
    <row r="29" spans="1:29">
      <c r="A29" t="s">
        <v>84</v>
      </c>
      <c r="B29" t="s">
        <v>168</v>
      </c>
      <c r="C29" s="3" t="s">
        <v>104</v>
      </c>
      <c r="D29" t="s">
        <v>173</v>
      </c>
      <c r="E29" t="s">
        <v>149</v>
      </c>
      <c r="F29" t="s">
        <v>178</v>
      </c>
      <c r="G29" t="s">
        <v>128</v>
      </c>
      <c r="H29" t="s">
        <v>183</v>
      </c>
    </row>
    <row r="30" spans="1:29">
      <c r="A30" t="s">
        <v>85</v>
      </c>
      <c r="B30" t="s">
        <v>169</v>
      </c>
      <c r="C30" s="3" t="s">
        <v>105</v>
      </c>
      <c r="D30" t="s">
        <v>174</v>
      </c>
      <c r="E30" t="s">
        <v>150</v>
      </c>
      <c r="F30" t="s">
        <v>179</v>
      </c>
      <c r="G30" t="s">
        <v>129</v>
      </c>
      <c r="H30" t="s">
        <v>184</v>
      </c>
    </row>
    <row r="31" spans="1:29">
      <c r="A31" t="s">
        <v>86</v>
      </c>
      <c r="C31" s="3" t="s">
        <v>106</v>
      </c>
      <c r="E31" t="s">
        <v>151</v>
      </c>
      <c r="F31" t="s">
        <v>169</v>
      </c>
      <c r="G31" t="s">
        <v>130</v>
      </c>
    </row>
    <row r="32" spans="1:29">
      <c r="A32" t="s">
        <v>87</v>
      </c>
      <c r="C32" s="3" t="s">
        <v>107</v>
      </c>
      <c r="E32" t="s">
        <v>152</v>
      </c>
      <c r="G32" t="s">
        <v>131</v>
      </c>
    </row>
    <row r="33" spans="1:7">
      <c r="A33" t="s">
        <v>88</v>
      </c>
      <c r="C33" s="3" t="s">
        <v>108</v>
      </c>
      <c r="E33" t="s">
        <v>153</v>
      </c>
      <c r="G33" t="s">
        <v>132</v>
      </c>
    </row>
    <row r="34" spans="1:7">
      <c r="A34" t="s">
        <v>89</v>
      </c>
      <c r="C34" s="3" t="s">
        <v>109</v>
      </c>
      <c r="E34" t="s">
        <v>154</v>
      </c>
      <c r="G34" t="s">
        <v>133</v>
      </c>
    </row>
    <row r="35" spans="1:7">
      <c r="A35" t="s">
        <v>90</v>
      </c>
      <c r="C35" s="3" t="s">
        <v>110</v>
      </c>
      <c r="E35" t="s">
        <v>155</v>
      </c>
      <c r="G35" t="s">
        <v>134</v>
      </c>
    </row>
    <row r="36" spans="1:7">
      <c r="A36" t="s">
        <v>91</v>
      </c>
      <c r="C36" s="3" t="s">
        <v>111</v>
      </c>
      <c r="E36" t="s">
        <v>156</v>
      </c>
      <c r="G36" t="s">
        <v>89</v>
      </c>
    </row>
    <row r="37" spans="1:7">
      <c r="A37" t="s">
        <v>92</v>
      </c>
      <c r="C37" s="3" t="s">
        <v>112</v>
      </c>
      <c r="E37" t="s">
        <v>157</v>
      </c>
      <c r="G37" t="s">
        <v>135</v>
      </c>
    </row>
    <row r="38" spans="1:7">
      <c r="A38" t="s">
        <v>93</v>
      </c>
      <c r="C38" s="3" t="s">
        <v>91</v>
      </c>
      <c r="E38" t="s">
        <v>93</v>
      </c>
      <c r="G38" t="s">
        <v>91</v>
      </c>
    </row>
    <row r="39" spans="1:7">
      <c r="A39" t="s">
        <v>94</v>
      </c>
      <c r="C39" s="3" t="s">
        <v>113</v>
      </c>
      <c r="E39" t="s">
        <v>94</v>
      </c>
      <c r="G39" t="s">
        <v>136</v>
      </c>
    </row>
    <row r="40" spans="1:7">
      <c r="A40" t="s">
        <v>95</v>
      </c>
      <c r="C40" s="3" t="s">
        <v>114</v>
      </c>
      <c r="E40" t="s">
        <v>158</v>
      </c>
      <c r="G40" t="s">
        <v>93</v>
      </c>
    </row>
    <row r="41" spans="1:7">
      <c r="A41" t="s">
        <v>96</v>
      </c>
      <c r="C41" s="3" t="s">
        <v>115</v>
      </c>
      <c r="E41" t="s">
        <v>159</v>
      </c>
      <c r="G41" t="s">
        <v>137</v>
      </c>
    </row>
    <row r="42" spans="1:7">
      <c r="A42" t="s">
        <v>97</v>
      </c>
      <c r="C42" s="3" t="s">
        <v>94</v>
      </c>
      <c r="E42" t="s">
        <v>160</v>
      </c>
      <c r="G42" t="s">
        <v>138</v>
      </c>
    </row>
    <row r="43" spans="1:7">
      <c r="A43" t="s">
        <v>98</v>
      </c>
      <c r="C43" s="3" t="s">
        <v>116</v>
      </c>
      <c r="E43" t="s">
        <v>161</v>
      </c>
      <c r="G43" t="s">
        <v>139</v>
      </c>
    </row>
    <row r="44" spans="1:7">
      <c r="A44" t="s">
        <v>99</v>
      </c>
      <c r="C44" s="3" t="s">
        <v>117</v>
      </c>
      <c r="E44" t="s">
        <v>162</v>
      </c>
      <c r="G44" t="s">
        <v>140</v>
      </c>
    </row>
    <row r="45" spans="1:7">
      <c r="A45" t="s">
        <v>100</v>
      </c>
      <c r="C45" s="3" t="s">
        <v>118</v>
      </c>
      <c r="E45" t="s">
        <v>163</v>
      </c>
      <c r="G45" t="s">
        <v>141</v>
      </c>
    </row>
    <row r="46" spans="1:7">
      <c r="A46" t="s">
        <v>101</v>
      </c>
      <c r="C46" s="3" t="s">
        <v>119</v>
      </c>
      <c r="E46" t="s">
        <v>164</v>
      </c>
      <c r="G46" t="s">
        <v>142</v>
      </c>
    </row>
    <row r="47" spans="1:7">
      <c r="C47" s="3" t="s">
        <v>120</v>
      </c>
      <c r="G47" t="s">
        <v>143</v>
      </c>
    </row>
    <row r="48" spans="1:7">
      <c r="C48" s="3" t="s">
        <v>121</v>
      </c>
      <c r="G48" t="s">
        <v>144</v>
      </c>
    </row>
    <row r="49" spans="1:7">
      <c r="C49" s="3" t="s">
        <v>122</v>
      </c>
      <c r="G49" t="s">
        <v>145</v>
      </c>
    </row>
    <row r="50" spans="1:7">
      <c r="C50" s="3" t="s">
        <v>123</v>
      </c>
      <c r="G50" t="s">
        <v>146</v>
      </c>
    </row>
    <row r="52" spans="1:7">
      <c r="A52" s="6" t="s">
        <v>362</v>
      </c>
    </row>
    <row r="53" spans="1:7">
      <c r="A53" s="1" t="s">
        <v>280</v>
      </c>
      <c r="B53" s="1" t="s">
        <v>281</v>
      </c>
      <c r="C53" s="1" t="s">
        <v>282</v>
      </c>
      <c r="D53" s="1" t="s">
        <v>283</v>
      </c>
      <c r="E53" s="1" t="s">
        <v>284</v>
      </c>
      <c r="F53" s="1" t="s">
        <v>285</v>
      </c>
      <c r="G53" s="1" t="s">
        <v>286</v>
      </c>
    </row>
    <row r="54" spans="1:7">
      <c r="A54" t="s">
        <v>124</v>
      </c>
      <c r="B54" t="s">
        <v>78</v>
      </c>
      <c r="C54" t="s">
        <v>273</v>
      </c>
      <c r="D54" t="s">
        <v>81</v>
      </c>
      <c r="G54" t="b">
        <f>COUNTIF($M$5:$M$16,D54) &gt; 0</f>
        <v>0</v>
      </c>
    </row>
    <row r="55" spans="1:7">
      <c r="A55" t="s">
        <v>124</v>
      </c>
      <c r="B55" t="s">
        <v>78</v>
      </c>
      <c r="C55" t="s">
        <v>273</v>
      </c>
      <c r="D55">
        <v>175</v>
      </c>
      <c r="E55" t="s">
        <v>57</v>
      </c>
      <c r="F55" t="s">
        <v>190</v>
      </c>
      <c r="G55" t="b">
        <f t="shared" ref="G55:G118" si="1">COUNTIF($M$5:$M$16,D55) &gt; 0</f>
        <v>1</v>
      </c>
    </row>
    <row r="56" spans="1:7">
      <c r="A56" t="s">
        <v>124</v>
      </c>
      <c r="B56" t="s">
        <v>78</v>
      </c>
      <c r="C56" t="s">
        <v>273</v>
      </c>
      <c r="D56">
        <v>213</v>
      </c>
      <c r="E56" t="s">
        <v>197</v>
      </c>
      <c r="F56" t="s">
        <v>198</v>
      </c>
      <c r="G56" t="b">
        <f t="shared" si="1"/>
        <v>0</v>
      </c>
    </row>
    <row r="57" spans="1:7">
      <c r="A57" t="s">
        <v>124</v>
      </c>
      <c r="B57" t="s">
        <v>78</v>
      </c>
      <c r="C57" t="s">
        <v>273</v>
      </c>
      <c r="D57">
        <v>215</v>
      </c>
      <c r="E57" t="s">
        <v>56</v>
      </c>
      <c r="F57" t="s">
        <v>205</v>
      </c>
      <c r="G57" t="b">
        <f t="shared" si="1"/>
        <v>1</v>
      </c>
    </row>
    <row r="58" spans="1:7">
      <c r="A58" t="s">
        <v>124</v>
      </c>
      <c r="B58" t="s">
        <v>78</v>
      </c>
      <c r="C58" t="s">
        <v>273</v>
      </c>
      <c r="D58">
        <v>228</v>
      </c>
      <c r="E58" t="s">
        <v>212</v>
      </c>
      <c r="F58" t="s">
        <v>213</v>
      </c>
      <c r="G58" t="b">
        <f t="shared" si="1"/>
        <v>0</v>
      </c>
    </row>
    <row r="59" spans="1:7">
      <c r="A59" t="s">
        <v>124</v>
      </c>
      <c r="B59" t="s">
        <v>78</v>
      </c>
      <c r="C59" t="s">
        <v>273</v>
      </c>
      <c r="D59">
        <v>310</v>
      </c>
      <c r="E59" t="s">
        <v>61</v>
      </c>
      <c r="F59" t="s">
        <v>220</v>
      </c>
      <c r="G59" t="b">
        <f t="shared" si="1"/>
        <v>0</v>
      </c>
    </row>
    <row r="60" spans="1:7">
      <c r="A60" t="s">
        <v>124</v>
      </c>
      <c r="B60" t="s">
        <v>78</v>
      </c>
      <c r="C60" t="s">
        <v>273</v>
      </c>
      <c r="D60">
        <v>311</v>
      </c>
      <c r="E60" t="s">
        <v>63</v>
      </c>
      <c r="F60" t="s">
        <v>222</v>
      </c>
      <c r="G60" t="b">
        <f t="shared" si="1"/>
        <v>0</v>
      </c>
    </row>
    <row r="61" spans="1:7">
      <c r="A61" t="s">
        <v>124</v>
      </c>
      <c r="B61" t="s">
        <v>78</v>
      </c>
      <c r="C61" t="s">
        <v>273</v>
      </c>
      <c r="D61">
        <v>317</v>
      </c>
      <c r="E61" t="s">
        <v>58</v>
      </c>
      <c r="F61" t="s">
        <v>226</v>
      </c>
      <c r="G61" t="b">
        <f t="shared" si="1"/>
        <v>0</v>
      </c>
    </row>
    <row r="62" spans="1:7">
      <c r="A62" t="s">
        <v>124</v>
      </c>
      <c r="B62" t="s">
        <v>78</v>
      </c>
      <c r="C62" t="s">
        <v>273</v>
      </c>
      <c r="D62">
        <v>324</v>
      </c>
      <c r="E62" t="s">
        <v>58</v>
      </c>
      <c r="F62" t="s">
        <v>230</v>
      </c>
      <c r="G62" t="b">
        <f t="shared" si="1"/>
        <v>1</v>
      </c>
    </row>
    <row r="63" spans="1:7">
      <c r="A63" t="s">
        <v>124</v>
      </c>
      <c r="B63" t="s">
        <v>78</v>
      </c>
      <c r="C63" t="s">
        <v>273</v>
      </c>
      <c r="D63">
        <v>325</v>
      </c>
      <c r="E63" t="s">
        <v>60</v>
      </c>
      <c r="F63" t="s">
        <v>234</v>
      </c>
      <c r="G63" t="b">
        <f t="shared" si="1"/>
        <v>0</v>
      </c>
    </row>
    <row r="64" spans="1:7">
      <c r="A64" t="s">
        <v>124</v>
      </c>
      <c r="B64" t="s">
        <v>78</v>
      </c>
      <c r="C64" t="s">
        <v>273</v>
      </c>
      <c r="D64" t="s">
        <v>91</v>
      </c>
      <c r="G64" t="b">
        <f t="shared" si="1"/>
        <v>0</v>
      </c>
    </row>
    <row r="65" spans="1:7">
      <c r="A65" t="s">
        <v>124</v>
      </c>
      <c r="B65" t="s">
        <v>78</v>
      </c>
      <c r="C65" t="s">
        <v>273</v>
      </c>
      <c r="D65">
        <v>339</v>
      </c>
      <c r="E65" t="s">
        <v>239</v>
      </c>
      <c r="F65" t="s">
        <v>232</v>
      </c>
      <c r="G65" t="b">
        <f t="shared" si="1"/>
        <v>0</v>
      </c>
    </row>
    <row r="66" spans="1:7">
      <c r="A66" t="s">
        <v>124</v>
      </c>
      <c r="B66" t="s">
        <v>78</v>
      </c>
      <c r="C66" t="s">
        <v>273</v>
      </c>
      <c r="D66">
        <v>340</v>
      </c>
      <c r="E66" t="s">
        <v>214</v>
      </c>
      <c r="F66" t="s">
        <v>243</v>
      </c>
      <c r="G66" t="b">
        <f t="shared" si="1"/>
        <v>0</v>
      </c>
    </row>
    <row r="67" spans="1:7">
      <c r="A67" t="s">
        <v>124</v>
      </c>
      <c r="B67" t="s">
        <v>78</v>
      </c>
      <c r="C67" t="s">
        <v>273</v>
      </c>
      <c r="D67" t="s">
        <v>94</v>
      </c>
      <c r="G67" t="b">
        <f t="shared" si="1"/>
        <v>0</v>
      </c>
    </row>
    <row r="68" spans="1:7">
      <c r="A68" t="s">
        <v>124</v>
      </c>
      <c r="B68" t="s">
        <v>78</v>
      </c>
      <c r="C68" t="s">
        <v>273</v>
      </c>
      <c r="D68">
        <v>389</v>
      </c>
      <c r="E68" t="s">
        <v>58</v>
      </c>
      <c r="F68" t="s">
        <v>245</v>
      </c>
      <c r="G68" t="b">
        <f t="shared" si="1"/>
        <v>0</v>
      </c>
    </row>
    <row r="69" spans="1:7">
      <c r="A69" t="s">
        <v>124</v>
      </c>
      <c r="B69" t="s">
        <v>78</v>
      </c>
      <c r="C69" t="s">
        <v>273</v>
      </c>
      <c r="D69">
        <v>407</v>
      </c>
      <c r="E69" t="s">
        <v>62</v>
      </c>
      <c r="F69" t="s">
        <v>247</v>
      </c>
      <c r="G69" t="b">
        <f t="shared" si="1"/>
        <v>1</v>
      </c>
    </row>
    <row r="70" spans="1:7">
      <c r="A70" t="s">
        <v>124</v>
      </c>
      <c r="B70" t="s">
        <v>78</v>
      </c>
      <c r="C70" t="s">
        <v>273</v>
      </c>
      <c r="D70">
        <v>418</v>
      </c>
      <c r="E70" t="s">
        <v>239</v>
      </c>
      <c r="F70" t="s">
        <v>250</v>
      </c>
      <c r="G70" t="b">
        <f t="shared" si="1"/>
        <v>0</v>
      </c>
    </row>
    <row r="71" spans="1:7">
      <c r="A71" t="s">
        <v>124</v>
      </c>
      <c r="B71" t="s">
        <v>78</v>
      </c>
      <c r="C71" t="s">
        <v>273</v>
      </c>
      <c r="D71">
        <v>421</v>
      </c>
      <c r="E71" t="s">
        <v>60</v>
      </c>
      <c r="F71" t="s">
        <v>253</v>
      </c>
      <c r="G71" t="b">
        <f t="shared" si="1"/>
        <v>0</v>
      </c>
    </row>
    <row r="72" spans="1:7">
      <c r="A72" t="s">
        <v>124</v>
      </c>
      <c r="B72" t="s">
        <v>78</v>
      </c>
      <c r="C72" t="s">
        <v>273</v>
      </c>
      <c r="D72">
        <v>423</v>
      </c>
      <c r="E72" t="s">
        <v>214</v>
      </c>
      <c r="F72" t="s">
        <v>257</v>
      </c>
      <c r="G72" t="b">
        <f t="shared" si="1"/>
        <v>0</v>
      </c>
    </row>
    <row r="73" spans="1:7">
      <c r="A73" t="s">
        <v>124</v>
      </c>
      <c r="B73" t="s">
        <v>78</v>
      </c>
      <c r="C73" t="s">
        <v>273</v>
      </c>
      <c r="D73">
        <v>471</v>
      </c>
      <c r="E73" t="s">
        <v>57</v>
      </c>
      <c r="F73" t="s">
        <v>260</v>
      </c>
      <c r="G73" t="b">
        <f t="shared" si="1"/>
        <v>0</v>
      </c>
    </row>
    <row r="74" spans="1:7">
      <c r="A74" t="s">
        <v>124</v>
      </c>
      <c r="B74" t="s">
        <v>78</v>
      </c>
      <c r="C74" t="s">
        <v>273</v>
      </c>
      <c r="D74">
        <v>483</v>
      </c>
      <c r="E74" t="s">
        <v>62</v>
      </c>
      <c r="F74" t="s">
        <v>264</v>
      </c>
      <c r="G74" t="b">
        <f t="shared" si="1"/>
        <v>1</v>
      </c>
    </row>
    <row r="75" spans="1:7">
      <c r="A75" t="s">
        <v>124</v>
      </c>
      <c r="B75" t="s">
        <v>78</v>
      </c>
      <c r="C75" t="s">
        <v>274</v>
      </c>
      <c r="D75">
        <v>330</v>
      </c>
      <c r="E75" t="s">
        <v>62</v>
      </c>
      <c r="F75" t="s">
        <v>187</v>
      </c>
      <c r="G75" t="b">
        <f t="shared" si="1"/>
        <v>0</v>
      </c>
    </row>
    <row r="76" spans="1:7">
      <c r="A76" t="s">
        <v>124</v>
      </c>
      <c r="B76" t="s">
        <v>78</v>
      </c>
      <c r="C76" t="s">
        <v>274</v>
      </c>
      <c r="D76">
        <v>332</v>
      </c>
      <c r="E76" t="s">
        <v>59</v>
      </c>
      <c r="F76" t="s">
        <v>191</v>
      </c>
      <c r="G76" t="b">
        <f t="shared" si="1"/>
        <v>0</v>
      </c>
    </row>
    <row r="77" spans="1:7">
      <c r="A77" t="s">
        <v>124</v>
      </c>
      <c r="B77" t="s">
        <v>78</v>
      </c>
      <c r="C77" t="s">
        <v>274</v>
      </c>
      <c r="D77">
        <v>335</v>
      </c>
      <c r="E77" t="s">
        <v>59</v>
      </c>
      <c r="F77" t="s">
        <v>199</v>
      </c>
      <c r="G77" t="b">
        <f t="shared" si="1"/>
        <v>1</v>
      </c>
    </row>
    <row r="78" spans="1:7">
      <c r="A78" t="s">
        <v>124</v>
      </c>
      <c r="B78" t="s">
        <v>78</v>
      </c>
      <c r="C78" t="s">
        <v>274</v>
      </c>
      <c r="D78">
        <v>337</v>
      </c>
      <c r="E78" t="s">
        <v>57</v>
      </c>
      <c r="F78" t="s">
        <v>206</v>
      </c>
      <c r="G78" t="b">
        <f t="shared" si="1"/>
        <v>1</v>
      </c>
    </row>
    <row r="79" spans="1:7">
      <c r="A79" t="s">
        <v>124</v>
      </c>
      <c r="B79" t="s">
        <v>78</v>
      </c>
      <c r="C79" t="s">
        <v>274</v>
      </c>
      <c r="D79">
        <v>340</v>
      </c>
      <c r="E79" t="s">
        <v>214</v>
      </c>
      <c r="F79" t="s">
        <v>215</v>
      </c>
      <c r="G79" t="b">
        <f t="shared" si="1"/>
        <v>0</v>
      </c>
    </row>
    <row r="80" spans="1:7">
      <c r="A80" t="s">
        <v>124</v>
      </c>
      <c r="B80" t="s">
        <v>80</v>
      </c>
      <c r="C80" t="s">
        <v>273</v>
      </c>
      <c r="D80" t="s">
        <v>79</v>
      </c>
      <c r="F80" s="3"/>
      <c r="G80" t="b">
        <f t="shared" si="1"/>
        <v>0</v>
      </c>
    </row>
    <row r="81" spans="1:7">
      <c r="A81" t="s">
        <v>124</v>
      </c>
      <c r="B81" t="s">
        <v>80</v>
      </c>
      <c r="C81" t="s">
        <v>273</v>
      </c>
      <c r="D81">
        <v>139</v>
      </c>
      <c r="E81" t="s">
        <v>57</v>
      </c>
      <c r="F81" s="3" t="s">
        <v>192</v>
      </c>
      <c r="G81" t="b">
        <f t="shared" si="1"/>
        <v>0</v>
      </c>
    </row>
    <row r="82" spans="1:7">
      <c r="A82" t="s">
        <v>124</v>
      </c>
      <c r="B82" t="s">
        <v>80</v>
      </c>
      <c r="C82" t="s">
        <v>273</v>
      </c>
      <c r="D82">
        <v>175</v>
      </c>
      <c r="E82" t="s">
        <v>57</v>
      </c>
      <c r="F82" s="3" t="s">
        <v>200</v>
      </c>
      <c r="G82" t="b">
        <f t="shared" si="1"/>
        <v>1</v>
      </c>
    </row>
    <row r="83" spans="1:7">
      <c r="A83" t="s">
        <v>124</v>
      </c>
      <c r="B83" t="s">
        <v>80</v>
      </c>
      <c r="C83" t="s">
        <v>273</v>
      </c>
      <c r="D83">
        <v>213</v>
      </c>
      <c r="E83" t="s">
        <v>197</v>
      </c>
      <c r="F83" s="3" t="s">
        <v>207</v>
      </c>
      <c r="G83" t="b">
        <f t="shared" si="1"/>
        <v>0</v>
      </c>
    </row>
    <row r="84" spans="1:7">
      <c r="A84" t="s">
        <v>124</v>
      </c>
      <c r="B84" t="s">
        <v>80</v>
      </c>
      <c r="C84" t="s">
        <v>273</v>
      </c>
      <c r="D84">
        <v>215</v>
      </c>
      <c r="E84" t="s">
        <v>56</v>
      </c>
      <c r="F84" s="3" t="s">
        <v>216</v>
      </c>
      <c r="G84" t="b">
        <f t="shared" si="1"/>
        <v>1</v>
      </c>
    </row>
    <row r="85" spans="1:7">
      <c r="A85" t="s">
        <v>124</v>
      </c>
      <c r="B85" t="s">
        <v>80</v>
      </c>
      <c r="C85" t="s">
        <v>273</v>
      </c>
      <c r="D85">
        <v>228</v>
      </c>
      <c r="E85" t="s">
        <v>212</v>
      </c>
      <c r="F85" s="3" t="s">
        <v>190</v>
      </c>
      <c r="G85" t="b">
        <f t="shared" si="1"/>
        <v>0</v>
      </c>
    </row>
    <row r="86" spans="1:7">
      <c r="A86" t="s">
        <v>124</v>
      </c>
      <c r="B86" t="s">
        <v>80</v>
      </c>
      <c r="C86" t="s">
        <v>273</v>
      </c>
      <c r="D86">
        <v>257</v>
      </c>
      <c r="E86" t="s">
        <v>56</v>
      </c>
      <c r="F86" s="3" t="s">
        <v>223</v>
      </c>
      <c r="G86" t="b">
        <f t="shared" si="1"/>
        <v>0</v>
      </c>
    </row>
    <row r="87" spans="1:7">
      <c r="A87" t="s">
        <v>124</v>
      </c>
      <c r="B87" t="s">
        <v>80</v>
      </c>
      <c r="C87" t="s">
        <v>273</v>
      </c>
      <c r="D87">
        <v>310</v>
      </c>
      <c r="E87" t="s">
        <v>61</v>
      </c>
      <c r="F87" s="3" t="s">
        <v>227</v>
      </c>
      <c r="G87" t="b">
        <f t="shared" si="1"/>
        <v>0</v>
      </c>
    </row>
    <row r="88" spans="1:7">
      <c r="A88" t="s">
        <v>124</v>
      </c>
      <c r="B88" t="s">
        <v>80</v>
      </c>
      <c r="C88" t="s">
        <v>273</v>
      </c>
      <c r="D88">
        <v>311</v>
      </c>
      <c r="E88" t="s">
        <v>63</v>
      </c>
      <c r="F88" s="3" t="s">
        <v>231</v>
      </c>
      <c r="G88" t="b">
        <f t="shared" si="1"/>
        <v>0</v>
      </c>
    </row>
    <row r="89" spans="1:7">
      <c r="A89" t="s">
        <v>124</v>
      </c>
      <c r="B89" t="s">
        <v>80</v>
      </c>
      <c r="C89" t="s">
        <v>273</v>
      </c>
      <c r="D89">
        <v>317</v>
      </c>
      <c r="E89" t="s">
        <v>58</v>
      </c>
      <c r="F89" s="3" t="s">
        <v>235</v>
      </c>
      <c r="G89" t="b">
        <f t="shared" si="1"/>
        <v>0</v>
      </c>
    </row>
    <row r="90" spans="1:7">
      <c r="A90" t="s">
        <v>124</v>
      </c>
      <c r="B90" t="s">
        <v>80</v>
      </c>
      <c r="C90" t="s">
        <v>273</v>
      </c>
      <c r="D90">
        <v>324</v>
      </c>
      <c r="E90" t="s">
        <v>58</v>
      </c>
      <c r="F90" s="3" t="s">
        <v>238</v>
      </c>
      <c r="G90" t="b">
        <f t="shared" si="1"/>
        <v>1</v>
      </c>
    </row>
    <row r="91" spans="1:7">
      <c r="A91" t="s">
        <v>124</v>
      </c>
      <c r="B91" t="s">
        <v>80</v>
      </c>
      <c r="C91" t="s">
        <v>273</v>
      </c>
      <c r="D91">
        <v>325</v>
      </c>
      <c r="E91" t="s">
        <v>60</v>
      </c>
      <c r="F91" s="3" t="s">
        <v>240</v>
      </c>
      <c r="G91" t="b">
        <f t="shared" si="1"/>
        <v>0</v>
      </c>
    </row>
    <row r="92" spans="1:7">
      <c r="A92" t="s">
        <v>124</v>
      </c>
      <c r="B92" t="s">
        <v>80</v>
      </c>
      <c r="C92" t="s">
        <v>273</v>
      </c>
      <c r="D92" t="s">
        <v>91</v>
      </c>
      <c r="F92" s="3"/>
      <c r="G92" t="b">
        <f t="shared" si="1"/>
        <v>0</v>
      </c>
    </row>
    <row r="93" spans="1:7">
      <c r="A93" t="s">
        <v>124</v>
      </c>
      <c r="B93" t="s">
        <v>80</v>
      </c>
      <c r="C93" t="s">
        <v>273</v>
      </c>
      <c r="D93">
        <v>339</v>
      </c>
      <c r="E93" t="s">
        <v>239</v>
      </c>
      <c r="F93" s="3" t="s">
        <v>230</v>
      </c>
      <c r="G93" t="b">
        <f t="shared" si="1"/>
        <v>0</v>
      </c>
    </row>
    <row r="94" spans="1:7">
      <c r="A94" t="s">
        <v>124</v>
      </c>
      <c r="B94" t="s">
        <v>80</v>
      </c>
      <c r="C94" t="s">
        <v>273</v>
      </c>
      <c r="D94">
        <v>340</v>
      </c>
      <c r="E94" t="s">
        <v>214</v>
      </c>
      <c r="F94" s="3" t="s">
        <v>243</v>
      </c>
      <c r="G94" t="b">
        <f t="shared" si="1"/>
        <v>0</v>
      </c>
    </row>
    <row r="95" spans="1:7">
      <c r="A95" t="s">
        <v>124</v>
      </c>
      <c r="B95" t="s">
        <v>80</v>
      </c>
      <c r="C95" t="s">
        <v>273</v>
      </c>
      <c r="D95">
        <v>384</v>
      </c>
      <c r="E95" t="s">
        <v>248</v>
      </c>
      <c r="F95" s="3" t="s">
        <v>249</v>
      </c>
      <c r="G95" t="b">
        <f t="shared" si="1"/>
        <v>0</v>
      </c>
    </row>
    <row r="96" spans="1:7">
      <c r="A96" t="s">
        <v>124</v>
      </c>
      <c r="B96" t="s">
        <v>80</v>
      </c>
      <c r="C96" t="s">
        <v>273</v>
      </c>
      <c r="D96" t="s">
        <v>94</v>
      </c>
      <c r="F96" s="3"/>
      <c r="G96" t="b">
        <f t="shared" si="1"/>
        <v>0</v>
      </c>
    </row>
    <row r="97" spans="1:7">
      <c r="A97" t="s">
        <v>124</v>
      </c>
      <c r="B97" t="s">
        <v>80</v>
      </c>
      <c r="C97" t="s">
        <v>273</v>
      </c>
      <c r="D97">
        <v>389</v>
      </c>
      <c r="E97" t="s">
        <v>58</v>
      </c>
      <c r="F97" s="3" t="s">
        <v>254</v>
      </c>
      <c r="G97" t="b">
        <f t="shared" si="1"/>
        <v>0</v>
      </c>
    </row>
    <row r="98" spans="1:7">
      <c r="A98" t="s">
        <v>124</v>
      </c>
      <c r="B98" t="s">
        <v>80</v>
      </c>
      <c r="C98" t="s">
        <v>273</v>
      </c>
      <c r="D98">
        <v>390</v>
      </c>
      <c r="E98" t="s">
        <v>255</v>
      </c>
      <c r="F98" s="3" t="s">
        <v>258</v>
      </c>
      <c r="G98" t="b">
        <f t="shared" si="1"/>
        <v>0</v>
      </c>
    </row>
    <row r="99" spans="1:7">
      <c r="A99" t="s">
        <v>124</v>
      </c>
      <c r="B99" t="s">
        <v>80</v>
      </c>
      <c r="C99" t="s">
        <v>273</v>
      </c>
      <c r="D99">
        <v>407</v>
      </c>
      <c r="E99" t="s">
        <v>62</v>
      </c>
      <c r="F99" s="3" t="s">
        <v>261</v>
      </c>
      <c r="G99" t="b">
        <f t="shared" si="1"/>
        <v>1</v>
      </c>
    </row>
    <row r="100" spans="1:7">
      <c r="A100" t="s">
        <v>124</v>
      </c>
      <c r="B100" t="s">
        <v>80</v>
      </c>
      <c r="C100" t="s">
        <v>273</v>
      </c>
      <c r="D100">
        <v>418</v>
      </c>
      <c r="E100" t="s">
        <v>239</v>
      </c>
      <c r="F100" s="3" t="s">
        <v>265</v>
      </c>
      <c r="G100" t="b">
        <f t="shared" si="1"/>
        <v>0</v>
      </c>
    </row>
    <row r="101" spans="1:7">
      <c r="A101" t="s">
        <v>124</v>
      </c>
      <c r="B101" t="s">
        <v>80</v>
      </c>
      <c r="C101" t="s">
        <v>273</v>
      </c>
      <c r="D101">
        <v>421</v>
      </c>
      <c r="E101" t="s">
        <v>60</v>
      </c>
      <c r="F101" s="3" t="s">
        <v>235</v>
      </c>
      <c r="G101" t="b">
        <f t="shared" si="1"/>
        <v>0</v>
      </c>
    </row>
    <row r="102" spans="1:7">
      <c r="A102" t="s">
        <v>124</v>
      </c>
      <c r="B102" t="s">
        <v>80</v>
      </c>
      <c r="C102" t="s">
        <v>273</v>
      </c>
      <c r="D102">
        <v>423</v>
      </c>
      <c r="E102" t="s">
        <v>214</v>
      </c>
      <c r="F102" s="3" t="s">
        <v>268</v>
      </c>
      <c r="G102" t="b">
        <f t="shared" si="1"/>
        <v>0</v>
      </c>
    </row>
    <row r="103" spans="1:7">
      <c r="A103" t="s">
        <v>124</v>
      </c>
      <c r="B103" t="s">
        <v>80</v>
      </c>
      <c r="C103" t="s">
        <v>273</v>
      </c>
      <c r="D103">
        <v>471</v>
      </c>
      <c r="E103" t="s">
        <v>57</v>
      </c>
      <c r="F103" s="3" t="s">
        <v>270</v>
      </c>
      <c r="G103" t="b">
        <f t="shared" si="1"/>
        <v>0</v>
      </c>
    </row>
    <row r="104" spans="1:7">
      <c r="A104" t="s">
        <v>124</v>
      </c>
      <c r="B104" t="s">
        <v>80</v>
      </c>
      <c r="C104" t="s">
        <v>273</v>
      </c>
      <c r="D104">
        <v>483</v>
      </c>
      <c r="E104" t="s">
        <v>62</v>
      </c>
      <c r="F104" s="3" t="s">
        <v>272</v>
      </c>
      <c r="G104" t="b">
        <f t="shared" si="1"/>
        <v>1</v>
      </c>
    </row>
    <row r="105" spans="1:7">
      <c r="A105" t="s">
        <v>124</v>
      </c>
      <c r="B105" t="s">
        <v>80</v>
      </c>
      <c r="C105" t="s">
        <v>274</v>
      </c>
      <c r="D105">
        <v>330</v>
      </c>
      <c r="E105" t="s">
        <v>62</v>
      </c>
      <c r="F105" t="s">
        <v>188</v>
      </c>
      <c r="G105" t="b">
        <f t="shared" si="1"/>
        <v>0</v>
      </c>
    </row>
    <row r="106" spans="1:7">
      <c r="A106" t="s">
        <v>124</v>
      </c>
      <c r="B106" t="s">
        <v>80</v>
      </c>
      <c r="C106" t="s">
        <v>274</v>
      </c>
      <c r="D106">
        <v>332</v>
      </c>
      <c r="E106" t="s">
        <v>59</v>
      </c>
      <c r="F106" t="s">
        <v>193</v>
      </c>
      <c r="G106" t="b">
        <f t="shared" si="1"/>
        <v>0</v>
      </c>
    </row>
    <row r="107" spans="1:7">
      <c r="A107" t="s">
        <v>124</v>
      </c>
      <c r="B107" t="s">
        <v>80</v>
      </c>
      <c r="C107" t="s">
        <v>274</v>
      </c>
      <c r="D107">
        <v>335</v>
      </c>
      <c r="E107" t="s">
        <v>59</v>
      </c>
      <c r="F107" t="s">
        <v>201</v>
      </c>
      <c r="G107" t="b">
        <f t="shared" si="1"/>
        <v>1</v>
      </c>
    </row>
    <row r="108" spans="1:7">
      <c r="A108" t="s">
        <v>124</v>
      </c>
      <c r="B108" t="s">
        <v>80</v>
      </c>
      <c r="C108" t="s">
        <v>274</v>
      </c>
      <c r="D108">
        <v>337</v>
      </c>
      <c r="E108" t="s">
        <v>57</v>
      </c>
      <c r="F108" t="s">
        <v>208</v>
      </c>
      <c r="G108" t="b">
        <f t="shared" si="1"/>
        <v>1</v>
      </c>
    </row>
    <row r="109" spans="1:7">
      <c r="A109" t="s">
        <v>124</v>
      </c>
      <c r="B109" t="s">
        <v>80</v>
      </c>
      <c r="C109" t="s">
        <v>274</v>
      </c>
      <c r="D109">
        <v>340</v>
      </c>
      <c r="E109" t="s">
        <v>214</v>
      </c>
      <c r="F109" t="s">
        <v>217</v>
      </c>
      <c r="G109" t="b">
        <f t="shared" si="1"/>
        <v>0</v>
      </c>
    </row>
    <row r="110" spans="1:7">
      <c r="A110" t="s">
        <v>125</v>
      </c>
      <c r="B110" t="s">
        <v>78</v>
      </c>
      <c r="C110" t="s">
        <v>273</v>
      </c>
      <c r="D110" t="s">
        <v>79</v>
      </c>
      <c r="G110" t="b">
        <f t="shared" si="1"/>
        <v>0</v>
      </c>
    </row>
    <row r="111" spans="1:7">
      <c r="A111" t="s">
        <v>125</v>
      </c>
      <c r="B111" t="s">
        <v>78</v>
      </c>
      <c r="C111" t="s">
        <v>273</v>
      </c>
      <c r="D111">
        <v>175</v>
      </c>
      <c r="E111" t="s">
        <v>57</v>
      </c>
      <c r="F111" t="s">
        <v>194</v>
      </c>
      <c r="G111" t="b">
        <f t="shared" si="1"/>
        <v>1</v>
      </c>
    </row>
    <row r="112" spans="1:7">
      <c r="A112" t="s">
        <v>125</v>
      </c>
      <c r="B112" t="s">
        <v>78</v>
      </c>
      <c r="C112" t="s">
        <v>273</v>
      </c>
      <c r="D112">
        <v>213</v>
      </c>
      <c r="E112" t="s">
        <v>197</v>
      </c>
      <c r="F112" t="s">
        <v>202</v>
      </c>
      <c r="G112" t="b">
        <f t="shared" si="1"/>
        <v>0</v>
      </c>
    </row>
    <row r="113" spans="1:7">
      <c r="A113" t="s">
        <v>125</v>
      </c>
      <c r="B113" t="s">
        <v>78</v>
      </c>
      <c r="C113" t="s">
        <v>273</v>
      </c>
      <c r="D113">
        <v>215</v>
      </c>
      <c r="E113" t="s">
        <v>56</v>
      </c>
      <c r="F113" t="s">
        <v>209</v>
      </c>
      <c r="G113" t="b">
        <f t="shared" si="1"/>
        <v>1</v>
      </c>
    </row>
    <row r="114" spans="1:7">
      <c r="A114" t="s">
        <v>125</v>
      </c>
      <c r="B114" t="s">
        <v>78</v>
      </c>
      <c r="C114" t="s">
        <v>273</v>
      </c>
      <c r="D114">
        <v>228</v>
      </c>
      <c r="E114" t="s">
        <v>212</v>
      </c>
      <c r="F114" t="s">
        <v>218</v>
      </c>
      <c r="G114" t="b">
        <f t="shared" si="1"/>
        <v>0</v>
      </c>
    </row>
    <row r="115" spans="1:7">
      <c r="A115" t="s">
        <v>125</v>
      </c>
      <c r="B115" t="s">
        <v>78</v>
      </c>
      <c r="C115" t="s">
        <v>273</v>
      </c>
      <c r="D115">
        <v>310</v>
      </c>
      <c r="E115" t="s">
        <v>61</v>
      </c>
      <c r="F115" t="s">
        <v>221</v>
      </c>
      <c r="G115" t="b">
        <f t="shared" si="1"/>
        <v>0</v>
      </c>
    </row>
    <row r="116" spans="1:7">
      <c r="A116" t="s">
        <v>125</v>
      </c>
      <c r="B116" t="s">
        <v>78</v>
      </c>
      <c r="C116" t="s">
        <v>273</v>
      </c>
      <c r="D116">
        <v>311</v>
      </c>
      <c r="E116" t="s">
        <v>63</v>
      </c>
      <c r="F116" t="s">
        <v>224</v>
      </c>
      <c r="G116" t="b">
        <f t="shared" si="1"/>
        <v>0</v>
      </c>
    </row>
    <row r="117" spans="1:7">
      <c r="A117" t="s">
        <v>125</v>
      </c>
      <c r="B117" t="s">
        <v>78</v>
      </c>
      <c r="C117" t="s">
        <v>273</v>
      </c>
      <c r="D117">
        <v>317</v>
      </c>
      <c r="E117" t="s">
        <v>58</v>
      </c>
      <c r="F117" t="s">
        <v>228</v>
      </c>
      <c r="G117" t="b">
        <f t="shared" si="1"/>
        <v>0</v>
      </c>
    </row>
    <row r="118" spans="1:7">
      <c r="A118" t="s">
        <v>125</v>
      </c>
      <c r="B118" t="s">
        <v>78</v>
      </c>
      <c r="C118" t="s">
        <v>273</v>
      </c>
      <c r="D118">
        <v>324</v>
      </c>
      <c r="E118" t="s">
        <v>58</v>
      </c>
      <c r="F118" t="s">
        <v>232</v>
      </c>
      <c r="G118" t="b">
        <f t="shared" si="1"/>
        <v>1</v>
      </c>
    </row>
    <row r="119" spans="1:7">
      <c r="A119" t="s">
        <v>125</v>
      </c>
      <c r="B119" t="s">
        <v>78</v>
      </c>
      <c r="C119" t="s">
        <v>273</v>
      </c>
      <c r="D119">
        <v>325</v>
      </c>
      <c r="E119" t="s">
        <v>60</v>
      </c>
      <c r="F119" t="s">
        <v>236</v>
      </c>
      <c r="G119" t="b">
        <f t="shared" ref="G119:G166" si="2">COUNTIF($M$5:$M$16,D119) &gt; 0</f>
        <v>0</v>
      </c>
    </row>
    <row r="120" spans="1:7">
      <c r="A120" t="s">
        <v>125</v>
      </c>
      <c r="B120" t="s">
        <v>78</v>
      </c>
      <c r="C120" t="s">
        <v>273</v>
      </c>
      <c r="D120" t="s">
        <v>156</v>
      </c>
      <c r="G120" t="b">
        <f t="shared" si="2"/>
        <v>0</v>
      </c>
    </row>
    <row r="121" spans="1:7">
      <c r="A121" t="s">
        <v>125</v>
      </c>
      <c r="B121" t="s">
        <v>78</v>
      </c>
      <c r="C121" t="s">
        <v>273</v>
      </c>
      <c r="D121">
        <v>339</v>
      </c>
      <c r="E121" t="s">
        <v>239</v>
      </c>
      <c r="F121" t="s">
        <v>241</v>
      </c>
      <c r="G121" t="b">
        <f t="shared" si="2"/>
        <v>0</v>
      </c>
    </row>
    <row r="122" spans="1:7">
      <c r="A122" t="s">
        <v>125</v>
      </c>
      <c r="B122" t="s">
        <v>78</v>
      </c>
      <c r="C122" t="s">
        <v>273</v>
      </c>
      <c r="D122">
        <v>340</v>
      </c>
      <c r="E122" t="s">
        <v>214</v>
      </c>
      <c r="F122" t="s">
        <v>243</v>
      </c>
      <c r="G122" t="b">
        <f t="shared" si="2"/>
        <v>0</v>
      </c>
    </row>
    <row r="123" spans="1:7">
      <c r="A123" t="s">
        <v>125</v>
      </c>
      <c r="B123" t="s">
        <v>78</v>
      </c>
      <c r="C123" t="s">
        <v>273</v>
      </c>
      <c r="D123" t="s">
        <v>94</v>
      </c>
      <c r="G123" t="b">
        <f t="shared" si="2"/>
        <v>0</v>
      </c>
    </row>
    <row r="124" spans="1:7">
      <c r="A124" t="s">
        <v>125</v>
      </c>
      <c r="B124" t="s">
        <v>78</v>
      </c>
      <c r="C124" t="s">
        <v>273</v>
      </c>
      <c r="D124">
        <v>389</v>
      </c>
      <c r="E124" t="s">
        <v>58</v>
      </c>
      <c r="F124" t="s">
        <v>246</v>
      </c>
      <c r="G124" t="b">
        <f t="shared" si="2"/>
        <v>0</v>
      </c>
    </row>
    <row r="125" spans="1:7">
      <c r="A125" t="s">
        <v>125</v>
      </c>
      <c r="B125" t="s">
        <v>78</v>
      </c>
      <c r="C125" t="s">
        <v>273</v>
      </c>
      <c r="D125">
        <v>407</v>
      </c>
      <c r="E125" t="s">
        <v>62</v>
      </c>
      <c r="F125" t="s">
        <v>190</v>
      </c>
      <c r="G125" t="b">
        <f t="shared" si="2"/>
        <v>1</v>
      </c>
    </row>
    <row r="126" spans="1:7">
      <c r="A126" t="s">
        <v>125</v>
      </c>
      <c r="B126" t="s">
        <v>78</v>
      </c>
      <c r="C126" t="s">
        <v>273</v>
      </c>
      <c r="D126">
        <v>411</v>
      </c>
      <c r="E126" t="s">
        <v>197</v>
      </c>
      <c r="F126" t="s">
        <v>251</v>
      </c>
      <c r="G126" t="b">
        <f t="shared" si="2"/>
        <v>0</v>
      </c>
    </row>
    <row r="127" spans="1:7">
      <c r="A127" t="s">
        <v>125</v>
      </c>
      <c r="B127" t="s">
        <v>78</v>
      </c>
      <c r="C127" t="s">
        <v>273</v>
      </c>
      <c r="D127">
        <v>418</v>
      </c>
      <c r="E127" t="s">
        <v>239</v>
      </c>
      <c r="F127" t="s">
        <v>232</v>
      </c>
      <c r="G127" t="b">
        <f t="shared" si="2"/>
        <v>0</v>
      </c>
    </row>
    <row r="128" spans="1:7">
      <c r="A128" t="s">
        <v>125</v>
      </c>
      <c r="B128" t="s">
        <v>78</v>
      </c>
      <c r="C128" t="s">
        <v>273</v>
      </c>
      <c r="D128">
        <v>421</v>
      </c>
      <c r="E128" t="s">
        <v>60</v>
      </c>
      <c r="F128" t="s">
        <v>259</v>
      </c>
      <c r="G128" t="b">
        <f t="shared" si="2"/>
        <v>0</v>
      </c>
    </row>
    <row r="129" spans="1:7">
      <c r="A129" t="s">
        <v>125</v>
      </c>
      <c r="B129" t="s">
        <v>78</v>
      </c>
      <c r="C129" t="s">
        <v>273</v>
      </c>
      <c r="D129">
        <v>423</v>
      </c>
      <c r="E129" t="s">
        <v>214</v>
      </c>
      <c r="F129" t="s">
        <v>262</v>
      </c>
      <c r="G129" t="b">
        <f t="shared" si="2"/>
        <v>0</v>
      </c>
    </row>
    <row r="130" spans="1:7">
      <c r="A130" t="s">
        <v>125</v>
      </c>
      <c r="B130" t="s">
        <v>78</v>
      </c>
      <c r="C130" t="s">
        <v>273</v>
      </c>
      <c r="D130">
        <v>483</v>
      </c>
      <c r="E130" t="s">
        <v>62</v>
      </c>
      <c r="F130" t="s">
        <v>266</v>
      </c>
      <c r="G130" t="b">
        <f t="shared" si="2"/>
        <v>1</v>
      </c>
    </row>
    <row r="131" spans="1:7">
      <c r="A131" t="s">
        <v>125</v>
      </c>
      <c r="B131" t="s">
        <v>78</v>
      </c>
      <c r="C131" t="s">
        <v>274</v>
      </c>
      <c r="D131">
        <v>330</v>
      </c>
      <c r="E131" t="s">
        <v>62</v>
      </c>
      <c r="F131" t="s">
        <v>189</v>
      </c>
      <c r="G131" t="b">
        <f t="shared" si="2"/>
        <v>0</v>
      </c>
    </row>
    <row r="132" spans="1:7">
      <c r="A132" t="s">
        <v>125</v>
      </c>
      <c r="B132" t="s">
        <v>78</v>
      </c>
      <c r="C132" t="s">
        <v>274</v>
      </c>
      <c r="D132">
        <v>332</v>
      </c>
      <c r="E132" t="s">
        <v>59</v>
      </c>
      <c r="F132" t="s">
        <v>195</v>
      </c>
      <c r="G132" t="b">
        <f t="shared" si="2"/>
        <v>0</v>
      </c>
    </row>
    <row r="133" spans="1:7">
      <c r="A133" t="s">
        <v>125</v>
      </c>
      <c r="B133" t="s">
        <v>78</v>
      </c>
      <c r="C133" t="s">
        <v>274</v>
      </c>
      <c r="D133">
        <v>335</v>
      </c>
      <c r="E133" t="s">
        <v>59</v>
      </c>
      <c r="F133" t="s">
        <v>203</v>
      </c>
      <c r="G133" t="b">
        <f t="shared" si="2"/>
        <v>1</v>
      </c>
    </row>
    <row r="134" spans="1:7">
      <c r="A134" t="s">
        <v>125</v>
      </c>
      <c r="B134" t="s">
        <v>78</v>
      </c>
      <c r="C134" t="s">
        <v>274</v>
      </c>
      <c r="D134">
        <v>337</v>
      </c>
      <c r="E134" t="s">
        <v>57</v>
      </c>
      <c r="F134" t="s">
        <v>210</v>
      </c>
      <c r="G134" t="b">
        <f t="shared" si="2"/>
        <v>1</v>
      </c>
    </row>
    <row r="135" spans="1:7">
      <c r="A135" t="s">
        <v>125</v>
      </c>
      <c r="B135" t="s">
        <v>78</v>
      </c>
      <c r="C135" t="s">
        <v>274</v>
      </c>
      <c r="D135">
        <v>338</v>
      </c>
      <c r="E135" t="s">
        <v>56</v>
      </c>
      <c r="F135">
        <v>0.68069999999999997</v>
      </c>
      <c r="G135" t="b">
        <f t="shared" si="2"/>
        <v>0</v>
      </c>
    </row>
    <row r="136" spans="1:7">
      <c r="A136" t="s">
        <v>125</v>
      </c>
      <c r="B136" t="s">
        <v>78</v>
      </c>
      <c r="C136" t="s">
        <v>274</v>
      </c>
      <c r="D136">
        <v>340</v>
      </c>
      <c r="E136" t="s">
        <v>214</v>
      </c>
      <c r="F136" t="s">
        <v>215</v>
      </c>
      <c r="G136" t="b">
        <f t="shared" si="2"/>
        <v>0</v>
      </c>
    </row>
    <row r="137" spans="1:7">
      <c r="A137" t="s">
        <v>125</v>
      </c>
      <c r="B137" t="s">
        <v>80</v>
      </c>
      <c r="C137" t="s">
        <v>273</v>
      </c>
      <c r="D137" t="s">
        <v>79</v>
      </c>
      <c r="G137" t="b">
        <f t="shared" si="2"/>
        <v>0</v>
      </c>
    </row>
    <row r="138" spans="1:7">
      <c r="A138" t="s">
        <v>125</v>
      </c>
      <c r="B138" t="s">
        <v>80</v>
      </c>
      <c r="C138" t="s">
        <v>273</v>
      </c>
      <c r="D138">
        <v>139</v>
      </c>
      <c r="E138" t="s">
        <v>57</v>
      </c>
      <c r="F138" t="s">
        <v>196</v>
      </c>
      <c r="G138" t="b">
        <f t="shared" si="2"/>
        <v>0</v>
      </c>
    </row>
    <row r="139" spans="1:7">
      <c r="A139" t="s">
        <v>125</v>
      </c>
      <c r="B139" t="s">
        <v>80</v>
      </c>
      <c r="C139" t="s">
        <v>273</v>
      </c>
      <c r="D139">
        <v>175</v>
      </c>
      <c r="E139" t="s">
        <v>57</v>
      </c>
      <c r="F139" t="s">
        <v>204</v>
      </c>
      <c r="G139" t="b">
        <f t="shared" si="2"/>
        <v>1</v>
      </c>
    </row>
    <row r="140" spans="1:7">
      <c r="A140" t="s">
        <v>125</v>
      </c>
      <c r="B140" t="s">
        <v>80</v>
      </c>
      <c r="C140" t="s">
        <v>273</v>
      </c>
      <c r="D140">
        <v>213</v>
      </c>
      <c r="E140" t="s">
        <v>197</v>
      </c>
      <c r="F140" t="s">
        <v>211</v>
      </c>
      <c r="G140" t="b">
        <f t="shared" si="2"/>
        <v>0</v>
      </c>
    </row>
    <row r="141" spans="1:7">
      <c r="A141" t="s">
        <v>125</v>
      </c>
      <c r="B141" t="s">
        <v>80</v>
      </c>
      <c r="C141" t="s">
        <v>273</v>
      </c>
      <c r="D141">
        <v>215</v>
      </c>
      <c r="E141" t="s">
        <v>56</v>
      </c>
      <c r="F141" t="s">
        <v>219</v>
      </c>
      <c r="G141" t="b">
        <f t="shared" si="2"/>
        <v>1</v>
      </c>
    </row>
    <row r="142" spans="1:7">
      <c r="A142" t="s">
        <v>125</v>
      </c>
      <c r="B142" t="s">
        <v>80</v>
      </c>
      <c r="C142" t="s">
        <v>273</v>
      </c>
      <c r="D142">
        <v>228</v>
      </c>
      <c r="E142" t="s">
        <v>212</v>
      </c>
      <c r="F142" t="s">
        <v>200</v>
      </c>
      <c r="G142" t="b">
        <f t="shared" si="2"/>
        <v>0</v>
      </c>
    </row>
    <row r="143" spans="1:7">
      <c r="A143" t="s">
        <v>125</v>
      </c>
      <c r="B143" t="s">
        <v>80</v>
      </c>
      <c r="C143" t="s">
        <v>273</v>
      </c>
      <c r="D143">
        <v>257</v>
      </c>
      <c r="E143" t="s">
        <v>56</v>
      </c>
      <c r="F143" t="s">
        <v>225</v>
      </c>
      <c r="G143" t="b">
        <f t="shared" si="2"/>
        <v>0</v>
      </c>
    </row>
    <row r="144" spans="1:7">
      <c r="A144" t="s">
        <v>125</v>
      </c>
      <c r="B144" t="s">
        <v>80</v>
      </c>
      <c r="C144" t="s">
        <v>273</v>
      </c>
      <c r="D144">
        <v>310</v>
      </c>
      <c r="E144" t="s">
        <v>61</v>
      </c>
      <c r="F144" t="s">
        <v>229</v>
      </c>
      <c r="G144" t="b">
        <f t="shared" si="2"/>
        <v>0</v>
      </c>
    </row>
    <row r="145" spans="1:7">
      <c r="A145" t="s">
        <v>125</v>
      </c>
      <c r="B145" t="s">
        <v>80</v>
      </c>
      <c r="C145" t="s">
        <v>273</v>
      </c>
      <c r="D145">
        <v>311</v>
      </c>
      <c r="E145" t="s">
        <v>63</v>
      </c>
      <c r="F145" t="s">
        <v>233</v>
      </c>
      <c r="G145" t="b">
        <f t="shared" si="2"/>
        <v>0</v>
      </c>
    </row>
    <row r="146" spans="1:7">
      <c r="A146" t="s">
        <v>125</v>
      </c>
      <c r="B146" t="s">
        <v>80</v>
      </c>
      <c r="C146" t="s">
        <v>273</v>
      </c>
      <c r="D146">
        <v>317</v>
      </c>
      <c r="E146" t="s">
        <v>58</v>
      </c>
      <c r="F146" t="s">
        <v>237</v>
      </c>
      <c r="G146" t="b">
        <f t="shared" si="2"/>
        <v>0</v>
      </c>
    </row>
    <row r="147" spans="1:7">
      <c r="A147" t="s">
        <v>125</v>
      </c>
      <c r="B147" t="s">
        <v>80</v>
      </c>
      <c r="C147" t="s">
        <v>273</v>
      </c>
      <c r="D147">
        <v>324</v>
      </c>
      <c r="E147" t="s">
        <v>58</v>
      </c>
      <c r="F147" t="s">
        <v>230</v>
      </c>
      <c r="G147" t="b">
        <f t="shared" si="2"/>
        <v>1</v>
      </c>
    </row>
    <row r="148" spans="1:7">
      <c r="A148" t="s">
        <v>125</v>
      </c>
      <c r="B148" t="s">
        <v>80</v>
      </c>
      <c r="C148" t="s">
        <v>273</v>
      </c>
      <c r="D148">
        <v>325</v>
      </c>
      <c r="E148" t="s">
        <v>60</v>
      </c>
      <c r="F148" t="s">
        <v>242</v>
      </c>
      <c r="G148" t="b">
        <f t="shared" si="2"/>
        <v>0</v>
      </c>
    </row>
    <row r="149" spans="1:7">
      <c r="A149" t="s">
        <v>125</v>
      </c>
      <c r="B149" t="s">
        <v>80</v>
      </c>
      <c r="C149" t="s">
        <v>273</v>
      </c>
      <c r="D149" t="s">
        <v>91</v>
      </c>
      <c r="G149" t="b">
        <f t="shared" si="2"/>
        <v>0</v>
      </c>
    </row>
    <row r="150" spans="1:7">
      <c r="A150" t="s">
        <v>125</v>
      </c>
      <c r="B150" t="s">
        <v>80</v>
      </c>
      <c r="C150" t="s">
        <v>273</v>
      </c>
      <c r="D150">
        <v>339</v>
      </c>
      <c r="E150" t="s">
        <v>239</v>
      </c>
      <c r="F150" t="s">
        <v>244</v>
      </c>
      <c r="G150" t="b">
        <f t="shared" si="2"/>
        <v>0</v>
      </c>
    </row>
    <row r="151" spans="1:7">
      <c r="A151" t="s">
        <v>125</v>
      </c>
      <c r="B151" t="s">
        <v>80</v>
      </c>
      <c r="C151" t="s">
        <v>273</v>
      </c>
      <c r="D151">
        <v>340</v>
      </c>
      <c r="E151" t="s">
        <v>214</v>
      </c>
      <c r="F151" t="s">
        <v>243</v>
      </c>
      <c r="G151" t="b">
        <f t="shared" si="2"/>
        <v>0</v>
      </c>
    </row>
    <row r="152" spans="1:7">
      <c r="A152" t="s">
        <v>125</v>
      </c>
      <c r="B152" t="s">
        <v>80</v>
      </c>
      <c r="C152" t="s">
        <v>273</v>
      </c>
      <c r="D152" t="s">
        <v>137</v>
      </c>
      <c r="G152" t="b">
        <f t="shared" si="2"/>
        <v>0</v>
      </c>
    </row>
    <row r="153" spans="1:7">
      <c r="A153" t="s">
        <v>125</v>
      </c>
      <c r="B153" t="s">
        <v>80</v>
      </c>
      <c r="C153" t="s">
        <v>273</v>
      </c>
      <c r="D153">
        <v>389</v>
      </c>
      <c r="E153" t="s">
        <v>58</v>
      </c>
      <c r="F153" t="s">
        <v>252</v>
      </c>
      <c r="G153" t="b">
        <f t="shared" si="2"/>
        <v>0</v>
      </c>
    </row>
    <row r="154" spans="1:7">
      <c r="A154" t="s">
        <v>125</v>
      </c>
      <c r="B154" t="s">
        <v>80</v>
      </c>
      <c r="C154" t="s">
        <v>273</v>
      </c>
      <c r="D154">
        <v>390</v>
      </c>
      <c r="E154" t="s">
        <v>255</v>
      </c>
      <c r="F154" t="s">
        <v>256</v>
      </c>
      <c r="G154" t="b">
        <f t="shared" si="2"/>
        <v>0</v>
      </c>
    </row>
    <row r="155" spans="1:7">
      <c r="A155" t="s">
        <v>125</v>
      </c>
      <c r="B155" t="s">
        <v>80</v>
      </c>
      <c r="C155" t="s">
        <v>273</v>
      </c>
      <c r="D155">
        <v>407</v>
      </c>
      <c r="E155" t="s">
        <v>62</v>
      </c>
      <c r="F155" t="s">
        <v>216</v>
      </c>
      <c r="G155" t="b">
        <f t="shared" si="2"/>
        <v>1</v>
      </c>
    </row>
    <row r="156" spans="1:7">
      <c r="A156" t="s">
        <v>125</v>
      </c>
      <c r="B156" t="s">
        <v>80</v>
      </c>
      <c r="C156" t="s">
        <v>273</v>
      </c>
      <c r="D156">
        <v>411</v>
      </c>
      <c r="E156" t="s">
        <v>197</v>
      </c>
      <c r="F156" t="s">
        <v>263</v>
      </c>
      <c r="G156" t="b">
        <f t="shared" si="2"/>
        <v>0</v>
      </c>
    </row>
    <row r="157" spans="1:7">
      <c r="A157" t="s">
        <v>125</v>
      </c>
      <c r="B157" t="s">
        <v>80</v>
      </c>
      <c r="C157" t="s">
        <v>273</v>
      </c>
      <c r="D157">
        <v>418</v>
      </c>
      <c r="E157" t="s">
        <v>239</v>
      </c>
      <c r="F157" t="s">
        <v>230</v>
      </c>
      <c r="G157" t="b">
        <f t="shared" si="2"/>
        <v>0</v>
      </c>
    </row>
    <row r="158" spans="1:7">
      <c r="A158" t="s">
        <v>125</v>
      </c>
      <c r="B158" t="s">
        <v>80</v>
      </c>
      <c r="C158" t="s">
        <v>273</v>
      </c>
      <c r="D158">
        <v>421</v>
      </c>
      <c r="E158" t="s">
        <v>60</v>
      </c>
      <c r="F158" t="s">
        <v>267</v>
      </c>
      <c r="G158" t="b">
        <f t="shared" si="2"/>
        <v>0</v>
      </c>
    </row>
    <row r="159" spans="1:7">
      <c r="A159" t="s">
        <v>125</v>
      </c>
      <c r="B159" t="s">
        <v>80</v>
      </c>
      <c r="C159" t="s">
        <v>273</v>
      </c>
      <c r="D159">
        <v>423</v>
      </c>
      <c r="E159" t="s">
        <v>214</v>
      </c>
      <c r="F159" t="s">
        <v>269</v>
      </c>
      <c r="G159" t="b">
        <f t="shared" si="2"/>
        <v>0</v>
      </c>
    </row>
    <row r="160" spans="1:7">
      <c r="A160" t="s">
        <v>125</v>
      </c>
      <c r="B160" t="s">
        <v>80</v>
      </c>
      <c r="C160" t="s">
        <v>273</v>
      </c>
      <c r="D160">
        <v>471</v>
      </c>
      <c r="E160" t="s">
        <v>57</v>
      </c>
      <c r="F160" t="s">
        <v>271</v>
      </c>
      <c r="G160" t="b">
        <f t="shared" si="2"/>
        <v>0</v>
      </c>
    </row>
    <row r="161" spans="1:7">
      <c r="A161" t="s">
        <v>125</v>
      </c>
      <c r="B161" t="s">
        <v>80</v>
      </c>
      <c r="C161" t="s">
        <v>273</v>
      </c>
      <c r="D161">
        <v>483</v>
      </c>
      <c r="E161" t="s">
        <v>62</v>
      </c>
      <c r="F161" t="s">
        <v>191</v>
      </c>
      <c r="G161" t="b">
        <f t="shared" si="2"/>
        <v>1</v>
      </c>
    </row>
    <row r="162" spans="1:7">
      <c r="A162" t="s">
        <v>125</v>
      </c>
      <c r="B162" t="s">
        <v>80</v>
      </c>
      <c r="C162" t="s">
        <v>274</v>
      </c>
      <c r="D162">
        <v>330</v>
      </c>
      <c r="E162" t="s">
        <v>62</v>
      </c>
      <c r="F162" t="s">
        <v>275</v>
      </c>
      <c r="G162" t="b">
        <f t="shared" si="2"/>
        <v>0</v>
      </c>
    </row>
    <row r="163" spans="1:7">
      <c r="A163" t="s">
        <v>125</v>
      </c>
      <c r="B163" t="s">
        <v>80</v>
      </c>
      <c r="C163" t="s">
        <v>274</v>
      </c>
      <c r="D163">
        <v>332</v>
      </c>
      <c r="E163" t="s">
        <v>59</v>
      </c>
      <c r="F163" t="s">
        <v>276</v>
      </c>
      <c r="G163" t="b">
        <f t="shared" si="2"/>
        <v>0</v>
      </c>
    </row>
    <row r="164" spans="1:7">
      <c r="A164" t="s">
        <v>125</v>
      </c>
      <c r="B164" t="s">
        <v>80</v>
      </c>
      <c r="C164" t="s">
        <v>274</v>
      </c>
      <c r="D164">
        <v>335</v>
      </c>
      <c r="E164" t="s">
        <v>59</v>
      </c>
      <c r="F164" t="s">
        <v>277</v>
      </c>
      <c r="G164" t="b">
        <f t="shared" si="2"/>
        <v>1</v>
      </c>
    </row>
    <row r="165" spans="1:7">
      <c r="A165" t="s">
        <v>125</v>
      </c>
      <c r="B165" t="s">
        <v>80</v>
      </c>
      <c r="C165" t="s">
        <v>274</v>
      </c>
      <c r="D165">
        <v>337</v>
      </c>
      <c r="E165" t="s">
        <v>57</v>
      </c>
      <c r="F165" t="s">
        <v>278</v>
      </c>
      <c r="G165" t="b">
        <f t="shared" si="2"/>
        <v>1</v>
      </c>
    </row>
    <row r="166" spans="1:7">
      <c r="A166" t="s">
        <v>125</v>
      </c>
      <c r="B166" t="s">
        <v>80</v>
      </c>
      <c r="C166" t="s">
        <v>274</v>
      </c>
      <c r="D166">
        <v>340</v>
      </c>
      <c r="E166" t="s">
        <v>214</v>
      </c>
      <c r="F166" t="s">
        <v>232</v>
      </c>
      <c r="G166" t="b">
        <f t="shared" si="2"/>
        <v>0</v>
      </c>
    </row>
  </sheetData>
  <conditionalFormatting sqref="A5:AC16">
    <cfRule type="expression" dxfId="8" priority="1">
      <formula>$A5&gt;0</formula>
    </cfRule>
  </conditionalFormatting>
  <conditionalFormatting sqref="A54:G166">
    <cfRule type="expression" dxfId="7" priority="3">
      <formula>$G54=TRUE</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zoomScale="145" zoomScaleNormal="145" zoomScalePageLayoutView="145" workbookViewId="0"/>
  </sheetViews>
  <sheetFormatPr baseColWidth="10" defaultRowHeight="15" x14ac:dyDescent="0"/>
  <cols>
    <col min="1" max="1" width="11.33203125" customWidth="1"/>
    <col min="8" max="8" width="9.1640625" customWidth="1"/>
    <col min="9" max="9" width="5.33203125" customWidth="1"/>
    <col min="10" max="10" width="5.1640625" customWidth="1"/>
  </cols>
  <sheetData>
    <row r="1" spans="1:17">
      <c r="A1" s="2" t="s">
        <v>363</v>
      </c>
      <c r="B1" s="2"/>
      <c r="C1" s="2"/>
      <c r="D1" s="2"/>
      <c r="E1" s="2"/>
      <c r="F1" s="2"/>
      <c r="G1" s="2"/>
      <c r="H1" s="2"/>
      <c r="I1" s="2"/>
      <c r="J1" s="2"/>
      <c r="K1" s="2"/>
      <c r="L1" s="2"/>
      <c r="M1" s="2"/>
    </row>
    <row r="3" spans="1:17" ht="17" thickBot="1">
      <c r="A3" s="5" t="s">
        <v>360</v>
      </c>
      <c r="B3" s="5"/>
      <c r="C3" s="5"/>
      <c r="D3" s="5"/>
      <c r="E3" s="5"/>
      <c r="F3" s="5"/>
      <c r="G3" s="5"/>
      <c r="H3" s="5"/>
      <c r="I3" s="5"/>
      <c r="J3" s="5"/>
      <c r="K3" s="5"/>
      <c r="L3" s="5"/>
      <c r="M3" s="5"/>
      <c r="N3" s="5"/>
      <c r="O3" s="5"/>
    </row>
    <row r="4" spans="1:17" ht="16" thickTop="1">
      <c r="A4" s="1" t="s">
        <v>287</v>
      </c>
      <c r="B4" s="1" t="s">
        <v>77</v>
      </c>
      <c r="C4" s="1" t="s">
        <v>64</v>
      </c>
      <c r="D4" s="1" t="s">
        <v>65</v>
      </c>
      <c r="E4" s="1" t="s">
        <v>66</v>
      </c>
      <c r="F4" s="1" t="s">
        <v>67</v>
      </c>
      <c r="G4" s="1" t="s">
        <v>68</v>
      </c>
      <c r="H4" s="1" t="s">
        <v>69</v>
      </c>
      <c r="I4" s="1" t="s">
        <v>70</v>
      </c>
      <c r="J4" s="1" t="s">
        <v>71</v>
      </c>
      <c r="K4" s="1" t="s">
        <v>72</v>
      </c>
      <c r="L4" s="1" t="s">
        <v>73</v>
      </c>
      <c r="M4" s="1" t="s">
        <v>74</v>
      </c>
      <c r="N4" s="1" t="s">
        <v>75</v>
      </c>
      <c r="O4" s="1" t="s">
        <v>76</v>
      </c>
    </row>
    <row r="5" spans="1:17">
      <c r="A5" s="2">
        <f>COUNTIF($C$11:$C$29,M5)</f>
        <v>1</v>
      </c>
      <c r="B5" s="2" t="s">
        <v>294</v>
      </c>
      <c r="C5" s="2" t="s">
        <v>46</v>
      </c>
      <c r="D5" s="2" t="s">
        <v>288</v>
      </c>
      <c r="E5" s="2" t="s">
        <v>289</v>
      </c>
      <c r="F5" s="2">
        <v>57506</v>
      </c>
      <c r="G5" s="2" t="s">
        <v>15</v>
      </c>
      <c r="H5" s="2" t="s">
        <v>290</v>
      </c>
      <c r="I5" s="2" t="s">
        <v>197</v>
      </c>
      <c r="J5" s="2">
        <v>242</v>
      </c>
      <c r="K5" s="2">
        <v>762</v>
      </c>
      <c r="L5" s="2">
        <v>0.31758530183727002</v>
      </c>
      <c r="M5" s="2">
        <v>100</v>
      </c>
      <c r="N5" s="2">
        <v>540</v>
      </c>
      <c r="O5" s="2">
        <v>0.18518518518518501</v>
      </c>
    </row>
    <row r="9" spans="1:17" ht="17" thickBot="1">
      <c r="A9" s="5" t="s">
        <v>18</v>
      </c>
      <c r="B9" s="5"/>
      <c r="C9" s="5"/>
      <c r="D9" s="5"/>
      <c r="E9" s="5"/>
      <c r="F9" s="5"/>
      <c r="G9" s="5"/>
      <c r="H9" s="5"/>
      <c r="I9" s="5"/>
      <c r="J9" s="5"/>
      <c r="K9" s="5"/>
      <c r="L9" s="5"/>
      <c r="M9" s="5"/>
      <c r="N9" s="5"/>
      <c r="O9" s="5"/>
      <c r="P9" s="5"/>
      <c r="Q9" s="5"/>
    </row>
    <row r="10" spans="1:17" ht="16" thickTop="1">
      <c r="A10" s="1" t="s">
        <v>291</v>
      </c>
      <c r="B10" s="1" t="s">
        <v>284</v>
      </c>
      <c r="C10" s="1" t="s">
        <v>283</v>
      </c>
    </row>
    <row r="11" spans="1:17">
      <c r="B11" t="s">
        <v>59</v>
      </c>
      <c r="C11">
        <v>14</v>
      </c>
    </row>
    <row r="12" spans="1:17">
      <c r="A12">
        <v>1</v>
      </c>
      <c r="B12" t="s">
        <v>255</v>
      </c>
      <c r="C12">
        <v>60</v>
      </c>
    </row>
    <row r="13" spans="1:17">
      <c r="B13" t="s">
        <v>214</v>
      </c>
      <c r="C13">
        <v>82</v>
      </c>
    </row>
    <row r="14" spans="1:17">
      <c r="A14">
        <v>1</v>
      </c>
      <c r="B14" t="s">
        <v>197</v>
      </c>
      <c r="C14">
        <v>90</v>
      </c>
    </row>
    <row r="15" spans="1:17">
      <c r="A15">
        <v>1</v>
      </c>
      <c r="B15" t="s">
        <v>197</v>
      </c>
      <c r="C15">
        <v>100</v>
      </c>
    </row>
    <row r="16" spans="1:17">
      <c r="B16" t="s">
        <v>59</v>
      </c>
      <c r="C16">
        <v>102</v>
      </c>
    </row>
    <row r="17" spans="1:5">
      <c r="A17">
        <v>1</v>
      </c>
      <c r="B17" t="s">
        <v>63</v>
      </c>
      <c r="C17">
        <v>149</v>
      </c>
    </row>
    <row r="18" spans="1:5">
      <c r="B18" t="s">
        <v>212</v>
      </c>
      <c r="C18">
        <v>161</v>
      </c>
    </row>
    <row r="19" spans="1:5">
      <c r="A19">
        <v>1</v>
      </c>
      <c r="B19" t="s">
        <v>56</v>
      </c>
      <c r="C19">
        <v>163</v>
      </c>
    </row>
    <row r="20" spans="1:5">
      <c r="B20" t="s">
        <v>62</v>
      </c>
      <c r="C20">
        <v>194</v>
      </c>
    </row>
    <row r="21" spans="1:5">
      <c r="A21">
        <v>1</v>
      </c>
      <c r="B21" t="s">
        <v>212</v>
      </c>
      <c r="C21">
        <v>310</v>
      </c>
    </row>
    <row r="22" spans="1:5">
      <c r="B22" t="s">
        <v>59</v>
      </c>
      <c r="C22">
        <v>355</v>
      </c>
    </row>
    <row r="23" spans="1:5">
      <c r="B23" t="s">
        <v>56</v>
      </c>
      <c r="C23">
        <v>365</v>
      </c>
    </row>
    <row r="24" spans="1:5">
      <c r="A24">
        <v>1</v>
      </c>
      <c r="B24" t="s">
        <v>214</v>
      </c>
      <c r="C24">
        <v>423</v>
      </c>
    </row>
    <row r="25" spans="1:5">
      <c r="B25" t="s">
        <v>60</v>
      </c>
      <c r="C25">
        <v>431</v>
      </c>
    </row>
    <row r="26" spans="1:5">
      <c r="B26" t="s">
        <v>293</v>
      </c>
      <c r="C26">
        <v>449</v>
      </c>
    </row>
    <row r="27" spans="1:5">
      <c r="A27">
        <v>1</v>
      </c>
      <c r="B27" t="s">
        <v>63</v>
      </c>
      <c r="C27">
        <v>497</v>
      </c>
    </row>
    <row r="28" spans="1:5">
      <c r="B28" t="s">
        <v>59</v>
      </c>
      <c r="C28">
        <v>504</v>
      </c>
    </row>
    <row r="29" spans="1:5">
      <c r="A29">
        <v>1</v>
      </c>
      <c r="B29" t="s">
        <v>214</v>
      </c>
      <c r="C29">
        <v>506</v>
      </c>
      <c r="D29" s="3" t="s">
        <v>292</v>
      </c>
    </row>
    <row r="32" spans="1:5">
      <c r="E32" s="3"/>
    </row>
  </sheetData>
  <conditionalFormatting sqref="A5">
    <cfRule type="expression" dxfId="6" priority="1">
      <formula>$A5&gt;0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zoomScale="145" zoomScaleNormal="145" zoomScalePageLayoutView="145" workbookViewId="0"/>
  </sheetViews>
  <sheetFormatPr baseColWidth="10" defaultRowHeight="15" x14ac:dyDescent="0"/>
  <cols>
    <col min="1" max="2" width="10.83203125" customWidth="1"/>
    <col min="11" max="19" width="17" customWidth="1"/>
  </cols>
  <sheetData>
    <row r="1" spans="1:30">
      <c r="A1" s="2" t="s">
        <v>363</v>
      </c>
      <c r="B1" s="2"/>
      <c r="C1" s="2"/>
      <c r="D1" s="2"/>
      <c r="E1" s="2"/>
      <c r="F1" s="2"/>
      <c r="G1" s="2"/>
      <c r="H1" s="2"/>
      <c r="I1" s="2"/>
      <c r="J1" s="2"/>
      <c r="K1" s="2"/>
      <c r="L1" s="2"/>
      <c r="M1" s="2"/>
      <c r="N1" s="2"/>
    </row>
    <row r="3" spans="1:30" ht="17" thickBot="1">
      <c r="A3" s="16" t="s">
        <v>360</v>
      </c>
      <c r="B3" s="5"/>
      <c r="C3" s="5"/>
      <c r="D3" s="5"/>
      <c r="E3" s="5"/>
      <c r="F3" s="5"/>
      <c r="G3" s="5"/>
      <c r="H3" s="5"/>
      <c r="I3" s="5"/>
      <c r="J3" s="5"/>
      <c r="K3" s="5"/>
      <c r="L3" s="5"/>
      <c r="M3" s="5"/>
      <c r="N3" s="5"/>
      <c r="O3" s="5"/>
    </row>
    <row r="4" spans="1:30" ht="16" thickTop="1">
      <c r="A4" s="1" t="s">
        <v>287</v>
      </c>
      <c r="B4" s="1" t="s">
        <v>77</v>
      </c>
      <c r="C4" s="1" t="s">
        <v>64</v>
      </c>
      <c r="D4" s="1" t="s">
        <v>65</v>
      </c>
      <c r="E4" s="1" t="s">
        <v>66</v>
      </c>
      <c r="F4" s="1" t="s">
        <v>67</v>
      </c>
      <c r="G4" s="1" t="s">
        <v>68</v>
      </c>
      <c r="H4" s="1" t="s">
        <v>69</v>
      </c>
      <c r="I4" s="1" t="s">
        <v>70</v>
      </c>
      <c r="J4" s="1" t="s">
        <v>71</v>
      </c>
      <c r="K4" s="1" t="s">
        <v>72</v>
      </c>
      <c r="L4" s="1" t="s">
        <v>73</v>
      </c>
      <c r="M4" s="1" t="s">
        <v>74</v>
      </c>
      <c r="N4" s="1" t="s">
        <v>75</v>
      </c>
      <c r="O4" s="1" t="s">
        <v>76</v>
      </c>
    </row>
    <row r="5" spans="1:30">
      <c r="A5" s="7">
        <v>0</v>
      </c>
      <c r="B5" s="10" t="s">
        <v>316</v>
      </c>
      <c r="C5" t="s">
        <v>25</v>
      </c>
      <c r="D5" t="s">
        <v>308</v>
      </c>
      <c r="E5" t="s">
        <v>309</v>
      </c>
      <c r="F5">
        <v>684</v>
      </c>
      <c r="G5" t="s">
        <v>310</v>
      </c>
      <c r="H5" t="s">
        <v>311</v>
      </c>
      <c r="I5" t="s">
        <v>58</v>
      </c>
      <c r="J5">
        <v>86</v>
      </c>
      <c r="K5">
        <v>377</v>
      </c>
      <c r="L5">
        <v>0.228116710875332</v>
      </c>
      <c r="M5">
        <v>79</v>
      </c>
      <c r="N5">
        <v>180</v>
      </c>
      <c r="O5">
        <v>0.43888888888888899</v>
      </c>
    </row>
    <row r="6" spans="1:30">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9" spans="1:30" ht="17" thickBot="1">
      <c r="A9" s="5" t="s">
        <v>307</v>
      </c>
      <c r="B9" s="5"/>
      <c r="C9" s="5"/>
      <c r="D9" s="5"/>
      <c r="E9" s="5"/>
      <c r="F9" s="5"/>
      <c r="G9" s="5"/>
      <c r="H9" s="5"/>
      <c r="I9" s="5"/>
      <c r="J9" s="5"/>
      <c r="K9" s="5"/>
      <c r="L9" s="5"/>
      <c r="M9" s="5"/>
      <c r="N9" s="5"/>
      <c r="O9" s="5"/>
    </row>
    <row r="10" spans="1:30" ht="16" thickTop="1"/>
    <row r="11" spans="1:30">
      <c r="A11" s="1" t="s">
        <v>299</v>
      </c>
      <c r="B11" s="1" t="s">
        <v>303</v>
      </c>
      <c r="C11" s="1" t="s">
        <v>295</v>
      </c>
      <c r="D11" s="1" t="s">
        <v>300</v>
      </c>
      <c r="E11" s="1" t="s">
        <v>301</v>
      </c>
      <c r="M11" s="6"/>
      <c r="N11" s="6"/>
    </row>
    <row r="12" spans="1:30">
      <c r="A12" t="s">
        <v>61</v>
      </c>
      <c r="B12">
        <v>9</v>
      </c>
      <c r="C12">
        <v>9</v>
      </c>
      <c r="F12" s="1"/>
      <c r="G12" s="1"/>
    </row>
    <row r="13" spans="1:30">
      <c r="A13" t="s">
        <v>297</v>
      </c>
      <c r="B13" t="s">
        <v>297</v>
      </c>
      <c r="C13">
        <v>17</v>
      </c>
      <c r="D13" t="s">
        <v>296</v>
      </c>
      <c r="E13" s="3" t="s">
        <v>292</v>
      </c>
      <c r="F13" s="1"/>
      <c r="G13" s="1"/>
    </row>
    <row r="14" spans="1:30" ht="16">
      <c r="A14" t="s">
        <v>298</v>
      </c>
      <c r="B14">
        <v>36</v>
      </c>
      <c r="C14">
        <v>43</v>
      </c>
      <c r="F14" s="4"/>
      <c r="G14" s="4"/>
      <c r="H14" s="4"/>
    </row>
    <row r="15" spans="1:30">
      <c r="A15" s="8" t="s">
        <v>56</v>
      </c>
      <c r="B15" s="8">
        <v>45</v>
      </c>
      <c r="C15" s="8">
        <v>52</v>
      </c>
      <c r="D15" s="8" t="s">
        <v>302</v>
      </c>
      <c r="E15" s="8" t="s">
        <v>292</v>
      </c>
    </row>
    <row r="18" spans="1:15">
      <c r="A18" t="s">
        <v>304</v>
      </c>
    </row>
    <row r="19" spans="1:15">
      <c r="A19" t="s">
        <v>306</v>
      </c>
    </row>
    <row r="20" spans="1:15">
      <c r="A20" t="s">
        <v>312</v>
      </c>
    </row>
    <row r="21" spans="1:15">
      <c r="A21" t="s">
        <v>305</v>
      </c>
      <c r="C21" s="3"/>
    </row>
    <row r="22" spans="1:15">
      <c r="C22" s="3"/>
    </row>
    <row r="23" spans="1:15">
      <c r="C23" s="3"/>
    </row>
    <row r="24" spans="1:15">
      <c r="C24" s="3"/>
    </row>
    <row r="25" spans="1:15" ht="17" thickBot="1">
      <c r="A25" s="5" t="s">
        <v>313</v>
      </c>
      <c r="B25" s="5"/>
      <c r="C25" s="5"/>
      <c r="D25" s="5"/>
      <c r="E25" s="5"/>
      <c r="F25" s="5"/>
      <c r="G25" s="5"/>
      <c r="H25" s="5"/>
      <c r="I25" s="5"/>
      <c r="J25" s="5"/>
      <c r="K25" s="5"/>
      <c r="L25" s="5"/>
      <c r="M25" s="5"/>
      <c r="N25" s="5"/>
      <c r="O25" s="5"/>
    </row>
    <row r="26" spans="1:15" ht="16" thickTop="1">
      <c r="C26" s="3"/>
    </row>
    <row r="27" spans="1:15">
      <c r="A27" s="1" t="s">
        <v>299</v>
      </c>
      <c r="B27" s="1" t="s">
        <v>303</v>
      </c>
      <c r="C27" s="1" t="s">
        <v>301</v>
      </c>
      <c r="D27" s="1"/>
    </row>
    <row r="28" spans="1:15">
      <c r="A28" s="3" t="s">
        <v>61</v>
      </c>
      <c r="B28">
        <v>9</v>
      </c>
    </row>
    <row r="29" spans="1:15">
      <c r="A29" s="3" t="s">
        <v>59</v>
      </c>
      <c r="B29">
        <v>10</v>
      </c>
    </row>
    <row r="30" spans="1:15">
      <c r="A30" s="3" t="s">
        <v>314</v>
      </c>
      <c r="B30">
        <v>14</v>
      </c>
    </row>
    <row r="31" spans="1:15">
      <c r="A31" s="3" t="s">
        <v>212</v>
      </c>
      <c r="B31">
        <v>24</v>
      </c>
    </row>
    <row r="32" spans="1:15">
      <c r="A32" s="3" t="s">
        <v>298</v>
      </c>
      <c r="B32">
        <v>26</v>
      </c>
      <c r="C32" s="3" t="s">
        <v>292</v>
      </c>
    </row>
    <row r="33" spans="1:7">
      <c r="A33" s="3" t="s">
        <v>214</v>
      </c>
      <c r="B33">
        <v>30</v>
      </c>
      <c r="C33" s="3" t="s">
        <v>292</v>
      </c>
    </row>
    <row r="34" spans="1:7">
      <c r="A34" s="3" t="s">
        <v>298</v>
      </c>
      <c r="B34">
        <v>36</v>
      </c>
      <c r="C34" s="3" t="s">
        <v>292</v>
      </c>
    </row>
    <row r="35" spans="1:7">
      <c r="A35" s="3" t="s">
        <v>56</v>
      </c>
      <c r="B35">
        <v>45</v>
      </c>
      <c r="C35" s="3" t="s">
        <v>292</v>
      </c>
    </row>
    <row r="36" spans="1:7">
      <c r="A36" s="3" t="s">
        <v>63</v>
      </c>
      <c r="B36">
        <v>89</v>
      </c>
    </row>
    <row r="37" spans="1:7">
      <c r="A37" s="10" t="s">
        <v>63</v>
      </c>
      <c r="B37" s="10">
        <v>100</v>
      </c>
      <c r="C37" s="1"/>
    </row>
    <row r="38" spans="1:7">
      <c r="A38" s="3" t="s">
        <v>59</v>
      </c>
      <c r="B38">
        <v>139</v>
      </c>
    </row>
    <row r="39" spans="1:7">
      <c r="A39" s="3" t="s">
        <v>214</v>
      </c>
      <c r="B39">
        <v>146</v>
      </c>
    </row>
    <row r="40" spans="1:7">
      <c r="A40" s="3" t="s">
        <v>315</v>
      </c>
      <c r="B40">
        <v>153</v>
      </c>
    </row>
    <row r="41" spans="1:7">
      <c r="A41" s="3" t="s">
        <v>57</v>
      </c>
      <c r="B41">
        <v>167</v>
      </c>
    </row>
    <row r="42" spans="1:7">
      <c r="A42" s="3" t="s">
        <v>212</v>
      </c>
      <c r="B42">
        <v>169</v>
      </c>
      <c r="F42" s="1"/>
      <c r="G42" s="1"/>
    </row>
    <row r="67" spans="6:15" ht="16">
      <c r="O67" s="9"/>
    </row>
    <row r="69" spans="6:15">
      <c r="F69" s="3"/>
    </row>
    <row r="70" spans="6:15">
      <c r="F70" s="3"/>
    </row>
    <row r="71" spans="6:15">
      <c r="F71" s="3"/>
    </row>
    <row r="72" spans="6:15">
      <c r="F72" s="3"/>
    </row>
    <row r="73" spans="6:15">
      <c r="F73" s="3"/>
    </row>
    <row r="74" spans="6:15">
      <c r="F74" s="3"/>
    </row>
    <row r="75" spans="6:15">
      <c r="F75" s="3"/>
    </row>
    <row r="76" spans="6:15">
      <c r="F76" s="3"/>
    </row>
    <row r="77" spans="6:15">
      <c r="F77" s="3"/>
    </row>
    <row r="78" spans="6:15">
      <c r="F78" s="3"/>
    </row>
    <row r="79" spans="6:15">
      <c r="F79" s="3"/>
    </row>
    <row r="80" spans="6:15">
      <c r="F80" s="3"/>
    </row>
    <row r="81" spans="6:6">
      <c r="F81" s="3"/>
    </row>
    <row r="82" spans="6:6">
      <c r="F82" s="3"/>
    </row>
    <row r="83" spans="6:6">
      <c r="F83" s="3"/>
    </row>
    <row r="84" spans="6:6">
      <c r="F84" s="3"/>
    </row>
    <row r="85" spans="6:6">
      <c r="F85" s="3"/>
    </row>
    <row r="86" spans="6:6">
      <c r="F86" s="3"/>
    </row>
    <row r="87" spans="6:6">
      <c r="F87" s="3"/>
    </row>
    <row r="88" spans="6:6">
      <c r="F88" s="3"/>
    </row>
    <row r="89" spans="6:6">
      <c r="F89" s="3"/>
    </row>
    <row r="90" spans="6:6">
      <c r="F90" s="3"/>
    </row>
    <row r="91" spans="6:6">
      <c r="F91" s="3"/>
    </row>
    <row r="92" spans="6:6">
      <c r="F92" s="3"/>
    </row>
    <row r="93" spans="6:6">
      <c r="F93" s="3"/>
    </row>
  </sheetData>
  <conditionalFormatting sqref="A5:B5 AD5 A6:AD6">
    <cfRule type="expression" dxfId="5" priority="1">
      <formula>$A5&gt;0</formula>
    </cfRule>
  </conditionalFormatting>
  <conditionalFormatting sqref="A48:G155 A43:A47 F43:G47">
    <cfRule type="expression" dxfId="4" priority="2">
      <formula>$G43=TRUE</formula>
    </cfRule>
  </conditionalFormatting>
  <conditionalFormatting sqref="A38:C42">
    <cfRule type="expression" dxfId="3" priority="5">
      <formula>$G43=TRUE</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zoomScale="145" zoomScaleNormal="145" zoomScalePageLayoutView="145" workbookViewId="0"/>
  </sheetViews>
  <sheetFormatPr baseColWidth="10" defaultRowHeight="15" x14ac:dyDescent="0"/>
  <cols>
    <col min="1" max="2" width="10.83203125" customWidth="1"/>
    <col min="11" max="18" width="17" customWidth="1"/>
  </cols>
  <sheetData>
    <row r="1" spans="1:17">
      <c r="A1" s="2" t="s">
        <v>363</v>
      </c>
      <c r="B1" s="2"/>
      <c r="C1" s="2"/>
      <c r="D1" s="2"/>
      <c r="E1" s="2"/>
      <c r="F1" s="2"/>
      <c r="G1" s="2"/>
      <c r="H1" s="2"/>
      <c r="I1" s="2"/>
      <c r="J1" s="2"/>
      <c r="K1" s="2"/>
      <c r="L1" s="2"/>
      <c r="M1" s="2"/>
    </row>
    <row r="3" spans="1:17" ht="17" thickBot="1">
      <c r="A3" s="16" t="s">
        <v>360</v>
      </c>
      <c r="B3" s="5"/>
      <c r="C3" s="5"/>
      <c r="D3" s="5"/>
      <c r="E3" s="5"/>
      <c r="F3" s="5"/>
      <c r="G3" s="5"/>
      <c r="H3" s="5"/>
      <c r="I3" s="5"/>
      <c r="J3" s="5"/>
      <c r="K3" s="5"/>
      <c r="L3" s="5"/>
      <c r="M3" s="5"/>
      <c r="N3" s="5"/>
      <c r="O3" s="5"/>
    </row>
    <row r="4" spans="1:17" ht="16" thickTop="1">
      <c r="A4" s="1" t="s">
        <v>287</v>
      </c>
      <c r="B4" s="1" t="s">
        <v>77</v>
      </c>
      <c r="C4" s="1" t="s">
        <v>64</v>
      </c>
      <c r="D4" s="1" t="s">
        <v>65</v>
      </c>
      <c r="E4" s="1" t="s">
        <v>66</v>
      </c>
      <c r="F4" s="1" t="s">
        <v>67</v>
      </c>
      <c r="G4" s="1" t="s">
        <v>68</v>
      </c>
      <c r="H4" s="1" t="s">
        <v>69</v>
      </c>
      <c r="I4" s="1" t="s">
        <v>70</v>
      </c>
      <c r="J4" s="1" t="s">
        <v>71</v>
      </c>
      <c r="K4" s="1" t="s">
        <v>72</v>
      </c>
      <c r="L4" s="1" t="s">
        <v>73</v>
      </c>
      <c r="M4" s="1" t="s">
        <v>74</v>
      </c>
      <c r="N4" s="1" t="s">
        <v>75</v>
      </c>
      <c r="O4" s="1" t="s">
        <v>76</v>
      </c>
    </row>
    <row r="5" spans="1:17">
      <c r="A5" s="7">
        <v>0</v>
      </c>
      <c r="B5" s="7" t="str">
        <f>CONCATENATE(I5,M5)</f>
        <v>S283</v>
      </c>
      <c r="C5" s="3" t="s">
        <v>44</v>
      </c>
      <c r="D5" s="3" t="s">
        <v>317</v>
      </c>
      <c r="E5" s="3" t="s">
        <v>318</v>
      </c>
      <c r="F5" s="3">
        <v>25939</v>
      </c>
      <c r="G5" s="3" t="s">
        <v>50</v>
      </c>
      <c r="H5" s="3" t="s">
        <v>319</v>
      </c>
      <c r="I5" s="3" t="s">
        <v>197</v>
      </c>
      <c r="J5" s="3">
        <v>284</v>
      </c>
      <c r="K5" s="3">
        <v>627</v>
      </c>
      <c r="L5" s="3">
        <v>0.452950558</v>
      </c>
      <c r="M5" s="3">
        <v>283</v>
      </c>
      <c r="N5" s="3">
        <v>626</v>
      </c>
      <c r="O5" s="3">
        <v>0.45207667699999998</v>
      </c>
    </row>
    <row r="6" spans="1:17">
      <c r="A6" s="7">
        <v>0</v>
      </c>
      <c r="B6" s="7" t="str">
        <f>CONCATENATE(I6,M6)</f>
        <v>N293</v>
      </c>
      <c r="C6" s="3" t="s">
        <v>44</v>
      </c>
      <c r="D6" s="3" t="s">
        <v>317</v>
      </c>
      <c r="E6" s="3" t="s">
        <v>318</v>
      </c>
      <c r="F6" s="3">
        <v>25939</v>
      </c>
      <c r="G6" s="3" t="s">
        <v>50</v>
      </c>
      <c r="H6" s="3" t="s">
        <v>319</v>
      </c>
      <c r="I6" s="3" t="s">
        <v>255</v>
      </c>
      <c r="J6" s="3">
        <v>294</v>
      </c>
      <c r="K6" s="3">
        <v>627</v>
      </c>
      <c r="L6" s="3">
        <v>0.46889952200000001</v>
      </c>
      <c r="M6" s="3">
        <v>293</v>
      </c>
      <c r="N6" s="3">
        <v>626</v>
      </c>
      <c r="O6" s="3">
        <v>0.46805111799999999</v>
      </c>
    </row>
    <row r="7" spans="1:17">
      <c r="A7" s="2">
        <v>1</v>
      </c>
      <c r="B7" s="2" t="str">
        <f>CONCATENATE(I7,M7)</f>
        <v>M626</v>
      </c>
      <c r="C7" s="2" t="s">
        <v>44</v>
      </c>
      <c r="D7" s="2" t="s">
        <v>317</v>
      </c>
      <c r="E7" s="2" t="s">
        <v>318</v>
      </c>
      <c r="F7" s="2">
        <v>25939</v>
      </c>
      <c r="G7" s="2" t="s">
        <v>50</v>
      </c>
      <c r="H7" s="2" t="s">
        <v>319</v>
      </c>
      <c r="I7" s="2" t="s">
        <v>293</v>
      </c>
      <c r="J7" s="2">
        <v>627</v>
      </c>
      <c r="K7" s="2">
        <v>627</v>
      </c>
      <c r="L7" s="2">
        <v>1</v>
      </c>
      <c r="M7" s="2">
        <v>626</v>
      </c>
      <c r="N7" s="2">
        <v>626</v>
      </c>
      <c r="O7" s="2">
        <v>1</v>
      </c>
    </row>
    <row r="11" spans="1:17" ht="17" thickBot="1">
      <c r="A11" s="5" t="s">
        <v>320</v>
      </c>
      <c r="B11" s="5"/>
      <c r="C11" s="5"/>
      <c r="D11" s="5"/>
      <c r="E11" s="5"/>
      <c r="F11" s="5"/>
      <c r="G11" s="5"/>
      <c r="H11" s="5"/>
      <c r="I11" s="5"/>
      <c r="J11" s="5"/>
      <c r="K11" s="5"/>
      <c r="L11" s="5"/>
      <c r="M11" s="5"/>
      <c r="N11" s="5"/>
      <c r="O11" s="5"/>
      <c r="P11" s="5"/>
      <c r="Q11" s="5"/>
    </row>
    <row r="12" spans="1:17" ht="16" thickTop="1"/>
    <row r="13" spans="1:17">
      <c r="A13" s="1" t="s">
        <v>299</v>
      </c>
      <c r="B13" s="1" t="s">
        <v>303</v>
      </c>
      <c r="M13" s="6"/>
    </row>
    <row r="14" spans="1:17">
      <c r="A14" s="13" t="s">
        <v>321</v>
      </c>
      <c r="B14" s="1"/>
      <c r="C14" s="1"/>
      <c r="D14" s="1"/>
      <c r="E14" s="1"/>
      <c r="F14" s="1"/>
      <c r="G14" s="1"/>
    </row>
    <row r="15" spans="1:17">
      <c r="A15" t="s">
        <v>57</v>
      </c>
      <c r="B15">
        <v>256</v>
      </c>
    </row>
    <row r="16" spans="1:17">
      <c r="A16" t="s">
        <v>59</v>
      </c>
      <c r="B16">
        <v>408</v>
      </c>
    </row>
    <row r="17" spans="1:17">
      <c r="A17" t="s">
        <v>197</v>
      </c>
      <c r="B17">
        <v>601</v>
      </c>
    </row>
    <row r="18" spans="1:17">
      <c r="A18" t="s">
        <v>56</v>
      </c>
      <c r="B18">
        <v>602</v>
      </c>
    </row>
    <row r="19" spans="1:17" ht="16">
      <c r="A19" t="s">
        <v>197</v>
      </c>
      <c r="B19">
        <v>614</v>
      </c>
      <c r="D19" s="12"/>
    </row>
    <row r="20" spans="1:17">
      <c r="A20" t="s">
        <v>214</v>
      </c>
      <c r="B20">
        <v>618</v>
      </c>
    </row>
    <row r="21" spans="1:17">
      <c r="A21" t="s">
        <v>293</v>
      </c>
      <c r="B21">
        <v>626</v>
      </c>
    </row>
    <row r="22" spans="1:17" ht="18">
      <c r="A22" s="13" t="s">
        <v>321</v>
      </c>
      <c r="H22" s="11"/>
    </row>
    <row r="23" spans="1:17" ht="18">
      <c r="H23" s="11"/>
    </row>
    <row r="28" spans="1:17" ht="17" thickBot="1">
      <c r="A28" s="5" t="s">
        <v>322</v>
      </c>
      <c r="B28" s="5"/>
      <c r="C28" s="5"/>
      <c r="D28" s="5"/>
      <c r="E28" s="5"/>
      <c r="F28" s="5"/>
      <c r="G28" s="5"/>
      <c r="H28" s="5"/>
      <c r="I28" s="5"/>
      <c r="J28" s="5"/>
      <c r="K28" s="5"/>
      <c r="L28" s="5"/>
      <c r="M28" s="5"/>
      <c r="N28" s="5"/>
      <c r="O28" s="5"/>
      <c r="P28" s="5"/>
      <c r="Q28" s="5"/>
    </row>
    <row r="29" spans="1:17" ht="16" thickTop="1">
      <c r="A29" s="1" t="s">
        <v>299</v>
      </c>
      <c r="B29" s="1" t="s">
        <v>303</v>
      </c>
    </row>
    <row r="30" spans="1:17" ht="16">
      <c r="A30" t="s">
        <v>323</v>
      </c>
      <c r="B30">
        <v>32</v>
      </c>
      <c r="D30" s="12"/>
    </row>
    <row r="31" spans="1:17">
      <c r="A31" t="s">
        <v>212</v>
      </c>
      <c r="B31">
        <v>36</v>
      </c>
      <c r="C31" s="1"/>
      <c r="D31" s="1"/>
      <c r="E31" s="1"/>
      <c r="F31" s="1"/>
      <c r="G31" s="1"/>
    </row>
    <row r="32" spans="1:17">
      <c r="A32" t="s">
        <v>62</v>
      </c>
      <c r="B32" s="10">
        <v>46</v>
      </c>
      <c r="C32" s="3" t="s">
        <v>292</v>
      </c>
    </row>
    <row r="33" spans="1:3">
      <c r="A33" t="s">
        <v>59</v>
      </c>
      <c r="B33">
        <v>69</v>
      </c>
      <c r="C33" s="3" t="s">
        <v>292</v>
      </c>
    </row>
    <row r="34" spans="1:3">
      <c r="A34" t="s">
        <v>212</v>
      </c>
      <c r="B34">
        <v>107</v>
      </c>
    </row>
    <row r="35" spans="1:3">
      <c r="A35" t="s">
        <v>58</v>
      </c>
      <c r="B35">
        <v>486</v>
      </c>
    </row>
    <row r="58" spans="6:6">
      <c r="F58" s="3"/>
    </row>
    <row r="59" spans="6:6">
      <c r="F59" s="3"/>
    </row>
    <row r="60" spans="6:6">
      <c r="F60" s="3"/>
    </row>
    <row r="61" spans="6:6">
      <c r="F61" s="3"/>
    </row>
    <row r="62" spans="6:6">
      <c r="F62" s="3"/>
    </row>
    <row r="63" spans="6:6">
      <c r="F63" s="3"/>
    </row>
    <row r="64" spans="6:6">
      <c r="F64" s="3"/>
    </row>
    <row r="65" spans="6:6">
      <c r="F65" s="3"/>
    </row>
    <row r="66" spans="6:6">
      <c r="F66" s="3"/>
    </row>
    <row r="67" spans="6:6">
      <c r="F67" s="3"/>
    </row>
    <row r="68" spans="6:6">
      <c r="F68" s="3"/>
    </row>
    <row r="69" spans="6:6">
      <c r="F69" s="3"/>
    </row>
    <row r="70" spans="6:6">
      <c r="F70" s="3"/>
    </row>
    <row r="71" spans="6:6">
      <c r="F71" s="3"/>
    </row>
    <row r="72" spans="6:6">
      <c r="F72" s="3"/>
    </row>
    <row r="73" spans="6:6">
      <c r="F73" s="3"/>
    </row>
    <row r="74" spans="6:6">
      <c r="F74" s="3"/>
    </row>
    <row r="75" spans="6:6">
      <c r="F75" s="3"/>
    </row>
    <row r="76" spans="6:6">
      <c r="F76" s="3"/>
    </row>
    <row r="77" spans="6:6">
      <c r="F77" s="3"/>
    </row>
    <row r="78" spans="6:6">
      <c r="F78" s="3"/>
    </row>
    <row r="79" spans="6:6">
      <c r="F79" s="3"/>
    </row>
    <row r="80" spans="6:6">
      <c r="F80" s="3"/>
    </row>
    <row r="81" spans="6:6">
      <c r="F81" s="3"/>
    </row>
    <row r="82" spans="6:6">
      <c r="F82" s="3"/>
    </row>
  </sheetData>
  <conditionalFormatting sqref="A5:B7">
    <cfRule type="expression" dxfId="2" priority="1">
      <formula>$A5&gt;0</formula>
    </cfRule>
  </conditionalFormatting>
  <conditionalFormatting sqref="A36:G144 C34:G35 D32:G33">
    <cfRule type="expression" dxfId="1" priority="2">
      <formula>$G32=TRUE</formula>
    </cfRule>
  </conditionalFormatting>
  <conditionalFormatting sqref="B33:B35">
    <cfRule type="expression" dxfId="0" priority="7">
      <formula>$G32=TRUE</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TRIM5</vt:lpstr>
      <vt:lpstr>MAVS</vt:lpstr>
      <vt:lpstr>Tetherin (BST2)</vt:lpstr>
      <vt:lpstr>SAMHD1</vt:lpstr>
    </vt:vector>
  </TitlesOfParts>
  <Company>CMBI, Radboud university medical center, Nijmegen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van der Lee</dc:creator>
  <cp:lastModifiedBy>Robin van der Lee</cp:lastModifiedBy>
  <dcterms:created xsi:type="dcterms:W3CDTF">2016-02-08T16:09:27Z</dcterms:created>
  <dcterms:modified xsi:type="dcterms:W3CDTF">2016-04-06T11:56:51Z</dcterms:modified>
</cp:coreProperties>
</file>