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b661758087461/Citgez Trading/Leveranciers/Charmag/Productdata sheet/"/>
    </mc:Choice>
  </mc:AlternateContent>
  <xr:revisionPtr revIDLastSave="0" documentId="8_{39ED3E0F-AA9C-4AC2-BDFF-08F12C585C45}" xr6:coauthVersionLast="45" xr6:coauthVersionMax="45" xr10:uidLastSave="{00000000-0000-0000-0000-000000000000}"/>
  <bookViews>
    <workbookView xWindow="-28920" yWindow="-120" windowWidth="29040" windowHeight="15840" xr2:uid="{9CBC9138-0676-4C6F-8A25-865B3689D4C0}"/>
  </bookViews>
  <sheets>
    <sheet name="Blad1" sheetId="1" r:id="rId1"/>
    <sheet name="Blad2" sheetId="7" r:id="rId2"/>
  </sheets>
  <externalReferences>
    <externalReference r:id="rId3"/>
    <externalReference r:id="rId4"/>
  </externalReferences>
  <definedNames>
    <definedName name="_xlnm.Print_Area" localSheetId="0">Blad1!$B$1:$U$62</definedName>
    <definedName name="btw">[1]Instellingen!$F$42:$F$45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" i="1" l="1"/>
  <c r="Q47" i="1"/>
  <c r="T43" i="1"/>
  <c r="R43" i="1"/>
  <c r="O38" i="1"/>
  <c r="O37" i="1"/>
  <c r="O36" i="1"/>
  <c r="O35" i="1"/>
  <c r="O34" i="1"/>
  <c r="O33" i="1"/>
  <c r="O32" i="1"/>
  <c r="O31" i="1"/>
  <c r="O30" i="1"/>
  <c r="O29" i="1"/>
  <c r="O28" i="1"/>
  <c r="O27" i="1"/>
  <c r="D58" i="1"/>
  <c r="D57" i="1"/>
  <c r="D56" i="1"/>
  <c r="D55" i="1"/>
  <c r="D54" i="1"/>
  <c r="D48" i="1"/>
  <c r="D47" i="1"/>
  <c r="L43" i="1"/>
  <c r="J43" i="1"/>
  <c r="H43" i="1"/>
  <c r="F43" i="1"/>
  <c r="D43" i="1"/>
  <c r="B43" i="1"/>
  <c r="E38" i="1"/>
  <c r="E37" i="1"/>
  <c r="E36" i="1"/>
  <c r="E35" i="1"/>
  <c r="E34" i="1"/>
  <c r="E33" i="1"/>
  <c r="E32" i="1"/>
  <c r="B27" i="1"/>
  <c r="B8" i="1"/>
  <c r="B5" i="1"/>
  <c r="D1" i="1"/>
</calcChain>
</file>

<file path=xl/sharedStrings.xml><?xml version="1.0" encoding="utf-8"?>
<sst xmlns="http://schemas.openxmlformats.org/spreadsheetml/2006/main" count="66" uniqueCount="56">
  <si>
    <t>mm</t>
  </si>
  <si>
    <t>Productgroep</t>
  </si>
  <si>
    <t>Artikelnummer</t>
  </si>
  <si>
    <t xml:space="preserve">Technische gegevens </t>
  </si>
  <si>
    <t>Materiaal</t>
  </si>
  <si>
    <t>Scharnier</t>
  </si>
  <si>
    <t>Oppervlakte</t>
  </si>
  <si>
    <t>Lagering</t>
  </si>
  <si>
    <t>Toepassingsgebied</t>
  </si>
  <si>
    <t>Maatvoeringen</t>
  </si>
  <si>
    <t>SKG</t>
  </si>
  <si>
    <t>Draagvermogen</t>
  </si>
  <si>
    <t>Montage voorschriften</t>
  </si>
  <si>
    <t>Maat</t>
  </si>
  <si>
    <t>stuks</t>
  </si>
  <si>
    <t>SKH gecertificeeerd</t>
  </si>
  <si>
    <t>Producteigenschappen</t>
  </si>
  <si>
    <t>Montageplaats</t>
  </si>
  <si>
    <t xml:space="preserve">Aantal </t>
  </si>
  <si>
    <t>Te gebruiken schroeven</t>
  </si>
  <si>
    <t xml:space="preserve">Deuren volgens BRL 0803  </t>
  </si>
  <si>
    <t>Deurgewicht</t>
  </si>
  <si>
    <t>Certificaten</t>
  </si>
  <si>
    <t>Aantal scharnieren per deur</t>
  </si>
  <si>
    <t>Kwaliteit</t>
  </si>
  <si>
    <t>Onderdelen</t>
  </si>
  <si>
    <t>Imbus</t>
  </si>
  <si>
    <t>Pen</t>
  </si>
  <si>
    <t>H</t>
  </si>
  <si>
    <t>B</t>
  </si>
  <si>
    <t>s</t>
  </si>
  <si>
    <t>R</t>
  </si>
  <si>
    <t>d</t>
  </si>
  <si>
    <t>rd</t>
  </si>
  <si>
    <t>Gewicht</t>
  </si>
  <si>
    <t>Knop</t>
  </si>
  <si>
    <t>VPE</t>
  </si>
  <si>
    <t>kg</t>
  </si>
  <si>
    <t>Omschrijving</t>
  </si>
  <si>
    <t>Foto</t>
  </si>
  <si>
    <t>Technische tekening</t>
  </si>
  <si>
    <t>info@citgeztrading.nl|085-060 20 01</t>
  </si>
  <si>
    <t>CE norm</t>
  </si>
  <si>
    <t>Ring</t>
  </si>
  <si>
    <t>Lagers</t>
  </si>
  <si>
    <t xml:space="preserve">Ø </t>
  </si>
  <si>
    <t>1067.20.089K</t>
  </si>
  <si>
    <t>Montagehandleiding</t>
  </si>
  <si>
    <t>Bladvorm</t>
  </si>
  <si>
    <t>($O$8;'[Stamkaart producten.xlsx]hout'!</t>
  </si>
  <si>
    <t>zoeken tussen 155 156 ern 156</t>
  </si>
  <si>
    <t>waar data staat vermelden</t>
  </si>
  <si>
    <t>www.citgeztrading.nl</t>
  </si>
  <si>
    <t>CHARMAG SA</t>
  </si>
  <si>
    <t>Route de Lully 2</t>
  </si>
  <si>
    <t>1470 Estavayer-le-Lac, Suisse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</si>
</sst>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4"/>
      <name val="Arial"/>
      <family val="2"/>
    </font>
    <font>
      <b/>
      <sz val="14"/>
      <name val="Calibri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Courier New"/>
      <family val="3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3" borderId="1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0" xfId="0" applyFont="1" applyFill="1"/>
    <xf numFmtId="0" fontId="0" fillId="2" borderId="0" xfId="0" applyFill="1" applyAlignment="1">
      <alignment vertical="top"/>
    </xf>
    <xf numFmtId="0" fontId="0" fillId="4" borderId="0" xfId="0" applyFill="1"/>
    <xf numFmtId="0" fontId="11" fillId="0" borderId="0" xfId="0" applyFont="1"/>
    <xf numFmtId="0" fontId="12" fillId="2" borderId="1" xfId="2" applyFill="1" applyBorder="1"/>
    <xf numFmtId="0" fontId="12" fillId="2" borderId="0" xfId="2" applyFill="1"/>
    <xf numFmtId="0" fontId="0" fillId="2" borderId="2" xfId="0" applyFill="1" applyBorder="1"/>
    <xf numFmtId="0" fontId="5" fillId="3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0" fillId="2" borderId="0" xfId="1" applyFont="1" applyFill="1" applyAlignment="1">
      <alignment horizontal="left" vertical="center"/>
    </xf>
    <xf numFmtId="0" fontId="7" fillId="2" borderId="0" xfId="0" applyFont="1" applyFill="1"/>
    <xf numFmtId="0" fontId="13" fillId="2" borderId="0" xfId="0" applyFont="1" applyFill="1" applyBorder="1" applyAlignment="1">
      <alignment horizontal="left" vertical="center" readingOrder="1"/>
    </xf>
    <xf numFmtId="0" fontId="12" fillId="2" borderId="0" xfId="2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4" fillId="5" borderId="3" xfId="0" applyFont="1" applyFill="1" applyBorder="1"/>
    <xf numFmtId="0" fontId="8" fillId="0" borderId="0" xfId="1">
      <alignment vertical="center"/>
    </xf>
    <xf numFmtId="0" fontId="1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</cellXfs>
  <cellStyles count="3">
    <cellStyle name="Hyperlink" xfId="2" builtinId="8"/>
    <cellStyle name="Standaard" xfId="0" builtinId="0"/>
    <cellStyle name="Standaard 2" xfId="1" xr:uid="{25F3DA0F-6FE9-426C-AF10-1896E8EAA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344788</xdr:colOff>
      <xdr:row>11</xdr:row>
      <xdr:rowOff>44048</xdr:rowOff>
    </xdr:from>
    <xdr:to>
      <xdr:col>8</xdr:col>
      <xdr:colOff>248952</xdr:colOff>
      <xdr:row>22</xdr:row>
      <xdr:rowOff>37664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7701" y="3555874"/>
          <a:ext cx="2099055" cy="2089116"/>
        </a:xfrm>
        <a:prstGeom prst="rect">
          <a:avLst/>
        </a:prstGeom>
      </xdr:spPr>
    </xdr:pic>
    <xdr:clientData/>
  </xdr:twoCellAnchor>
  <xdr:twoCellAnchor editAs="oneCell">
    <xdr:from>
      <xdr:col>15</xdr:col>
      <xdr:colOff>160732</xdr:colOff>
      <xdr:row>1</xdr:row>
      <xdr:rowOff>583405</xdr:rowOff>
    </xdr:from>
    <xdr:to>
      <xdr:col>17</xdr:col>
      <xdr:colOff>518239</xdr:colOff>
      <xdr:row>3</xdr:row>
      <xdr:rowOff>145255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482" y="1535905"/>
          <a:ext cx="157194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127966</xdr:colOff>
      <xdr:row>48</xdr:row>
      <xdr:rowOff>145775</xdr:rowOff>
    </xdr:from>
    <xdr:to>
      <xdr:col>3</xdr:col>
      <xdr:colOff>4810</xdr:colOff>
      <xdr:row>50</xdr:row>
      <xdr:rowOff>183875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879" y="11203058"/>
          <a:ext cx="547735" cy="4191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501887</xdr:colOff>
      <xdr:row>10</xdr:row>
      <xdr:rowOff>32715</xdr:rowOff>
    </xdr:from>
    <xdr:to>
      <xdr:col>18</xdr:col>
      <xdr:colOff>6863</xdr:colOff>
      <xdr:row>22</xdr:row>
      <xdr:rowOff>115956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05191" y="3362324"/>
          <a:ext cx="1956628" cy="2369241"/>
        </a:xfrm>
        <a:prstGeom prst="rect">
          <a:avLst/>
        </a:prstGeom>
      </xdr:spPr>
    </xdr:pic>
    <xdr:clientData/>
  </xdr:twoCellAnchor>
  <xdr:twoCellAnchor editAs="oneCell">
    <xdr:from>
      <xdr:col>3</xdr:col>
      <xdr:colOff>282851</xdr:colOff>
      <xdr:row>48</xdr:row>
      <xdr:rowOff>127966</xdr:rowOff>
    </xdr:from>
    <xdr:to>
      <xdr:col>4</xdr:col>
      <xdr:colOff>223098</xdr:colOff>
      <xdr:row>51</xdr:row>
      <xdr:rowOff>118911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8677" y="11185249"/>
          <a:ext cx="321247" cy="562445"/>
        </a:xfrm>
        <a:prstGeom prst="rect">
          <a:avLst/>
        </a:prstGeom>
      </xdr:spPr>
    </xdr:pic>
    <xdr:clientData/>
  </xdr:twoCellAnchor>
  <xdr:twoCellAnchor editAs="oneCell">
    <xdr:from>
      <xdr:col>16</xdr:col>
      <xdr:colOff>99391</xdr:colOff>
      <xdr:row>50</xdr:row>
      <xdr:rowOff>29817</xdr:rowOff>
    </xdr:from>
    <xdr:to>
      <xdr:col>17</xdr:col>
      <xdr:colOff>108916</xdr:colOff>
      <xdr:row>52</xdr:row>
      <xdr:rowOff>238460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03674" y="11451534"/>
          <a:ext cx="622438" cy="589643"/>
        </a:xfrm>
        <a:prstGeom prst="rect">
          <a:avLst/>
        </a:prstGeom>
      </xdr:spPr>
    </xdr:pic>
    <xdr:clientData/>
  </xdr:twoCellAnchor>
  <xdr:twoCellAnchor editAs="oneCell">
    <xdr:from>
      <xdr:col>5</xdr:col>
      <xdr:colOff>140804</xdr:colOff>
      <xdr:row>48</xdr:row>
      <xdr:rowOff>157370</xdr:rowOff>
    </xdr:from>
    <xdr:to>
      <xdr:col>8</xdr:col>
      <xdr:colOff>17505</xdr:colOff>
      <xdr:row>51</xdr:row>
      <xdr:rowOff>132522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9543" y="11214653"/>
          <a:ext cx="729809" cy="5466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59</xdr:row>
      <xdr:rowOff>82826</xdr:rowOff>
    </xdr:from>
    <xdr:to>
      <xdr:col>5</xdr:col>
      <xdr:colOff>185434</xdr:colOff>
      <xdr:row>61</xdr:row>
      <xdr:rowOff>112334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53718" y="12962283"/>
          <a:ext cx="1386412" cy="410508"/>
        </a:xfrm>
        <a:prstGeom prst="rect">
          <a:avLst/>
        </a:prstGeom>
      </xdr:spPr>
    </xdr:pic>
    <xdr:clientData/>
  </xdr:twoCellAnchor>
  <xdr:twoCellAnchor editAs="oneCell">
    <xdr:from>
      <xdr:col>14</xdr:col>
      <xdr:colOff>149088</xdr:colOff>
      <xdr:row>59</xdr:row>
      <xdr:rowOff>74543</xdr:rowOff>
    </xdr:from>
    <xdr:to>
      <xdr:col>17</xdr:col>
      <xdr:colOff>16565</xdr:colOff>
      <xdr:row>61</xdr:row>
      <xdr:rowOff>52792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5D4B61F1-8B78-4002-83FD-D022DF368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7545" y="13318434"/>
          <a:ext cx="1706216" cy="3592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as\OneDrive\Citgez%20Trading\Erp%20Citgez%20Trading\2018\Inkoop-charma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7fb661758087461/Citgez%20Trading/Leveranciers/Charmag/Stamkaart%20produc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stellingen"/>
      <sheetName val="Klanten"/>
      <sheetName val="Producten en diensten"/>
      <sheetName val="Verkopen"/>
      <sheetName val="Rapporten"/>
      <sheetName val="Rapporten artikel"/>
      <sheetName val="Statistieken"/>
      <sheetName val="Historie"/>
      <sheetName val="Factuurbewaking"/>
    </sheetNames>
    <sheetDataSet>
      <sheetData sheetId="0"/>
      <sheetData sheetId="1">
        <row r="42">
          <cell r="F42">
            <v>0</v>
          </cell>
        </row>
        <row r="43">
          <cell r="F43">
            <v>0.06</v>
          </cell>
        </row>
        <row r="44">
          <cell r="F44">
            <v>0.19</v>
          </cell>
        </row>
        <row r="45">
          <cell r="F45">
            <v>0.21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Totaal"/>
      <sheetName val="hout"/>
      <sheetName val="staal"/>
      <sheetName val="raam "/>
      <sheetName val="meubel"/>
      <sheetName val="kisten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Blad1"/>
      <sheetName val="Blad2"/>
    </sheetNames>
    <sheetDataSet>
      <sheetData sheetId="0"/>
      <sheetData sheetId="1"/>
      <sheetData sheetId="2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  <cell r="BC1">
            <v>53</v>
          </cell>
          <cell r="BD1">
            <v>54</v>
          </cell>
          <cell r="BE1">
            <v>55</v>
          </cell>
          <cell r="BF1">
            <v>56</v>
          </cell>
          <cell r="BG1">
            <v>57</v>
          </cell>
          <cell r="BH1">
            <v>58</v>
          </cell>
          <cell r="BI1">
            <v>59</v>
          </cell>
          <cell r="BJ1">
            <v>60</v>
          </cell>
          <cell r="BK1">
            <v>61</v>
          </cell>
          <cell r="BL1">
            <v>62</v>
          </cell>
          <cell r="BM1">
            <v>63</v>
          </cell>
          <cell r="BN1">
            <v>64</v>
          </cell>
          <cell r="BO1">
            <v>65</v>
          </cell>
          <cell r="BP1">
            <v>66</v>
          </cell>
          <cell r="BQ1">
            <v>67</v>
          </cell>
          <cell r="BR1">
            <v>68</v>
          </cell>
          <cell r="BS1">
            <v>69</v>
          </cell>
          <cell r="BT1">
            <v>70</v>
          </cell>
          <cell r="BU1">
            <v>71</v>
          </cell>
          <cell r="BV1">
            <v>72</v>
          </cell>
          <cell r="BW1">
            <v>73</v>
          </cell>
          <cell r="BX1">
            <v>74</v>
          </cell>
          <cell r="BY1">
            <v>75</v>
          </cell>
          <cell r="BZ1">
            <v>76</v>
          </cell>
          <cell r="CA1">
            <v>77</v>
          </cell>
          <cell r="CB1">
            <v>78</v>
          </cell>
          <cell r="CC1">
            <v>79</v>
          </cell>
          <cell r="CD1">
            <v>80</v>
          </cell>
          <cell r="CE1">
            <v>81</v>
          </cell>
          <cell r="CF1">
            <v>82</v>
          </cell>
          <cell r="CG1">
            <v>83</v>
          </cell>
          <cell r="CH1">
            <v>84</v>
          </cell>
          <cell r="CI1">
            <v>85</v>
          </cell>
          <cell r="CJ1">
            <v>86</v>
          </cell>
          <cell r="CK1">
            <v>87</v>
          </cell>
          <cell r="CL1">
            <v>88</v>
          </cell>
          <cell r="CM1">
            <v>89</v>
          </cell>
          <cell r="CN1">
            <v>90</v>
          </cell>
          <cell r="CO1">
            <v>91</v>
          </cell>
          <cell r="CP1">
            <v>92</v>
          </cell>
          <cell r="CQ1">
            <v>93</v>
          </cell>
          <cell r="CR1">
            <v>94</v>
          </cell>
          <cell r="CS1">
            <v>95</v>
          </cell>
          <cell r="CT1">
            <v>96</v>
          </cell>
          <cell r="CU1">
            <v>97</v>
          </cell>
          <cell r="CV1">
            <v>98</v>
          </cell>
          <cell r="CW1">
            <v>99</v>
          </cell>
          <cell r="CX1">
            <v>100</v>
          </cell>
          <cell r="CY1">
            <v>101</v>
          </cell>
          <cell r="CZ1">
            <v>102</v>
          </cell>
          <cell r="DA1">
            <v>103</v>
          </cell>
          <cell r="DB1">
            <v>104</v>
          </cell>
          <cell r="DC1">
            <v>105</v>
          </cell>
          <cell r="DD1">
            <v>106</v>
          </cell>
          <cell r="DE1">
            <v>107</v>
          </cell>
          <cell r="DF1">
            <v>108</v>
          </cell>
          <cell r="DG1">
            <v>109</v>
          </cell>
          <cell r="DH1">
            <v>110</v>
          </cell>
          <cell r="DI1">
            <v>111</v>
          </cell>
          <cell r="DJ1">
            <v>112</v>
          </cell>
          <cell r="DK1">
            <v>113</v>
          </cell>
          <cell r="DL1">
            <v>114</v>
          </cell>
          <cell r="DM1">
            <v>115</v>
          </cell>
          <cell r="DN1">
            <v>116</v>
          </cell>
          <cell r="DO1">
            <v>117</v>
          </cell>
          <cell r="DP1">
            <v>118</v>
          </cell>
          <cell r="DQ1">
            <v>119</v>
          </cell>
          <cell r="DR1">
            <v>120</v>
          </cell>
          <cell r="DS1">
            <v>121</v>
          </cell>
          <cell r="DT1">
            <v>122</v>
          </cell>
          <cell r="DU1">
            <v>123</v>
          </cell>
          <cell r="DV1">
            <v>124</v>
          </cell>
          <cell r="DW1">
            <v>125</v>
          </cell>
          <cell r="DX1">
            <v>126</v>
          </cell>
          <cell r="DY1">
            <v>127</v>
          </cell>
          <cell r="DZ1">
            <v>128</v>
          </cell>
          <cell r="EA1">
            <v>129</v>
          </cell>
          <cell r="EB1">
            <v>130</v>
          </cell>
          <cell r="EC1">
            <v>131</v>
          </cell>
          <cell r="ED1">
            <v>132</v>
          </cell>
          <cell r="EE1">
            <v>133</v>
          </cell>
          <cell r="EF1">
            <v>134</v>
          </cell>
          <cell r="EG1">
            <v>135</v>
          </cell>
          <cell r="EH1">
            <v>136</v>
          </cell>
          <cell r="EI1">
            <v>137</v>
          </cell>
          <cell r="EJ1">
            <v>138</v>
          </cell>
          <cell r="EK1">
            <v>139</v>
          </cell>
          <cell r="EL1">
            <v>140</v>
          </cell>
          <cell r="EM1">
            <v>141</v>
          </cell>
          <cell r="EN1">
            <v>142</v>
          </cell>
          <cell r="EO1">
            <v>143</v>
          </cell>
          <cell r="EP1">
            <v>144</v>
          </cell>
          <cell r="EQ1">
            <v>145</v>
          </cell>
          <cell r="ER1">
            <v>146</v>
          </cell>
          <cell r="ES1">
            <v>147</v>
          </cell>
          <cell r="ET1">
            <v>148</v>
          </cell>
          <cell r="EU1">
            <v>149</v>
          </cell>
          <cell r="EV1">
            <v>150</v>
          </cell>
          <cell r="EW1">
            <v>151</v>
          </cell>
          <cell r="EX1">
            <v>152</v>
          </cell>
          <cell r="EY1">
            <v>153</v>
          </cell>
          <cell r="EZ1">
            <v>154</v>
          </cell>
          <cell r="FA1">
            <v>155</v>
          </cell>
          <cell r="FB1">
            <v>156</v>
          </cell>
          <cell r="FC1">
            <v>157</v>
          </cell>
          <cell r="FD1">
            <v>158</v>
          </cell>
          <cell r="FE1">
            <v>159</v>
          </cell>
          <cell r="FF1">
            <v>160</v>
          </cell>
          <cell r="FG1">
            <v>161</v>
          </cell>
          <cell r="FH1">
            <v>162</v>
          </cell>
          <cell r="FI1">
            <v>163</v>
          </cell>
          <cell r="FJ1">
            <v>164</v>
          </cell>
          <cell r="FK1">
            <v>165</v>
          </cell>
          <cell r="FL1">
            <v>166</v>
          </cell>
        </row>
        <row r="2">
          <cell r="AK2" t="str">
            <v>Montage handleiding</v>
          </cell>
          <cell r="AP2" t="str">
            <v>Vpe</v>
          </cell>
          <cell r="AR2" t="str">
            <v>Gewicht</v>
          </cell>
          <cell r="AT2" t="str">
            <v>Draagvermogen</v>
          </cell>
          <cell r="AW2" t="str">
            <v xml:space="preserve">Toepassing </v>
          </cell>
          <cell r="BM2" t="str">
            <v xml:space="preserve">Technische gegevens </v>
          </cell>
          <cell r="BP2" t="str">
            <v xml:space="preserve">Technical data </v>
          </cell>
          <cell r="BS2" t="str">
            <v xml:space="preserve">Technische Daten </v>
          </cell>
          <cell r="BU2" t="str">
            <v xml:space="preserve">Données techniques </v>
          </cell>
          <cell r="BY2" t="str">
            <v>vorm stift</v>
          </cell>
          <cell r="CC2" t="str">
            <v>Hoekvorm</v>
          </cell>
          <cell r="CG2" t="str">
            <v>lagering</v>
          </cell>
          <cell r="CK2" t="str">
            <v>Producteigenschappen</v>
          </cell>
          <cell r="CY2" t="str">
            <v>Product features</v>
          </cell>
          <cell r="DA2" t="str">
            <v>Eigenschaften des Produkts</v>
          </cell>
          <cell r="DG2" t="str">
            <v>Eigenschaften des Produkts</v>
          </cell>
          <cell r="DK2" t="str">
            <v>Eigenschaften des Produkts</v>
          </cell>
          <cell r="DL2" t="str">
            <v>Caractéristiques du produit</v>
          </cell>
          <cell r="EG2" t="str">
            <v>skg</v>
          </cell>
          <cell r="EL2" t="str">
            <v>Inbraakwerend</v>
          </cell>
          <cell r="EM2" t="str">
            <v>skg</v>
          </cell>
          <cell r="EN2" t="str">
            <v>Politiekeurmerk Veilig wonen</v>
          </cell>
          <cell r="EO2" t="str">
            <v>CE logo</v>
          </cell>
          <cell r="EP2" t="str">
            <v>CE norm</v>
          </cell>
          <cell r="EQ2" t="str">
            <v>foto_adress</v>
          </cell>
          <cell r="ER2" t="str">
            <v>technische tekening</v>
          </cell>
          <cell r="ES2" t="str">
            <v>productdata sheet</v>
          </cell>
          <cell r="ET2" t="str">
            <v>SKG Certificaat</v>
          </cell>
          <cell r="EU2" t="str">
            <v>prestatieverklaring</v>
          </cell>
          <cell r="EV2" t="str">
            <v>locatie</v>
          </cell>
          <cell r="EX2" t="str">
            <v>Pen</v>
          </cell>
          <cell r="EY2" t="str">
            <v>pen 2</v>
          </cell>
          <cell r="EZ2" t="str">
            <v>Knop</v>
          </cell>
          <cell r="FA2" t="str">
            <v>kunststof lager</v>
          </cell>
          <cell r="FB2" t="str">
            <v>nylon bus</v>
          </cell>
          <cell r="FC2" t="str">
            <v>kogellager</v>
          </cell>
          <cell r="FD2" t="str">
            <v>ring</v>
          </cell>
          <cell r="FE2" t="str">
            <v>imbus</v>
          </cell>
          <cell r="FF2" t="str">
            <v>Tag 1 Ivana  per 10  K</v>
          </cell>
          <cell r="FG2" t="str">
            <v>Tag 1 Ivana  per 25   A</v>
          </cell>
          <cell r="FH2" t="str">
            <v>Tag 1 Ivana los gestort  C</v>
          </cell>
          <cell r="FI2" t="str">
            <v>Tag 2 Noxxa per 10  K</v>
          </cell>
          <cell r="FJ2" t="str">
            <v>Tag 2 Noxxa per 25 A</v>
          </cell>
          <cell r="FK2" t="str">
            <v>Tag 2 Noxxa perlos gestort  C</v>
          </cell>
        </row>
        <row r="3">
          <cell r="C3" t="str">
            <v>N° d'article</v>
          </cell>
          <cell r="D3" t="str">
            <v>Groupe de produits</v>
          </cell>
          <cell r="J3" t="str">
            <v>Photo</v>
          </cell>
          <cell r="L3" t="str">
            <v>Dessin</v>
          </cell>
          <cell r="N3" t="str">
            <v>Surface de finition</v>
          </cell>
          <cell r="P3" t="str">
            <v>h</v>
          </cell>
          <cell r="R3" t="str">
            <v>b</v>
          </cell>
          <cell r="T3" t="str">
            <v>s</v>
          </cell>
          <cell r="V3" t="str">
            <v>R</v>
          </cell>
          <cell r="X3" t="str">
            <v>d</v>
          </cell>
          <cell r="Z3" t="str">
            <v>rd</v>
          </cell>
          <cell r="AB3" t="str">
            <v>A</v>
          </cell>
          <cell r="AD3" t="str">
            <v>C</v>
          </cell>
          <cell r="AF3" t="str">
            <v>Ø de la vis</v>
          </cell>
          <cell r="AG3" t="str">
            <v>Trou fileté</v>
          </cell>
          <cell r="AH3" t="str">
            <v>Vis de mesure</v>
          </cell>
          <cell r="AJ3" t="str">
            <v>Qualité</v>
          </cell>
          <cell r="AK3" t="str">
            <v>Manuel de montage</v>
          </cell>
          <cell r="AL3" t="str">
            <v>Site de montage</v>
          </cell>
          <cell r="AP3" t="str">
            <v>unité d’emballage</v>
          </cell>
          <cell r="AR3" t="str">
            <v>masse</v>
          </cell>
          <cell r="AT3" t="str">
            <v>Capacité de charge avec 2 pieces</v>
          </cell>
          <cell r="AU3" t="str">
            <v>Capacité de charge avec 3 pieces</v>
          </cell>
          <cell r="AV3" t="str">
            <v>Capacité de charge avec 4 pieces</v>
          </cell>
          <cell r="EG3" t="str">
            <v>skg</v>
          </cell>
          <cell r="EL3" t="str">
            <v>Résistant aux cambriolages</v>
          </cell>
          <cell r="EM3" t="str">
            <v>skg</v>
          </cell>
          <cell r="EN3" t="str">
            <v>La marque de fabrique de la police Vivre en sécurité</v>
          </cell>
          <cell r="EX3" t="str">
            <v>Tige</v>
          </cell>
          <cell r="EZ3" t="str">
            <v>Bouchon</v>
          </cell>
          <cell r="FA3" t="str">
            <v>Rondelle</v>
          </cell>
          <cell r="FD3" t="str">
            <v xml:space="preserve">Rondelle </v>
          </cell>
          <cell r="FE3" t="str">
            <v>imbus</v>
          </cell>
        </row>
        <row r="4">
          <cell r="C4" t="str">
            <v>Art.Nr.</v>
          </cell>
          <cell r="D4" t="str">
            <v>Productgruppe</v>
          </cell>
          <cell r="J4" t="str">
            <v>Bild</v>
          </cell>
          <cell r="L4" t="str">
            <v>Zeichnung</v>
          </cell>
          <cell r="N4" t="str">
            <v>Oberfläche Bearbeiten</v>
          </cell>
          <cell r="P4" t="str">
            <v>h</v>
          </cell>
          <cell r="R4" t="str">
            <v>b</v>
          </cell>
          <cell r="T4" t="str">
            <v>s</v>
          </cell>
          <cell r="V4" t="str">
            <v>R</v>
          </cell>
          <cell r="X4" t="str">
            <v>d</v>
          </cell>
          <cell r="Z4" t="str">
            <v>rd</v>
          </cell>
          <cell r="AB4" t="str">
            <v>A</v>
          </cell>
          <cell r="AD4" t="str">
            <v>C</v>
          </cell>
          <cell r="AF4" t="str">
            <v xml:space="preserve">Ø Schraube </v>
          </cell>
          <cell r="AG4" t="str">
            <v>no. Gewindelöchern </v>
          </cell>
          <cell r="AH4" t="str">
            <v>Messschraube</v>
          </cell>
          <cell r="AJ4" t="str">
            <v>Qualität</v>
          </cell>
          <cell r="AK4" t="str">
            <v>Montageanleitung</v>
          </cell>
          <cell r="AL4" t="str">
            <v>Montageplatz</v>
          </cell>
          <cell r="AP4" t="str">
            <v>Verpackungseinheit</v>
          </cell>
          <cell r="AR4" t="str">
            <v>masse</v>
          </cell>
          <cell r="AT4" t="str">
            <v>Belastungswer pro 2 stuck</v>
          </cell>
          <cell r="AU4" t="str">
            <v>Belastungswer pro 3 stuck</v>
          </cell>
          <cell r="AV4" t="str">
            <v>Belastungswer pro 4 stuck</v>
          </cell>
          <cell r="BM4" t="str">
            <v>materiaal</v>
          </cell>
          <cell r="BN4" t="str">
            <v>Material</v>
          </cell>
          <cell r="BO4" t="str">
            <v>Material</v>
          </cell>
          <cell r="BP4" t="str">
            <v>matériel</v>
          </cell>
          <cell r="BY4" t="str">
            <v>Model kop</v>
          </cell>
          <cell r="EG4" t="str">
            <v>skg</v>
          </cell>
          <cell r="EL4" t="str">
            <v>Einbruchhemmend</v>
          </cell>
          <cell r="EM4" t="str">
            <v>skg</v>
          </cell>
          <cell r="EN4" t="str">
            <v>Polizeigütesiegel für sicheres Wohnen</v>
          </cell>
          <cell r="EX4" t="str">
            <v>stift</v>
          </cell>
          <cell r="EZ4" t="str">
            <v>knopf</v>
          </cell>
          <cell r="FA4" t="str">
            <v xml:space="preserve">Lager </v>
          </cell>
          <cell r="FD4" t="str">
            <v xml:space="preserve">Ring </v>
          </cell>
          <cell r="FE4" t="str">
            <v>imbus</v>
          </cell>
        </row>
        <row r="5">
          <cell r="C5" t="str">
            <v>Art.No.</v>
          </cell>
          <cell r="D5" t="str">
            <v>Productgroup</v>
          </cell>
          <cell r="E5" t="str">
            <v>familie</v>
          </cell>
          <cell r="F5" t="str">
            <v>Description</v>
          </cell>
          <cell r="G5" t="str">
            <v>omschrijving</v>
          </cell>
          <cell r="H5" t="str">
            <v>Description</v>
          </cell>
          <cell r="I5" t="str">
            <v xml:space="preserve"> Beschreibung</v>
          </cell>
          <cell r="J5" t="str">
            <v>Photo</v>
          </cell>
          <cell r="L5" t="str">
            <v>drawing</v>
          </cell>
          <cell r="N5" t="str">
            <v>Finish Surface</v>
          </cell>
          <cell r="P5" t="str">
            <v>h</v>
          </cell>
          <cell r="R5" t="str">
            <v>b</v>
          </cell>
          <cell r="T5" t="str">
            <v>s</v>
          </cell>
          <cell r="V5" t="str">
            <v>R</v>
          </cell>
          <cell r="X5" t="str">
            <v>d</v>
          </cell>
          <cell r="Z5" t="str">
            <v>rd</v>
          </cell>
          <cell r="AB5" t="str">
            <v>A</v>
          </cell>
          <cell r="AD5" t="str">
            <v>C</v>
          </cell>
          <cell r="AF5" t="str">
            <v>Ø Screw</v>
          </cell>
          <cell r="AG5" t="str">
            <v>No. threaded holes</v>
          </cell>
          <cell r="AH5" t="str">
            <v>Measuring screw</v>
          </cell>
          <cell r="AJ5" t="str">
            <v>Quality</v>
          </cell>
          <cell r="AK5" t="str">
            <v>Mounting manual</v>
          </cell>
          <cell r="AL5" t="str">
            <v>Mounting location</v>
          </cell>
          <cell r="AP5" t="str">
            <v>packaging unit </v>
          </cell>
          <cell r="AR5" t="str">
            <v>weight</v>
          </cell>
          <cell r="AT5" t="str">
            <v>maximum load per 2 pcs</v>
          </cell>
          <cell r="AU5" t="str">
            <v>maximum load per 3 pcs</v>
          </cell>
          <cell r="AV5" t="str">
            <v>maximum load per 4 pcs</v>
          </cell>
          <cell r="AW5" t="str">
            <v>NL</v>
          </cell>
          <cell r="AX5" t="str">
            <v>EN</v>
          </cell>
          <cell r="AY5" t="str">
            <v>DE</v>
          </cell>
          <cell r="AZ5" t="str">
            <v>FR</v>
          </cell>
          <cell r="BA5" t="str">
            <v>NL</v>
          </cell>
          <cell r="BB5" t="str">
            <v>EN</v>
          </cell>
          <cell r="BC5" t="str">
            <v>DE</v>
          </cell>
          <cell r="BD5" t="str">
            <v>FR</v>
          </cell>
          <cell r="BE5" t="str">
            <v>NL</v>
          </cell>
          <cell r="BF5" t="str">
            <v>EN</v>
          </cell>
          <cell r="BG5" t="str">
            <v>DE</v>
          </cell>
          <cell r="BH5" t="str">
            <v>FR</v>
          </cell>
          <cell r="BM5" t="str">
            <v>NL</v>
          </cell>
          <cell r="BN5" t="str">
            <v>EN</v>
          </cell>
          <cell r="BO5" t="str">
            <v>DE</v>
          </cell>
          <cell r="BP5" t="str">
            <v>FR</v>
          </cell>
          <cell r="BQ5" t="str">
            <v>NL</v>
          </cell>
          <cell r="BR5" t="str">
            <v>EN</v>
          </cell>
          <cell r="BS5" t="str">
            <v>DE</v>
          </cell>
          <cell r="BT5" t="str">
            <v>FR</v>
          </cell>
          <cell r="BU5" t="str">
            <v>NL</v>
          </cell>
          <cell r="BV5" t="str">
            <v>EN</v>
          </cell>
          <cell r="BW5" t="str">
            <v>DE</v>
          </cell>
          <cell r="BX5" t="str">
            <v>FR</v>
          </cell>
          <cell r="BY5" t="str">
            <v>NL</v>
          </cell>
          <cell r="BZ5" t="str">
            <v>EN</v>
          </cell>
          <cell r="CA5" t="str">
            <v>DE</v>
          </cell>
          <cell r="CB5" t="str">
            <v>FR</v>
          </cell>
          <cell r="CC5" t="str">
            <v>nl</v>
          </cell>
          <cell r="CD5" t="str">
            <v>EN</v>
          </cell>
          <cell r="CE5" t="str">
            <v>DE</v>
          </cell>
          <cell r="CF5" t="str">
            <v>FR</v>
          </cell>
          <cell r="CG5" t="str">
            <v>NL</v>
          </cell>
          <cell r="CH5" t="str">
            <v>EN</v>
          </cell>
          <cell r="CI5" t="str">
            <v>DE</v>
          </cell>
          <cell r="CJ5" t="str">
            <v>FR</v>
          </cell>
          <cell r="CK5" t="str">
            <v>NL</v>
          </cell>
          <cell r="CL5" t="str">
            <v>EN</v>
          </cell>
          <cell r="CM5" t="str">
            <v>DE</v>
          </cell>
          <cell r="CN5" t="str">
            <v>FR</v>
          </cell>
          <cell r="CO5" t="str">
            <v>NL</v>
          </cell>
          <cell r="CP5" t="str">
            <v>EN</v>
          </cell>
          <cell r="CQ5" t="str">
            <v>DE</v>
          </cell>
          <cell r="CR5" t="str">
            <v>FR</v>
          </cell>
          <cell r="CS5" t="str">
            <v>NL</v>
          </cell>
          <cell r="CT5" t="str">
            <v>EN</v>
          </cell>
          <cell r="CU5" t="str">
            <v>DE</v>
          </cell>
          <cell r="CV5" t="str">
            <v>FR</v>
          </cell>
          <cell r="CW5" t="str">
            <v>NL</v>
          </cell>
          <cell r="CX5" t="str">
            <v>EN</v>
          </cell>
          <cell r="CY5" t="str">
            <v>DE</v>
          </cell>
          <cell r="CZ5" t="str">
            <v>FR</v>
          </cell>
          <cell r="DA5" t="str">
            <v>NL</v>
          </cell>
          <cell r="DB5" t="str">
            <v>EN</v>
          </cell>
          <cell r="DC5" t="str">
            <v>DE</v>
          </cell>
          <cell r="DD5" t="str">
            <v>FR</v>
          </cell>
          <cell r="DE5" t="str">
            <v>NL</v>
          </cell>
          <cell r="DF5" t="str">
            <v>EN</v>
          </cell>
          <cell r="DG5" t="str">
            <v>DE</v>
          </cell>
          <cell r="DH5" t="str">
            <v>FR</v>
          </cell>
          <cell r="DI5" t="str">
            <v>NL</v>
          </cell>
          <cell r="DJ5" t="str">
            <v>EN</v>
          </cell>
          <cell r="DK5" t="str">
            <v>DE</v>
          </cell>
          <cell r="DL5" t="str">
            <v>FR</v>
          </cell>
          <cell r="DM5" t="str">
            <v>NL</v>
          </cell>
          <cell r="DN5" t="str">
            <v>EN</v>
          </cell>
          <cell r="DO5" t="str">
            <v>DE</v>
          </cell>
          <cell r="DP5" t="str">
            <v>FR</v>
          </cell>
          <cell r="DQ5" t="str">
            <v>NL</v>
          </cell>
          <cell r="DR5" t="str">
            <v>EN</v>
          </cell>
          <cell r="DS5" t="str">
            <v>DE</v>
          </cell>
          <cell r="DT5" t="str">
            <v>FR</v>
          </cell>
          <cell r="DU5" t="str">
            <v>NL</v>
          </cell>
          <cell r="DV5" t="str">
            <v>EN</v>
          </cell>
          <cell r="DW5" t="str">
            <v>DE</v>
          </cell>
          <cell r="DX5" t="str">
            <v>FR</v>
          </cell>
          <cell r="DY5" t="str">
            <v>NL</v>
          </cell>
          <cell r="DZ5" t="str">
            <v>EN</v>
          </cell>
          <cell r="EA5" t="str">
            <v>DE</v>
          </cell>
          <cell r="EB5" t="str">
            <v>FR</v>
          </cell>
          <cell r="EC5" t="str">
            <v>NL</v>
          </cell>
          <cell r="ED5" t="str">
            <v>EN</v>
          </cell>
          <cell r="EE5" t="str">
            <v>DE</v>
          </cell>
          <cell r="EF5" t="str">
            <v>FR</v>
          </cell>
          <cell r="EG5" t="str">
            <v>skg</v>
          </cell>
          <cell r="EH5" t="str">
            <v>Certificering</v>
          </cell>
          <cell r="EL5" t="str">
            <v>Burglarproof</v>
          </cell>
          <cell r="EM5" t="str">
            <v>skg</v>
          </cell>
          <cell r="EN5" t="str">
            <v>Police Hallmark</v>
          </cell>
          <cell r="EO5" t="str">
            <v>CE Applicable</v>
          </cell>
          <cell r="EP5" t="str">
            <v>CE Applicable</v>
          </cell>
          <cell r="EX5" t="str">
            <v>pin</v>
          </cell>
          <cell r="EZ5" t="str">
            <v>Button</v>
          </cell>
          <cell r="FA5" t="str">
            <v>Bearing</v>
          </cell>
          <cell r="FD5" t="str">
            <v xml:space="preserve">Washer </v>
          </cell>
          <cell r="FE5" t="str">
            <v>imbus</v>
          </cell>
        </row>
        <row r="6">
          <cell r="C6" t="str">
            <v>Art.Nr.</v>
          </cell>
          <cell r="D6" t="str">
            <v>Productgroep</v>
          </cell>
          <cell r="E6" t="str">
            <v>familie</v>
          </cell>
          <cell r="F6" t="str">
            <v>Omschrijving Engels</v>
          </cell>
          <cell r="G6" t="str">
            <v xml:space="preserve"> Omschrijving Nederlands</v>
          </cell>
          <cell r="H6" t="str">
            <v>Omschrijving Frans</v>
          </cell>
          <cell r="I6" t="str">
            <v>Omschrijving Duits</v>
          </cell>
          <cell r="J6" t="str">
            <v>Foto</v>
          </cell>
          <cell r="K6" t="str">
            <v>locatie</v>
          </cell>
          <cell r="L6" t="str">
            <v>Tekening</v>
          </cell>
          <cell r="M6" t="str">
            <v>locatie</v>
          </cell>
          <cell r="N6" t="str">
            <v>Afwerking</v>
          </cell>
          <cell r="O6" t="str">
            <v>Art.Nr. (EDV)</v>
          </cell>
          <cell r="P6" t="str">
            <v>h</v>
          </cell>
          <cell r="R6" t="str">
            <v>b</v>
          </cell>
          <cell r="T6" t="str">
            <v>s</v>
          </cell>
          <cell r="V6" t="str">
            <v>R</v>
          </cell>
          <cell r="X6" t="str">
            <v>d</v>
          </cell>
          <cell r="Z6" t="str">
            <v>rd</v>
          </cell>
          <cell r="AB6" t="str">
            <v>A</v>
          </cell>
          <cell r="AD6" t="str">
            <v>C</v>
          </cell>
          <cell r="AF6" t="str">
            <v>Ø  schroef</v>
          </cell>
          <cell r="AG6" t="str">
            <v>Aantal schroefgaten</v>
          </cell>
          <cell r="AH6" t="str">
            <v>Maatschroef</v>
          </cell>
          <cell r="AJ6" t="str">
            <v>kwaliteit</v>
          </cell>
          <cell r="AK6" t="str">
            <v>Montage handleiding</v>
          </cell>
          <cell r="AL6" t="str">
            <v>Montageplaats</v>
          </cell>
          <cell r="AP6" t="str">
            <v>Vpe</v>
          </cell>
          <cell r="AR6" t="str">
            <v>Gewicht</v>
          </cell>
          <cell r="AT6" t="str">
            <v>Draagvermogen per 2 stuks</v>
          </cell>
          <cell r="AU6" t="str">
            <v>Draagvermogen per 3 stuks</v>
          </cell>
          <cell r="AV6" t="str">
            <v>Draagvermogen per 4 stuks</v>
          </cell>
          <cell r="BA6" t="str">
            <v>Toepassingsgebied</v>
          </cell>
          <cell r="BB6" t="str">
            <v>Scope of application</v>
          </cell>
          <cell r="BC6" t="str">
            <v>Anwendungsbereich</v>
          </cell>
          <cell r="BD6" t="str">
            <v>Domaine d'application</v>
          </cell>
          <cell r="BE6" t="str">
            <v>Productgroep</v>
          </cell>
          <cell r="BF6" t="str">
            <v>Productgroup</v>
          </cell>
          <cell r="BG6" t="str">
            <v>Productgruppe</v>
          </cell>
          <cell r="BH6" t="str">
            <v>Groupe de produits</v>
          </cell>
          <cell r="BM6" t="str">
            <v>Scharnier</v>
          </cell>
          <cell r="BN6" t="str">
            <v>Hinge</v>
          </cell>
          <cell r="BO6" t="str">
            <v>Scharnier</v>
          </cell>
          <cell r="BP6" t="str">
            <v>Charnière</v>
          </cell>
          <cell r="BQ6" t="str">
            <v>Afwerking</v>
          </cell>
          <cell r="BR6" t="str">
            <v>Finish surface</v>
          </cell>
          <cell r="BS6" t="str">
            <v>Oberfläche bearbeiten</v>
          </cell>
          <cell r="BT6" t="str">
            <v>Surface de finition</v>
          </cell>
          <cell r="BU6" t="str">
            <v>Stift</v>
          </cell>
          <cell r="BV6" t="str">
            <v>Pin</v>
          </cell>
          <cell r="BW6" t="str">
            <v>stift</v>
          </cell>
          <cell r="BX6" t="str">
            <v>Tige</v>
          </cell>
          <cell r="BY6" t="str">
            <v>vorm stift</v>
          </cell>
          <cell r="BZ6" t="str">
            <v xml:space="preserve"> pin form</v>
          </cell>
          <cell r="CA6" t="str">
            <v>stift vorm</v>
          </cell>
          <cell r="CB6" t="str">
            <v>forme de tige</v>
          </cell>
          <cell r="CC6" t="str">
            <v>Hoekvorm</v>
          </cell>
          <cell r="CD6" t="str">
            <v>angle</v>
          </cell>
          <cell r="CE6" t="str">
            <v>Winkel</v>
          </cell>
          <cell r="CF6" t="str">
            <v>angle</v>
          </cell>
          <cell r="CG6" t="str">
            <v>lagering</v>
          </cell>
          <cell r="CH6" t="str">
            <v>Bearing</v>
          </cell>
          <cell r="CI6" t="str">
            <v>Lager</v>
          </cell>
          <cell r="CJ6" t="str">
            <v>lisse</v>
          </cell>
          <cell r="DI6" t="str">
            <v>vorm schroefgaten</v>
          </cell>
          <cell r="DJ6" t="str">
            <v>form threaded holes</v>
          </cell>
          <cell r="DK6" t="str">
            <v>Gewindebohrungen bilden</v>
          </cell>
          <cell r="DL6" t="str">
            <v>former des trous filetés</v>
          </cell>
          <cell r="DU6" t="str">
            <v>uitvoering</v>
          </cell>
          <cell r="DV6" t="str">
            <v>version</v>
          </cell>
          <cell r="DW6" t="str">
            <v>Ausführung</v>
          </cell>
          <cell r="DX6" t="str">
            <v>mise en œuvre</v>
          </cell>
          <cell r="EG6" t="str">
            <v>SKG nr.</v>
          </cell>
          <cell r="EH6" t="str">
            <v>skg logo</v>
          </cell>
          <cell r="EI6" t="str">
            <v>politiekeurmerk logo</v>
          </cell>
          <cell r="EJ6" t="str">
            <v>skg ikob logo</v>
          </cell>
          <cell r="EK6" t="str">
            <v>CE logo</v>
          </cell>
          <cell r="EL6" t="str">
            <v>Inbraakwerend</v>
          </cell>
          <cell r="EM6" t="str">
            <v>skg</v>
          </cell>
          <cell r="EN6" t="str">
            <v>Politiekeurmerk Veilig wonen</v>
          </cell>
          <cell r="EO6" t="str">
            <v>CE logo</v>
          </cell>
          <cell r="EP6" t="str">
            <v>CE norm</v>
          </cell>
          <cell r="EQ6" t="str">
            <v>foto_adress</v>
          </cell>
          <cell r="ER6" t="str">
            <v>technische tekening</v>
          </cell>
          <cell r="ES6" t="str">
            <v>productdata sheet</v>
          </cell>
          <cell r="ET6" t="str">
            <v>SKG Certificaat</v>
          </cell>
          <cell r="EU6" t="str">
            <v>prestatieverklaring</v>
          </cell>
          <cell r="EV6" t="str">
            <v>locatie</v>
          </cell>
          <cell r="EX6" t="str">
            <v>Pen</v>
          </cell>
          <cell r="EY6" t="str">
            <v>pen 2</v>
          </cell>
          <cell r="EZ6" t="str">
            <v>Knop</v>
          </cell>
          <cell r="FA6" t="str">
            <v>Lagers</v>
          </cell>
          <cell r="FD6" t="str">
            <v>Tussenring</v>
          </cell>
          <cell r="FE6" t="str">
            <v>imbus</v>
          </cell>
          <cell r="FF6" t="str">
            <v>Tag 1 Ivana  per 10  K</v>
          </cell>
          <cell r="FG6" t="str">
            <v>Tag 1 Ivana  per 25   A</v>
          </cell>
          <cell r="FH6" t="str">
            <v>Tag 1 Ivana los gestort  C</v>
          </cell>
          <cell r="FI6" t="str">
            <v>Tag 2 Noxxa per 10  K</v>
          </cell>
          <cell r="FJ6" t="str">
            <v>Tag 2 Noxxa per 25 A</v>
          </cell>
          <cell r="FK6" t="str">
            <v>Tag 2 Noxxa perlos gestort  C</v>
          </cell>
        </row>
        <row r="8">
          <cell r="C8" t="str">
            <v>1050.20.063A</v>
          </cell>
          <cell r="D8">
            <v>1050</v>
          </cell>
          <cell r="E8" t="str">
            <v>Klepscharnier</v>
          </cell>
          <cell r="F8" t="str">
            <v>Butt hinge, square corners, steel galvanized, with removable pin</v>
          </cell>
          <cell r="G8" t="str">
            <v>Klepscharnier, rechte hoek, gegalvaniseerd, met losse pen, bolkop</v>
          </cell>
          <cell r="H8" t="str">
            <v>Charnière, coins carrés, acier zingué, avec tige dégondable</v>
          </cell>
          <cell r="I8" t="str">
            <v>Scharnier, rechte Ecken, Stahl verzinkt, mit losem Stift</v>
          </cell>
          <cell r="J8" t="str">
            <v>1050_20_.jpg</v>
          </cell>
          <cell r="K8" t="str">
            <v>C:\Users\Filis\OneDrive\Citgez Trading\Leveranciers\Charmag\Foto's\1050_20_.jpg</v>
          </cell>
          <cell r="L8" t="str">
            <v>1050_20_2d.tif</v>
          </cell>
          <cell r="M8" t="str">
            <v>C:\Users\Filis\OneDrive\Citgez Trading\Leveranciers\Charmag\technische tekeningen\1050_20_2d.tif</v>
          </cell>
          <cell r="N8" t="str">
            <v>20_Gegalvaniseerd</v>
          </cell>
          <cell r="O8">
            <v>101412</v>
          </cell>
          <cell r="P8">
            <v>63.5</v>
          </cell>
          <cell r="Q8" t="str">
            <v>mm</v>
          </cell>
          <cell r="R8">
            <v>63.5</v>
          </cell>
          <cell r="S8" t="str">
            <v>mm</v>
          </cell>
          <cell r="T8">
            <v>2</v>
          </cell>
          <cell r="U8" t="str">
            <v>mm</v>
          </cell>
          <cell r="V8">
            <v>9.8000000000000007</v>
          </cell>
          <cell r="W8" t="str">
            <v>mm</v>
          </cell>
          <cell r="X8">
            <v>5.5</v>
          </cell>
          <cell r="Y8" t="str">
            <v>mm</v>
          </cell>
          <cell r="Z8">
            <v>5</v>
          </cell>
          <cell r="AA8" t="str">
            <v>mm</v>
          </cell>
          <cell r="AC8" t="str">
            <v>mm</v>
          </cell>
          <cell r="AE8" t="str">
            <v>mm</v>
          </cell>
          <cell r="AF8">
            <v>4</v>
          </cell>
          <cell r="AG8">
            <v>6</v>
          </cell>
          <cell r="AH8" t="str">
            <v>4*30</v>
          </cell>
          <cell r="AI8" t="str">
            <v>mm</v>
          </cell>
          <cell r="AL8" t="str">
            <v xml:space="preserve">Deuren volgens BRL 0803  </v>
          </cell>
          <cell r="AP8">
            <v>25</v>
          </cell>
          <cell r="AQ8" t="str">
            <v>stuks</v>
          </cell>
          <cell r="AR8">
            <v>0.09</v>
          </cell>
          <cell r="AS8" t="str">
            <v>kg</v>
          </cell>
          <cell r="AT8" t="str">
            <v>15</v>
          </cell>
          <cell r="AU8" t="str">
            <v>25</v>
          </cell>
          <cell r="AV8" t="str">
            <v>30</v>
          </cell>
          <cell r="AW8" t="str">
            <v>Hout</v>
          </cell>
          <cell r="AX8" t="str">
            <v>Wood</v>
          </cell>
          <cell r="AY8" t="str">
            <v>Holz</v>
          </cell>
          <cell r="AZ8" t="str">
            <v>Bois</v>
          </cell>
          <cell r="BA8" t="str">
            <v>Ramen en Deuren</v>
          </cell>
          <cell r="BB8" t="str">
            <v>Windows and Doors</v>
          </cell>
          <cell r="BC8" t="str">
            <v>Fenster und Turen</v>
          </cell>
          <cell r="BD8" t="str">
            <v>Fenêtres et Portes</v>
          </cell>
          <cell r="BE8" t="str">
            <v>Klepscharnier</v>
          </cell>
          <cell r="BF8" t="str">
            <v>Butt hinge</v>
          </cell>
          <cell r="BG8" t="str">
            <v>Scharnier</v>
          </cell>
          <cell r="BH8" t="str">
            <v>Charnière</v>
          </cell>
          <cell r="BM8" t="str">
            <v>Staal</v>
          </cell>
          <cell r="BN8" t="str">
            <v>Steel</v>
          </cell>
          <cell r="BO8" t="str">
            <v>Stahl</v>
          </cell>
          <cell r="BP8" t="str">
            <v>Acier</v>
          </cell>
          <cell r="BQ8" t="str">
            <v>Gegalvaniseerd</v>
          </cell>
          <cell r="BR8" t="str">
            <v>Galvanized</v>
          </cell>
          <cell r="BS8" t="str">
            <v>Verzinkt</v>
          </cell>
          <cell r="BT8" t="str">
            <v>Zingué</v>
          </cell>
          <cell r="BU8" t="str">
            <v>Staal</v>
          </cell>
          <cell r="BV8" t="str">
            <v>Steel</v>
          </cell>
          <cell r="BW8" t="str">
            <v>Stahl</v>
          </cell>
          <cell r="BX8" t="str">
            <v>Acier</v>
          </cell>
          <cell r="BY8" t="str">
            <v>Bolkop</v>
          </cell>
          <cell r="BZ8" t="str">
            <v>Roundhead</v>
          </cell>
          <cell r="CA8" t="str">
            <v>Rundkopf</v>
          </cell>
          <cell r="CB8" t="str">
            <v>Tête arrondi</v>
          </cell>
          <cell r="CC8" t="str">
            <v>Rechte hoek</v>
          </cell>
          <cell r="CD8" t="str">
            <v>Square corners</v>
          </cell>
          <cell r="CE8" t="str">
            <v>Rechte Ecken</v>
          </cell>
          <cell r="CF8" t="str">
            <v>Coins carrés</v>
          </cell>
          <cell r="CG8" t="str">
            <v>Ongelagerd</v>
          </cell>
          <cell r="CH8" t="str">
            <v xml:space="preserve">Bearing-free </v>
          </cell>
          <cell r="CI8" t="str">
            <v>Lager frei</v>
          </cell>
          <cell r="CJ8" t="str">
            <v>Sans lisse</v>
          </cell>
          <cell r="DE8" t="str">
            <v>Toepasbaar voor binnendeuren</v>
          </cell>
          <cell r="DI8" t="str">
            <v>Stervormig, verlagen de kans op schroefbreuk</v>
          </cell>
          <cell r="DJ8" t="str">
            <v>Star-shaped, reduce the risk of screw breaking</v>
          </cell>
          <cell r="DK8" t="str">
            <v>Sternförmig, reduziert das Risiko eines Schraubenbruchs</v>
          </cell>
          <cell r="DL8" t="str">
            <v>En forme d'étoile, pour réduire le risque de rupture des vis</v>
          </cell>
          <cell r="DM8" t="str">
            <v>Bolkop</v>
          </cell>
          <cell r="DN8" t="str">
            <v>Roundhead</v>
          </cell>
          <cell r="DO8" t="str">
            <v>Rundkopf</v>
          </cell>
          <cell r="DP8" t="str">
            <v>Tige tête arrondi</v>
          </cell>
          <cell r="DU8" t="str">
            <v>Met een losse pen</v>
          </cell>
          <cell r="DV8" t="str">
            <v>With removable pin</v>
          </cell>
          <cell r="DW8" t="str">
            <v>Mit losem Stift</v>
          </cell>
          <cell r="DX8" t="str">
            <v>Tige dégondable</v>
          </cell>
          <cell r="EQ8" t="str">
            <v>1050_20_</v>
          </cell>
          <cell r="ER8" t="str">
            <v>1050_20_2d</v>
          </cell>
          <cell r="ES8" t="str">
            <v>1050_20</v>
          </cell>
          <cell r="EX8" t="str">
            <v>A 201.20.008 V</v>
          </cell>
          <cell r="FF8">
            <v>14790</v>
          </cell>
          <cell r="FI8">
            <v>115806</v>
          </cell>
          <cell r="FL8">
            <v>1</v>
          </cell>
        </row>
        <row r="9">
          <cell r="C9" t="str">
            <v>1050.20.076A</v>
          </cell>
          <cell r="D9">
            <v>1050</v>
          </cell>
          <cell r="E9" t="str">
            <v>Klepscharnier</v>
          </cell>
          <cell r="F9" t="str">
            <v>Butt hinge, square corners, steel galvanized, with removable pin</v>
          </cell>
          <cell r="G9" t="str">
            <v>Klepscharnier, rechte hoek, gegalvaniseerd, met losse pen, bolkop</v>
          </cell>
          <cell r="H9" t="str">
            <v>Charnière, coins carrés, acier zingué, avec tige dégondable</v>
          </cell>
          <cell r="I9" t="str">
            <v>Scharnier, rechte Ecken, Stahl verzinkt, mit losem Stift</v>
          </cell>
          <cell r="J9" t="str">
            <v>1050_20_.jpg</v>
          </cell>
          <cell r="K9" t="str">
            <v>C:\Users\Filis\OneDrive\Citgez Trading\Leveranciers\Charmag\Foto's\1050_20_.jpg</v>
          </cell>
          <cell r="L9" t="str">
            <v>1050_20_2d.tif</v>
          </cell>
          <cell r="M9" t="str">
            <v>C:\Users\Filis\OneDrive\Citgez Trading\Leveranciers\Charmag\technische tekeningen\1050_20_2d.tif</v>
          </cell>
          <cell r="N9" t="str">
            <v>20_Gegalvaniseerd</v>
          </cell>
          <cell r="O9">
            <v>101413</v>
          </cell>
          <cell r="P9">
            <v>76</v>
          </cell>
          <cell r="Q9" t="str">
            <v>mm</v>
          </cell>
          <cell r="R9">
            <v>76</v>
          </cell>
          <cell r="S9" t="str">
            <v>mm</v>
          </cell>
          <cell r="T9">
            <v>2</v>
          </cell>
          <cell r="U9" t="str">
            <v>mm</v>
          </cell>
          <cell r="V9">
            <v>10</v>
          </cell>
          <cell r="W9" t="str">
            <v>mm</v>
          </cell>
          <cell r="X9">
            <v>6</v>
          </cell>
          <cell r="Y9" t="str">
            <v>mm</v>
          </cell>
          <cell r="Z9">
            <v>5</v>
          </cell>
          <cell r="AA9" t="str">
            <v>mm</v>
          </cell>
          <cell r="AC9" t="str">
            <v>mm</v>
          </cell>
          <cell r="AE9" t="str">
            <v>mm</v>
          </cell>
          <cell r="AF9">
            <v>4</v>
          </cell>
          <cell r="AG9">
            <v>8</v>
          </cell>
          <cell r="AH9" t="str">
            <v>4*30</v>
          </cell>
          <cell r="AI9" t="str">
            <v>mm</v>
          </cell>
          <cell r="AL9" t="str">
            <v xml:space="preserve">Deuren volgens BRL 0803  </v>
          </cell>
          <cell r="AP9">
            <v>25</v>
          </cell>
          <cell r="AQ9" t="str">
            <v>stuks</v>
          </cell>
          <cell r="AR9">
            <v>0.13</v>
          </cell>
          <cell r="AS9" t="str">
            <v>kg</v>
          </cell>
          <cell r="AT9" t="str">
            <v>40</v>
          </cell>
          <cell r="AU9" t="str">
            <v>50</v>
          </cell>
          <cell r="AV9" t="str">
            <v>60</v>
          </cell>
          <cell r="AW9" t="str">
            <v>Hout</v>
          </cell>
          <cell r="AX9" t="str">
            <v>Wood</v>
          </cell>
          <cell r="AY9" t="str">
            <v>Holz</v>
          </cell>
          <cell r="AZ9" t="str">
            <v>Bois</v>
          </cell>
          <cell r="BA9" t="str">
            <v>Ramen en Deuren</v>
          </cell>
          <cell r="BB9" t="str">
            <v>Windows and Doors</v>
          </cell>
          <cell r="BC9" t="str">
            <v>Fenster und Turen</v>
          </cell>
          <cell r="BD9" t="str">
            <v>Fenêtres et Portes</v>
          </cell>
          <cell r="BE9" t="str">
            <v>Klepscharnier</v>
          </cell>
          <cell r="BF9" t="str">
            <v>Butt hinge</v>
          </cell>
          <cell r="BG9" t="str">
            <v>Scharnier</v>
          </cell>
          <cell r="BH9" t="str">
            <v>Charnière</v>
          </cell>
          <cell r="BM9" t="str">
            <v>Staal</v>
          </cell>
          <cell r="BN9" t="str">
            <v>Steel</v>
          </cell>
          <cell r="BO9" t="str">
            <v>Stahl</v>
          </cell>
          <cell r="BP9" t="str">
            <v>Acier</v>
          </cell>
          <cell r="BQ9" t="str">
            <v>Gegalvaniseerd</v>
          </cell>
          <cell r="BR9" t="str">
            <v>Galvanized</v>
          </cell>
          <cell r="BS9" t="str">
            <v>Verzinkt</v>
          </cell>
          <cell r="BT9" t="str">
            <v>Zingué</v>
          </cell>
          <cell r="BU9" t="str">
            <v>Staal</v>
          </cell>
          <cell r="BV9" t="str">
            <v>Steel</v>
          </cell>
          <cell r="BW9" t="str">
            <v>Stahl</v>
          </cell>
          <cell r="BX9" t="str">
            <v>Acier</v>
          </cell>
          <cell r="BY9" t="str">
            <v>Bolkop</v>
          </cell>
          <cell r="BZ9" t="str">
            <v>Roundhead</v>
          </cell>
          <cell r="CA9" t="str">
            <v>Rundkopf</v>
          </cell>
          <cell r="CB9" t="str">
            <v>Tête arrondi</v>
          </cell>
          <cell r="CC9" t="str">
            <v>Rechte hoek</v>
          </cell>
          <cell r="CD9" t="str">
            <v>Square corners</v>
          </cell>
          <cell r="CE9" t="str">
            <v>Rechte Ecken</v>
          </cell>
          <cell r="CF9" t="str">
            <v>Coins carrés</v>
          </cell>
          <cell r="CG9" t="str">
            <v>Ongelagerd</v>
          </cell>
          <cell r="CH9" t="str">
            <v xml:space="preserve">Bearing-free </v>
          </cell>
          <cell r="CI9" t="str">
            <v>Lager frei</v>
          </cell>
          <cell r="CJ9" t="str">
            <v>Sans lisse</v>
          </cell>
          <cell r="DE9" t="str">
            <v>Toepasbaar voor binnendeuren</v>
          </cell>
          <cell r="DI9" t="str">
            <v>Stervormig, verlagen de kans op schroefbreuk</v>
          </cell>
          <cell r="DJ9" t="str">
            <v>Star-shaped, reduce the risk of screw breaking</v>
          </cell>
          <cell r="DK9" t="str">
            <v>Sternförmig, reduziert das Risiko eines Schraubenbruchs</v>
          </cell>
          <cell r="DL9" t="str">
            <v>En forme d'étoile, pour réduire le risque de rupture des vis</v>
          </cell>
          <cell r="DM9" t="str">
            <v>Bolkop</v>
          </cell>
          <cell r="DN9" t="str">
            <v>Roundhead</v>
          </cell>
          <cell r="DO9" t="str">
            <v>Rundkopf</v>
          </cell>
          <cell r="DP9" t="str">
            <v>Tige tête arrondi</v>
          </cell>
          <cell r="DU9" t="str">
            <v>Met een losse pen</v>
          </cell>
          <cell r="DV9" t="str">
            <v>With removable pin</v>
          </cell>
          <cell r="DW9" t="str">
            <v>Mit losem Stift</v>
          </cell>
          <cell r="DX9" t="str">
            <v>Tige dégondable</v>
          </cell>
          <cell r="EK9" t="str">
            <v>C:\Users\Filis\OneDrive\Citgez Trading\Leveranciers\Charmag\Productdata sheet\logo's\ce.png</v>
          </cell>
          <cell r="EO9" t="str">
            <v>ja</v>
          </cell>
          <cell r="EP9" t="str">
            <v>EN 1935: 27201307</v>
          </cell>
          <cell r="EQ9" t="str">
            <v>1050_20_</v>
          </cell>
          <cell r="ER9" t="str">
            <v>1050_20_2d</v>
          </cell>
          <cell r="ES9" t="str">
            <v>1050_20</v>
          </cell>
          <cell r="EU9" t="str">
            <v>1050.20.076</v>
          </cell>
          <cell r="EX9" t="str">
            <v>A 201.20.003 V</v>
          </cell>
          <cell r="FF9">
            <v>39380</v>
          </cell>
          <cell r="FI9">
            <v>115807</v>
          </cell>
          <cell r="FL9">
            <v>1</v>
          </cell>
        </row>
        <row r="10">
          <cell r="C10" t="str">
            <v>1050.20.076N</v>
          </cell>
          <cell r="D10">
            <v>1050</v>
          </cell>
          <cell r="E10" t="str">
            <v>Klepscharnier</v>
          </cell>
          <cell r="F10" t="str">
            <v>Butt hinge, square corners, steel black, with removable pin</v>
          </cell>
          <cell r="G10" t="str">
            <v>Klepscharnier, rechte hoek, zwart, met losse pen, bolkop</v>
          </cell>
          <cell r="H10" t="str">
            <v>Charnière, coins carrés, acier noir, avec tige dégondable</v>
          </cell>
          <cell r="I10" t="str">
            <v>Scharnier, rechte Ecken, Stahl schwarz, mit losem Stift</v>
          </cell>
          <cell r="J10" t="str">
            <v>1050_20_BL.jpg</v>
          </cell>
          <cell r="K10" t="str">
            <v>C:\Users\Filis\OneDrive\Citgez Trading\Leveranciers\Charmag\Foto's\1050_20_BL.jpg</v>
          </cell>
          <cell r="L10" t="str">
            <v>1050_20_2d.tif</v>
          </cell>
          <cell r="M10" t="str">
            <v>C:\Users\Filis\OneDrive\Citgez Trading\Leveranciers\Charmag\technische tekeningen\1050_20_2d.tif</v>
          </cell>
          <cell r="N10" t="str">
            <v>N_Zwart</v>
          </cell>
          <cell r="P10">
            <v>76</v>
          </cell>
          <cell r="Q10" t="str">
            <v>mm</v>
          </cell>
          <cell r="R10">
            <v>76</v>
          </cell>
          <cell r="S10" t="str">
            <v>mm</v>
          </cell>
          <cell r="T10">
            <v>2</v>
          </cell>
          <cell r="U10" t="str">
            <v>mm</v>
          </cell>
          <cell r="V10">
            <v>10</v>
          </cell>
          <cell r="W10" t="str">
            <v>mm</v>
          </cell>
          <cell r="X10">
            <v>6</v>
          </cell>
          <cell r="Y10" t="str">
            <v>mm</v>
          </cell>
          <cell r="Z10">
            <v>5</v>
          </cell>
          <cell r="AA10" t="str">
            <v>mm</v>
          </cell>
          <cell r="AC10" t="str">
            <v>mm</v>
          </cell>
          <cell r="AE10" t="str">
            <v>mm</v>
          </cell>
          <cell r="AF10">
            <v>4</v>
          </cell>
          <cell r="AG10">
            <v>8</v>
          </cell>
          <cell r="AH10" t="str">
            <v>4*30</v>
          </cell>
          <cell r="AI10" t="str">
            <v>mm</v>
          </cell>
          <cell r="AL10" t="str">
            <v xml:space="preserve">Deuren volgens BRL 0803  </v>
          </cell>
          <cell r="AP10">
            <v>10</v>
          </cell>
          <cell r="AQ10" t="str">
            <v>stuks</v>
          </cell>
          <cell r="AR10">
            <v>0.13</v>
          </cell>
          <cell r="AS10" t="str">
            <v>kg</v>
          </cell>
          <cell r="AT10" t="str">
            <v>40</v>
          </cell>
          <cell r="AU10" t="str">
            <v>50</v>
          </cell>
          <cell r="AV10" t="str">
            <v>60</v>
          </cell>
          <cell r="AW10" t="str">
            <v>Hout</v>
          </cell>
          <cell r="AX10" t="str">
            <v>Wood</v>
          </cell>
          <cell r="AY10" t="str">
            <v>Holz</v>
          </cell>
          <cell r="AZ10" t="str">
            <v>Bois</v>
          </cell>
          <cell r="BA10" t="str">
            <v>Ramen en Deuren</v>
          </cell>
          <cell r="BB10" t="str">
            <v>Windows and Doors</v>
          </cell>
          <cell r="BC10" t="str">
            <v>Fenster und Turen</v>
          </cell>
          <cell r="BD10" t="str">
            <v>Fenêtres et Portes</v>
          </cell>
          <cell r="BE10" t="str">
            <v>Klepscharnier</v>
          </cell>
          <cell r="BF10" t="str">
            <v>Butt hinge</v>
          </cell>
          <cell r="BG10" t="str">
            <v>Scharnier</v>
          </cell>
          <cell r="BH10" t="str">
            <v>Charnière</v>
          </cell>
          <cell r="BM10" t="str">
            <v>Staal</v>
          </cell>
          <cell r="BN10" t="str">
            <v>Steel</v>
          </cell>
          <cell r="BO10" t="str">
            <v>Stahl</v>
          </cell>
          <cell r="BP10" t="str">
            <v>Acier</v>
          </cell>
          <cell r="BQ10" t="str">
            <v>Zwart</v>
          </cell>
          <cell r="BR10" t="str">
            <v>Black</v>
          </cell>
          <cell r="BS10" t="str">
            <v>Schwartz</v>
          </cell>
          <cell r="BT10" t="str">
            <v>Noir</v>
          </cell>
          <cell r="BU10" t="str">
            <v>Staal</v>
          </cell>
          <cell r="BV10" t="str">
            <v>Steel</v>
          </cell>
          <cell r="BW10" t="str">
            <v>Stahl</v>
          </cell>
          <cell r="BX10" t="str">
            <v>Acier</v>
          </cell>
          <cell r="BY10" t="str">
            <v>Bolkop</v>
          </cell>
          <cell r="BZ10" t="str">
            <v>Roundhead</v>
          </cell>
          <cell r="CA10" t="str">
            <v>Rundkopf</v>
          </cell>
          <cell r="CB10" t="str">
            <v>Tête arrondi</v>
          </cell>
          <cell r="CC10" t="str">
            <v>Rechte hoek</v>
          </cell>
          <cell r="CD10" t="str">
            <v>Square corners</v>
          </cell>
          <cell r="CE10" t="str">
            <v>Rechte Ecken</v>
          </cell>
          <cell r="CF10" t="str">
            <v>Coins carrés</v>
          </cell>
          <cell r="CG10" t="str">
            <v>Ongelagerd</v>
          </cell>
          <cell r="CH10" t="str">
            <v xml:space="preserve">Bearing-free </v>
          </cell>
          <cell r="CI10" t="str">
            <v>Lager frei</v>
          </cell>
          <cell r="CJ10" t="str">
            <v>Sans lisse</v>
          </cell>
          <cell r="DE10" t="str">
            <v>Toepasbaar voor binnendeuren</v>
          </cell>
          <cell r="DI10" t="str">
            <v>Stervormig, verlagen de kans op schroefbreuk</v>
          </cell>
          <cell r="DJ10" t="str">
            <v>Star-shaped, reduce the risk of screw breaking</v>
          </cell>
          <cell r="DK10" t="str">
            <v>Sternförmig, reduziert das Risiko eines Schraubenbruchs</v>
          </cell>
          <cell r="DL10" t="str">
            <v>En forme d'étoile, pour réduire le risque de rupture des vis</v>
          </cell>
          <cell r="DM10" t="str">
            <v>Bolkop</v>
          </cell>
          <cell r="DN10" t="str">
            <v>Roundhead</v>
          </cell>
          <cell r="DO10" t="str">
            <v>Rundkopf</v>
          </cell>
          <cell r="DP10" t="str">
            <v>Tige tête arrondi</v>
          </cell>
          <cell r="DU10" t="str">
            <v>Met een losse pen</v>
          </cell>
          <cell r="DV10" t="str">
            <v>With removable pin</v>
          </cell>
          <cell r="DW10" t="str">
            <v>Mit losem Stift</v>
          </cell>
          <cell r="DX10" t="str">
            <v>Tige dégondable</v>
          </cell>
          <cell r="EK10" t="str">
            <v>C:\Users\Filis\OneDrive\Citgez Trading\Leveranciers\Charmag\Productdata sheet\logo's\ce.png</v>
          </cell>
          <cell r="EO10" t="str">
            <v>ja</v>
          </cell>
          <cell r="EP10" t="str">
            <v>EN 1935: 27201307</v>
          </cell>
          <cell r="EQ10" t="str">
            <v>1050_20_BL</v>
          </cell>
          <cell r="ER10" t="str">
            <v>1050_20_2d</v>
          </cell>
          <cell r="ES10" t="str">
            <v>1050_20</v>
          </cell>
          <cell r="EU10" t="str">
            <v>1050.20.076</v>
          </cell>
          <cell r="EX10" t="str">
            <v>A 201.20.003 N</v>
          </cell>
          <cell r="FF10" t="str">
            <v>55084</v>
          </cell>
          <cell r="FL10">
            <v>1</v>
          </cell>
        </row>
        <row r="11">
          <cell r="C11" t="str">
            <v>1050.20.089K</v>
          </cell>
          <cell r="D11">
            <v>1050</v>
          </cell>
          <cell r="E11" t="str">
            <v>Klepscharnier</v>
          </cell>
          <cell r="F11" t="str">
            <v>Butt hinge, square corners, steel galvanized, with removable pin</v>
          </cell>
          <cell r="G11" t="str">
            <v>Klepscharnier, rechte hoek, gegalvaniseerd, met losse pen, bolkop</v>
          </cell>
          <cell r="H11" t="str">
            <v>Charnière, coins carrés, acier zingué, avec tige dégondable</v>
          </cell>
          <cell r="I11" t="str">
            <v>Scharnier, rechte Ecken, Stahl verzinkt, mit losem Stift</v>
          </cell>
          <cell r="J11" t="str">
            <v>1050_20_.jpg</v>
          </cell>
          <cell r="K11" t="str">
            <v>C:\Users\Filis\OneDrive\Citgez Trading\Leveranciers\Charmag\Foto's\1050_20_.jpg</v>
          </cell>
          <cell r="L11" t="str">
            <v>1050_20_2d.tif</v>
          </cell>
          <cell r="M11" t="str">
            <v>C:\Users\Filis\OneDrive\Citgez Trading\Leveranciers\Charmag\technische tekeningen\1050_20_2d.tif</v>
          </cell>
          <cell r="N11" t="str">
            <v>20_Gegalvaniseerd</v>
          </cell>
          <cell r="O11">
            <v>101415</v>
          </cell>
          <cell r="P11">
            <v>89</v>
          </cell>
          <cell r="Q11" t="str">
            <v>mm</v>
          </cell>
          <cell r="R11">
            <v>89</v>
          </cell>
          <cell r="S11" t="str">
            <v>mm</v>
          </cell>
          <cell r="T11">
            <v>2.5</v>
          </cell>
          <cell r="U11" t="str">
            <v>mm</v>
          </cell>
          <cell r="V11">
            <v>12</v>
          </cell>
          <cell r="W11" t="str">
            <v>mm</v>
          </cell>
          <cell r="X11">
            <v>7</v>
          </cell>
          <cell r="Y11" t="str">
            <v>mm</v>
          </cell>
          <cell r="Z11">
            <v>5</v>
          </cell>
          <cell r="AA11" t="str">
            <v>mm</v>
          </cell>
          <cell r="AC11" t="str">
            <v>mm</v>
          </cell>
          <cell r="AE11" t="str">
            <v>mm</v>
          </cell>
          <cell r="AF11">
            <v>4.5</v>
          </cell>
          <cell r="AG11">
            <v>8</v>
          </cell>
          <cell r="AH11" t="str">
            <v>4,5*40</v>
          </cell>
          <cell r="AI11" t="str">
            <v>mm</v>
          </cell>
          <cell r="AL11" t="str">
            <v xml:space="preserve">Deuren volgens BRL 0803  </v>
          </cell>
          <cell r="AP11">
            <v>10</v>
          </cell>
          <cell r="AQ11" t="str">
            <v>stuks</v>
          </cell>
          <cell r="AR11">
            <v>0.22</v>
          </cell>
          <cell r="AS11" t="str">
            <v>kg</v>
          </cell>
          <cell r="AT11" t="str">
            <v>60</v>
          </cell>
          <cell r="AU11" t="str">
            <v>70</v>
          </cell>
          <cell r="AV11" t="str">
            <v>80</v>
          </cell>
          <cell r="AW11" t="str">
            <v>Hout</v>
          </cell>
          <cell r="AX11" t="str">
            <v>Wood</v>
          </cell>
          <cell r="AY11" t="str">
            <v>Holz</v>
          </cell>
          <cell r="AZ11" t="str">
            <v>Bois</v>
          </cell>
          <cell r="BA11" t="str">
            <v>Ramen en Deuren</v>
          </cell>
          <cell r="BB11" t="str">
            <v>Windows and Doors</v>
          </cell>
          <cell r="BC11" t="str">
            <v>Fenster und Turen</v>
          </cell>
          <cell r="BD11" t="str">
            <v>Fenêtres et Portes</v>
          </cell>
          <cell r="BE11" t="str">
            <v>Klepscharnier</v>
          </cell>
          <cell r="BF11" t="str">
            <v>Butt hinge</v>
          </cell>
          <cell r="BG11" t="str">
            <v>Scharnier</v>
          </cell>
          <cell r="BH11" t="str">
            <v>Charnière</v>
          </cell>
          <cell r="BM11" t="str">
            <v>Staal</v>
          </cell>
          <cell r="BN11" t="str">
            <v>Steel</v>
          </cell>
          <cell r="BO11" t="str">
            <v>Stahl</v>
          </cell>
          <cell r="BP11" t="str">
            <v>Acier</v>
          </cell>
          <cell r="BQ11" t="str">
            <v>Gegalvaniseerd</v>
          </cell>
          <cell r="BR11" t="str">
            <v>Galvanized</v>
          </cell>
          <cell r="BS11" t="str">
            <v>Verzinkt</v>
          </cell>
          <cell r="BT11" t="str">
            <v>Zingué</v>
          </cell>
          <cell r="BU11" t="str">
            <v>Staal</v>
          </cell>
          <cell r="BV11" t="str">
            <v>Steel</v>
          </cell>
          <cell r="BW11" t="str">
            <v>Stahl</v>
          </cell>
          <cell r="BX11" t="str">
            <v>Acier</v>
          </cell>
          <cell r="BY11" t="str">
            <v>Bolkop</v>
          </cell>
          <cell r="BZ11" t="str">
            <v>Roundhead</v>
          </cell>
          <cell r="CA11" t="str">
            <v>Rundkopf</v>
          </cell>
          <cell r="CB11" t="str">
            <v>Tête arrondi</v>
          </cell>
          <cell r="CC11" t="str">
            <v>Rechte hoek</v>
          </cell>
          <cell r="CD11" t="str">
            <v>Square corners</v>
          </cell>
          <cell r="CE11" t="str">
            <v>Rechte Ecken</v>
          </cell>
          <cell r="CF11" t="str">
            <v>Coins carrés</v>
          </cell>
          <cell r="CG11" t="str">
            <v>Ongelagerd</v>
          </cell>
          <cell r="CH11" t="str">
            <v xml:space="preserve">Bearing-free </v>
          </cell>
          <cell r="CI11" t="str">
            <v>Lager frei</v>
          </cell>
          <cell r="CJ11" t="str">
            <v>Sans lisse</v>
          </cell>
          <cell r="DE11" t="str">
            <v>Toepasbaar voor binnendeuren</v>
          </cell>
          <cell r="DI11" t="str">
            <v>Stervormig, verlagen de kans op schroefbreuk</v>
          </cell>
          <cell r="DJ11" t="str">
            <v>Star-shaped, reduce the risk of screw breaking</v>
          </cell>
          <cell r="DK11" t="str">
            <v>Sternförmig, reduziert das Risiko eines Schraubenbruchs</v>
          </cell>
          <cell r="DL11" t="str">
            <v>En forme d'étoile, pour réduire le risque de rupture des vis</v>
          </cell>
          <cell r="DM11" t="str">
            <v>Bolkop</v>
          </cell>
          <cell r="DN11" t="str">
            <v>Roundhead</v>
          </cell>
          <cell r="DO11" t="str">
            <v>Rundkopf</v>
          </cell>
          <cell r="DP11" t="str">
            <v>Tige tête arrondi</v>
          </cell>
          <cell r="DU11" t="str">
            <v>Met een losse pen</v>
          </cell>
          <cell r="DV11" t="str">
            <v>With removable pin</v>
          </cell>
          <cell r="DW11" t="str">
            <v>Mit losem Stift</v>
          </cell>
          <cell r="DX11" t="str">
            <v>Tige dégondable</v>
          </cell>
          <cell r="EK11" t="str">
            <v>C:\Users\Filis\OneDrive\Citgez Trading\Leveranciers\Charmag\Productdata sheet\logo's\ce.png</v>
          </cell>
          <cell r="EO11" t="str">
            <v>ja</v>
          </cell>
          <cell r="EP11" t="str">
            <v>EN 1935: 272013010</v>
          </cell>
          <cell r="EQ11" t="str">
            <v>1050_20_</v>
          </cell>
          <cell r="ER11" t="str">
            <v>1050_20_2d</v>
          </cell>
          <cell r="ES11" t="str">
            <v>1050_20</v>
          </cell>
          <cell r="EU11" t="str">
            <v>1050.20.089</v>
          </cell>
          <cell r="EX11" t="str">
            <v>A 201.20.004 V</v>
          </cell>
          <cell r="FF11">
            <v>39381</v>
          </cell>
          <cell r="FI11">
            <v>115809</v>
          </cell>
          <cell r="FL11">
            <v>1</v>
          </cell>
        </row>
        <row r="12">
          <cell r="C12" t="str">
            <v>1050.20.089N</v>
          </cell>
          <cell r="D12">
            <v>1050</v>
          </cell>
          <cell r="E12" t="str">
            <v>Klepscharnier</v>
          </cell>
          <cell r="F12" t="str">
            <v>Butt hinge, square corners, steel black, with removable pin</v>
          </cell>
          <cell r="G12" t="str">
            <v>Klepscharnier, rechte hoek, zwart, met losse pen, bolkop</v>
          </cell>
          <cell r="H12" t="str">
            <v>Charnière, coins carrés, acier noir, avec tige dégondable</v>
          </cell>
          <cell r="I12" t="str">
            <v>Scharnier, rechte Ecken, Stahl schwarz, mit losem Stift</v>
          </cell>
          <cell r="J12" t="str">
            <v>1050_20_BL.jpg</v>
          </cell>
          <cell r="K12" t="str">
            <v>C:\Users\Filis\OneDrive\Citgez Trading\Leveranciers\Charmag\Foto's\1050_20_BL.jpg</v>
          </cell>
          <cell r="L12" t="str">
            <v>1050_20_2d.tif</v>
          </cell>
          <cell r="M12" t="str">
            <v>C:\Users\Filis\OneDrive\Citgez Trading\Leveranciers\Charmag\technische tekeningen\1050_20_2d.tif</v>
          </cell>
          <cell r="N12" t="str">
            <v>N_Zwart</v>
          </cell>
          <cell r="O12">
            <v>112995</v>
          </cell>
          <cell r="P12">
            <v>89</v>
          </cell>
          <cell r="Q12" t="str">
            <v>mm</v>
          </cell>
          <cell r="R12">
            <v>89</v>
          </cell>
          <cell r="S12" t="str">
            <v>mm</v>
          </cell>
          <cell r="T12">
            <v>2.5</v>
          </cell>
          <cell r="U12" t="str">
            <v>mm</v>
          </cell>
          <cell r="V12">
            <v>12</v>
          </cell>
          <cell r="W12" t="str">
            <v>mm</v>
          </cell>
          <cell r="X12">
            <v>7</v>
          </cell>
          <cell r="Y12" t="str">
            <v>mm</v>
          </cell>
          <cell r="Z12">
            <v>5</v>
          </cell>
          <cell r="AA12" t="str">
            <v>mm</v>
          </cell>
          <cell r="AC12" t="str">
            <v>mm</v>
          </cell>
          <cell r="AE12" t="str">
            <v>mm</v>
          </cell>
          <cell r="AF12">
            <v>4.5</v>
          </cell>
          <cell r="AG12">
            <v>8</v>
          </cell>
          <cell r="AH12" t="str">
            <v>4,5*40</v>
          </cell>
          <cell r="AI12" t="str">
            <v>mm</v>
          </cell>
          <cell r="AL12" t="str">
            <v xml:space="preserve">Deuren volgens BRL 0803  </v>
          </cell>
          <cell r="AP12">
            <v>10</v>
          </cell>
          <cell r="AQ12" t="str">
            <v>stuks</v>
          </cell>
          <cell r="AR12">
            <v>0.22</v>
          </cell>
          <cell r="AS12" t="str">
            <v>kg</v>
          </cell>
          <cell r="AT12" t="str">
            <v>60</v>
          </cell>
          <cell r="AU12" t="str">
            <v>70</v>
          </cell>
          <cell r="AV12" t="str">
            <v>80</v>
          </cell>
          <cell r="AW12" t="str">
            <v>Hout</v>
          </cell>
          <cell r="AX12" t="str">
            <v>Wood</v>
          </cell>
          <cell r="AY12" t="str">
            <v>Holz</v>
          </cell>
          <cell r="AZ12" t="str">
            <v>Bois</v>
          </cell>
          <cell r="BA12" t="str">
            <v>Ramen en Deuren</v>
          </cell>
          <cell r="BB12" t="str">
            <v>Windows and Doors</v>
          </cell>
          <cell r="BC12" t="str">
            <v>Fenster und Turen</v>
          </cell>
          <cell r="BD12" t="str">
            <v>Fenêtres et Portes</v>
          </cell>
          <cell r="BE12" t="str">
            <v>Klepscharnier</v>
          </cell>
          <cell r="BF12" t="str">
            <v>Butt hinge</v>
          </cell>
          <cell r="BG12" t="str">
            <v>Scharnier</v>
          </cell>
          <cell r="BH12" t="str">
            <v>Charnière</v>
          </cell>
          <cell r="BM12" t="str">
            <v>Staal</v>
          </cell>
          <cell r="BN12" t="str">
            <v>Steel</v>
          </cell>
          <cell r="BO12" t="str">
            <v>Stahl</v>
          </cell>
          <cell r="BP12" t="str">
            <v>Acier</v>
          </cell>
          <cell r="BQ12" t="str">
            <v>Zwart</v>
          </cell>
          <cell r="BR12" t="str">
            <v>Black</v>
          </cell>
          <cell r="BS12" t="str">
            <v>Schwartz</v>
          </cell>
          <cell r="BT12" t="str">
            <v>Noir</v>
          </cell>
          <cell r="BU12" t="str">
            <v>Staal</v>
          </cell>
          <cell r="BV12" t="str">
            <v>Steel</v>
          </cell>
          <cell r="BW12" t="str">
            <v>Stahl</v>
          </cell>
          <cell r="BX12" t="str">
            <v>Acier</v>
          </cell>
          <cell r="BY12" t="str">
            <v>Bolkop</v>
          </cell>
          <cell r="BZ12" t="str">
            <v>Roundhead</v>
          </cell>
          <cell r="CA12" t="str">
            <v>Rundkopf</v>
          </cell>
          <cell r="CB12" t="str">
            <v>Tête arrondi</v>
          </cell>
          <cell r="CC12" t="str">
            <v>Rechte hoek</v>
          </cell>
          <cell r="CD12" t="str">
            <v>Square corners</v>
          </cell>
          <cell r="CE12" t="str">
            <v>Rechte Ecken</v>
          </cell>
          <cell r="CF12" t="str">
            <v>Coins carrés</v>
          </cell>
          <cell r="CG12" t="str">
            <v>Ongelagerd</v>
          </cell>
          <cell r="CH12" t="str">
            <v xml:space="preserve">Bearing-free </v>
          </cell>
          <cell r="CI12" t="str">
            <v>Lager frei</v>
          </cell>
          <cell r="CJ12" t="str">
            <v>Sans lisse</v>
          </cell>
          <cell r="DE12" t="str">
            <v>Toepasbaar voor binnendeuren</v>
          </cell>
          <cell r="DI12" t="str">
            <v>Stervormig, verlagen de kans op schroefbreuk</v>
          </cell>
          <cell r="DJ12" t="str">
            <v>Star-shaped, reduce the risk of screw breaking</v>
          </cell>
          <cell r="DK12" t="str">
            <v>Sternförmig, reduziert das Risiko eines Schraubenbruchs</v>
          </cell>
          <cell r="DL12" t="str">
            <v>En forme d'étoile, pour réduire le risque de rupture des vis</v>
          </cell>
          <cell r="DM12" t="str">
            <v>Bolkop</v>
          </cell>
          <cell r="DN12" t="str">
            <v>Roundhead</v>
          </cell>
          <cell r="DO12" t="str">
            <v>Rundkopf</v>
          </cell>
          <cell r="DP12" t="str">
            <v>Tige tête arrondi</v>
          </cell>
          <cell r="DU12" t="str">
            <v>Met een losse pen</v>
          </cell>
          <cell r="DV12" t="str">
            <v>With removable pin</v>
          </cell>
          <cell r="DW12" t="str">
            <v>Mit losem Stift</v>
          </cell>
          <cell r="DX12" t="str">
            <v>Tige dégondable</v>
          </cell>
          <cell r="EK12" t="str">
            <v>C:\Users\Filis\OneDrive\Citgez Trading\Leveranciers\Charmag\Productdata sheet\logo's\ce.png</v>
          </cell>
          <cell r="EO12" t="str">
            <v>ja</v>
          </cell>
          <cell r="EP12" t="str">
            <v>EN 1935: 272013010</v>
          </cell>
          <cell r="EQ12" t="str">
            <v>1050_20_BL</v>
          </cell>
          <cell r="ER12" t="str">
            <v>1050_20_2d</v>
          </cell>
          <cell r="ES12" t="str">
            <v>1050_20</v>
          </cell>
          <cell r="EU12" t="str">
            <v>1050.20.089</v>
          </cell>
          <cell r="EX12" t="str">
            <v>A 201.20.004 N</v>
          </cell>
          <cell r="FF12" t="str">
            <v>55085</v>
          </cell>
          <cell r="FL12">
            <v>1</v>
          </cell>
        </row>
        <row r="13">
          <cell r="BS13" t="str">
            <v/>
          </cell>
          <cell r="BT13" t="str">
            <v/>
          </cell>
          <cell r="BU13" t="str">
            <v/>
          </cell>
          <cell r="BV13" t="str">
            <v/>
          </cell>
          <cell r="BW13" t="str">
            <v/>
          </cell>
          <cell r="BX13" t="str">
            <v/>
          </cell>
          <cell r="BY13" t="str">
            <v/>
          </cell>
          <cell r="DM13" t="str">
            <v/>
          </cell>
          <cell r="DN13" t="str">
            <v/>
          </cell>
          <cell r="DO13" t="str">
            <v/>
          </cell>
          <cell r="FL13">
            <v>1</v>
          </cell>
        </row>
        <row r="14">
          <cell r="C14" t="str">
            <v>1050.80.063A</v>
          </cell>
          <cell r="D14">
            <v>1050</v>
          </cell>
          <cell r="E14" t="str">
            <v>Klepscharnier</v>
          </cell>
          <cell r="F14" t="str">
            <v>Butt hinge, square corners, stainless steel brushed, with removable pin</v>
          </cell>
          <cell r="G14" t="str">
            <v>Klepscharnier, rechte hoek, rvs gepolijst, met losse pen, bolkop</v>
          </cell>
          <cell r="H14" t="str">
            <v>Charnière, coins carrés, inox brossé, avec tige dégondable</v>
          </cell>
          <cell r="I14" t="str">
            <v>Scharnier, rechte Ecken, Edelstahl gebürstet, mit losem Stift</v>
          </cell>
          <cell r="J14" t="str">
            <v>1050_80_.jpg</v>
          </cell>
          <cell r="K14" t="str">
            <v>C:\Users\Filis\OneDrive\Citgez Trading\Leveranciers\Charmag\Foto's\1050_80_.jpg</v>
          </cell>
          <cell r="L14" t="str">
            <v>1050_80_2d.tif</v>
          </cell>
          <cell r="M14" t="str">
            <v>C:\Users\Filis\OneDrive\Citgez Trading\Leveranciers\Charmag\technische tekeningen\1050_80_2d.tif</v>
          </cell>
          <cell r="N14" t="str">
            <v>80_Rvs</v>
          </cell>
          <cell r="O14">
            <v>112737</v>
          </cell>
          <cell r="P14">
            <v>63.5</v>
          </cell>
          <cell r="Q14" t="str">
            <v>mm</v>
          </cell>
          <cell r="R14">
            <v>63.5</v>
          </cell>
          <cell r="S14" t="str">
            <v>mm</v>
          </cell>
          <cell r="T14">
            <v>2</v>
          </cell>
          <cell r="U14" t="str">
            <v>mm</v>
          </cell>
          <cell r="V14">
            <v>9.8000000000000007</v>
          </cell>
          <cell r="W14" t="str">
            <v>mm</v>
          </cell>
          <cell r="X14">
            <v>5.5</v>
          </cell>
          <cell r="Y14" t="str">
            <v>mm</v>
          </cell>
          <cell r="Z14">
            <v>5</v>
          </cell>
          <cell r="AA14" t="str">
            <v>mm</v>
          </cell>
          <cell r="AC14" t="str">
            <v>mm</v>
          </cell>
          <cell r="AE14" t="str">
            <v>mm</v>
          </cell>
          <cell r="AF14">
            <v>4</v>
          </cell>
          <cell r="AG14">
            <v>6</v>
          </cell>
          <cell r="AH14" t="str">
            <v>4*30</v>
          </cell>
          <cell r="AI14" t="str">
            <v>mm</v>
          </cell>
          <cell r="AL14" t="str">
            <v xml:space="preserve">Deuren volgens BRL 0803  </v>
          </cell>
          <cell r="AP14">
            <v>25</v>
          </cell>
          <cell r="AQ14" t="str">
            <v>stuks</v>
          </cell>
          <cell r="AR14">
            <v>0.09</v>
          </cell>
          <cell r="AS14" t="str">
            <v>kg</v>
          </cell>
          <cell r="AT14" t="str">
            <v>15</v>
          </cell>
          <cell r="AU14" t="str">
            <v>25</v>
          </cell>
          <cell r="AV14" t="str">
            <v>30</v>
          </cell>
          <cell r="AW14" t="str">
            <v>Hout</v>
          </cell>
          <cell r="AX14" t="str">
            <v>Wood</v>
          </cell>
          <cell r="AY14" t="str">
            <v>Holz</v>
          </cell>
          <cell r="AZ14" t="str">
            <v>Bois</v>
          </cell>
          <cell r="BA14" t="str">
            <v>Ramen en Deuren</v>
          </cell>
          <cell r="BB14" t="str">
            <v>Windows and Doors</v>
          </cell>
          <cell r="BC14" t="str">
            <v>Fenster und Turen</v>
          </cell>
          <cell r="BD14" t="str">
            <v>Fenêtres et Portes</v>
          </cell>
          <cell r="BE14" t="str">
            <v>Klepscharnier</v>
          </cell>
          <cell r="BF14" t="str">
            <v>Butt hinge</v>
          </cell>
          <cell r="BG14" t="str">
            <v>Scharnier</v>
          </cell>
          <cell r="BH14" t="str">
            <v>Charnière</v>
          </cell>
          <cell r="BM14" t="str">
            <v>Rvs</v>
          </cell>
          <cell r="BN14" t="str">
            <v>Stainless steel</v>
          </cell>
          <cell r="BO14" t="str">
            <v>Edelstahl</v>
          </cell>
          <cell r="BP14" t="str">
            <v>Inox</v>
          </cell>
          <cell r="BQ14" t="str">
            <v>Geborsteld</v>
          </cell>
          <cell r="BR14" t="str">
            <v>Brushed</v>
          </cell>
          <cell r="BS14" t="str">
            <v>Gebürstet</v>
          </cell>
          <cell r="BT14" t="str">
            <v>Brossé</v>
          </cell>
          <cell r="BU14" t="str">
            <v>Rvs</v>
          </cell>
          <cell r="BV14" t="str">
            <v>Stainless Steel</v>
          </cell>
          <cell r="BW14" t="str">
            <v>Edelstahl</v>
          </cell>
          <cell r="BX14" t="str">
            <v>Inox</v>
          </cell>
          <cell r="BY14" t="str">
            <v>Bolkop</v>
          </cell>
          <cell r="BZ14" t="str">
            <v>Roundhead</v>
          </cell>
          <cell r="CA14" t="str">
            <v>Rundkopf</v>
          </cell>
          <cell r="CB14" t="str">
            <v>Tête arrondi</v>
          </cell>
          <cell r="CC14" t="str">
            <v>Rechte hoek</v>
          </cell>
          <cell r="CD14" t="str">
            <v>Square corners</v>
          </cell>
          <cell r="CE14" t="str">
            <v>Rechte Ecken</v>
          </cell>
          <cell r="CF14" t="str">
            <v>Coins carrés</v>
          </cell>
          <cell r="CG14" t="str">
            <v>Ongelagerd</v>
          </cell>
          <cell r="CH14" t="str">
            <v xml:space="preserve">Bearing-free </v>
          </cell>
          <cell r="CI14" t="str">
            <v>Lager frei</v>
          </cell>
          <cell r="CJ14" t="str">
            <v>Sans lisse</v>
          </cell>
          <cell r="DE14" t="str">
            <v>Toepasbaar voor binnendeuren</v>
          </cell>
          <cell r="DI14" t="str">
            <v>Stervormig, verlagen de kans op schroefbreuk</v>
          </cell>
          <cell r="DJ14" t="str">
            <v>Star-shaped, reduce the risk of screw breaking</v>
          </cell>
          <cell r="DK14" t="str">
            <v>Sternförmig, reduziert das Risiko eines Schraubenbruchs</v>
          </cell>
          <cell r="DL14" t="str">
            <v>En forme d'étoile, pour réduire le risque de rupture des vis</v>
          </cell>
          <cell r="DM14" t="str">
            <v>Bolkop</v>
          </cell>
          <cell r="DN14" t="str">
            <v>Roundhead</v>
          </cell>
          <cell r="DO14" t="str">
            <v>Rundkopf</v>
          </cell>
          <cell r="DP14" t="str">
            <v>Tige tête arrondi</v>
          </cell>
          <cell r="DU14" t="str">
            <v>Met een losse pen</v>
          </cell>
          <cell r="DV14" t="str">
            <v>With removable pin</v>
          </cell>
          <cell r="DW14" t="str">
            <v>Mit losem Stift</v>
          </cell>
          <cell r="DX14" t="str">
            <v>Tige dégondable</v>
          </cell>
          <cell r="EQ14" t="str">
            <v>1050_80_</v>
          </cell>
          <cell r="ER14" t="str">
            <v>1050_80_2d</v>
          </cell>
          <cell r="ES14" t="str">
            <v>1050_80</v>
          </cell>
          <cell r="EX14" t="str">
            <v>A 201.80.008 V</v>
          </cell>
          <cell r="FF14">
            <v>16204</v>
          </cell>
          <cell r="FI14">
            <v>115820</v>
          </cell>
          <cell r="FL14">
            <v>1</v>
          </cell>
        </row>
        <row r="15">
          <cell r="C15" t="str">
            <v>1050.80.076A</v>
          </cell>
          <cell r="D15">
            <v>1050</v>
          </cell>
          <cell r="E15" t="str">
            <v>Klepscharnier</v>
          </cell>
          <cell r="F15" t="str">
            <v>Butt hinge, square corners, stainless steel brushed, with removable pin</v>
          </cell>
          <cell r="G15" t="str">
            <v>Klepscharnier, rechte hoek, rvs gepolijst, met losse pen, bolkop</v>
          </cell>
          <cell r="H15" t="str">
            <v>Charnière, coins carrés, inox brossé, avec tige dégondable</v>
          </cell>
          <cell r="I15" t="str">
            <v>Scharnier, rechte Ecken, Edelstahl gebürstet, mit losem Stift</v>
          </cell>
          <cell r="J15" t="str">
            <v>1050_80_.jpg</v>
          </cell>
          <cell r="K15" t="str">
            <v>C:\Users\Filis\OneDrive\Citgez Trading\Leveranciers\Charmag\Foto's\1050_80_.jpg</v>
          </cell>
          <cell r="L15" t="str">
            <v>1050_80_2d.tif</v>
          </cell>
          <cell r="M15" t="str">
            <v>C:\Users\Filis\OneDrive\Citgez Trading\Leveranciers\Charmag\technische tekeningen\1050_80_2d.tif</v>
          </cell>
          <cell r="N15" t="str">
            <v>80_Rvs</v>
          </cell>
          <cell r="O15">
            <v>101424</v>
          </cell>
          <cell r="P15">
            <v>76</v>
          </cell>
          <cell r="Q15" t="str">
            <v>mm</v>
          </cell>
          <cell r="R15">
            <v>76</v>
          </cell>
          <cell r="S15" t="str">
            <v>mm</v>
          </cell>
          <cell r="T15">
            <v>2</v>
          </cell>
          <cell r="U15" t="str">
            <v>mm</v>
          </cell>
          <cell r="V15">
            <v>10</v>
          </cell>
          <cell r="W15" t="str">
            <v>mm</v>
          </cell>
          <cell r="X15">
            <v>6</v>
          </cell>
          <cell r="Y15" t="str">
            <v>mm</v>
          </cell>
          <cell r="Z15">
            <v>5</v>
          </cell>
          <cell r="AA15" t="str">
            <v>mm</v>
          </cell>
          <cell r="AC15" t="str">
            <v>mm</v>
          </cell>
          <cell r="AE15" t="str">
            <v>mm</v>
          </cell>
          <cell r="AF15">
            <v>4</v>
          </cell>
          <cell r="AG15">
            <v>8</v>
          </cell>
          <cell r="AH15" t="str">
            <v>4*30</v>
          </cell>
          <cell r="AI15" t="str">
            <v>mm</v>
          </cell>
          <cell r="AL15" t="str">
            <v xml:space="preserve">Deuren volgens BRL 0803  </v>
          </cell>
          <cell r="AP15">
            <v>25</v>
          </cell>
          <cell r="AQ15" t="str">
            <v>stuks</v>
          </cell>
          <cell r="AR15">
            <v>0.13</v>
          </cell>
          <cell r="AS15" t="str">
            <v>kg</v>
          </cell>
          <cell r="AT15" t="str">
            <v>40</v>
          </cell>
          <cell r="AU15" t="str">
            <v>50</v>
          </cell>
          <cell r="AV15" t="str">
            <v>60</v>
          </cell>
          <cell r="AW15" t="str">
            <v>Hout</v>
          </cell>
          <cell r="AX15" t="str">
            <v>Wood</v>
          </cell>
          <cell r="AY15" t="str">
            <v>Holz</v>
          </cell>
          <cell r="AZ15" t="str">
            <v>Bois</v>
          </cell>
          <cell r="BA15" t="str">
            <v>Ramen en Deuren</v>
          </cell>
          <cell r="BB15" t="str">
            <v>Windows and Doors</v>
          </cell>
          <cell r="BC15" t="str">
            <v>Fenster und Turen</v>
          </cell>
          <cell r="BD15" t="str">
            <v>Fenêtres et Portes</v>
          </cell>
          <cell r="BE15" t="str">
            <v>Klepscharnier</v>
          </cell>
          <cell r="BF15" t="str">
            <v>Butt hinge</v>
          </cell>
          <cell r="BG15" t="str">
            <v>Scharnier</v>
          </cell>
          <cell r="BH15" t="str">
            <v>Charnière</v>
          </cell>
          <cell r="BM15" t="str">
            <v>Rvs</v>
          </cell>
          <cell r="BN15" t="str">
            <v>Stainless steel</v>
          </cell>
          <cell r="BO15" t="str">
            <v>Edelstahl</v>
          </cell>
          <cell r="BP15" t="str">
            <v>Inox</v>
          </cell>
          <cell r="BQ15" t="str">
            <v>Geborsteld</v>
          </cell>
          <cell r="BR15" t="str">
            <v>Brushed</v>
          </cell>
          <cell r="BS15" t="str">
            <v>Gebürstet</v>
          </cell>
          <cell r="BT15" t="str">
            <v>Brossé</v>
          </cell>
          <cell r="BU15" t="str">
            <v>Rvs</v>
          </cell>
          <cell r="BV15" t="str">
            <v>Stainless Steel</v>
          </cell>
          <cell r="BW15" t="str">
            <v>Edelstahl</v>
          </cell>
          <cell r="BX15" t="str">
            <v>Inox</v>
          </cell>
          <cell r="BY15" t="str">
            <v>Bolkop</v>
          </cell>
          <cell r="BZ15" t="str">
            <v>Roundhead</v>
          </cell>
          <cell r="CA15" t="str">
            <v>Rundkopf</v>
          </cell>
          <cell r="CB15" t="str">
            <v>Tête arrondi</v>
          </cell>
          <cell r="CC15" t="str">
            <v>Rechte hoek</v>
          </cell>
          <cell r="CD15" t="str">
            <v>Square corners</v>
          </cell>
          <cell r="CE15" t="str">
            <v>Rechte Ecken</v>
          </cell>
          <cell r="CF15" t="str">
            <v>Coins carrés</v>
          </cell>
          <cell r="CG15" t="str">
            <v>Ongelagerd</v>
          </cell>
          <cell r="CH15" t="str">
            <v xml:space="preserve">Bearing-free </v>
          </cell>
          <cell r="CI15" t="str">
            <v>Lager frei</v>
          </cell>
          <cell r="CJ15" t="str">
            <v>Sans lisse</v>
          </cell>
          <cell r="DE15" t="str">
            <v>Toepasbaar voor binnendeuren</v>
          </cell>
          <cell r="DI15" t="str">
            <v>Stervormig, verlagen de kans op schroefbreuk</v>
          </cell>
          <cell r="DJ15" t="str">
            <v>Star-shaped, reduce the risk of screw breaking</v>
          </cell>
          <cell r="DK15" t="str">
            <v>Sternförmig, reduziert das Risiko eines Schraubenbruchs</v>
          </cell>
          <cell r="DL15" t="str">
            <v>En forme d'étoile, pour réduire le risque de rupture des vis</v>
          </cell>
          <cell r="DM15" t="str">
            <v>Bolkop</v>
          </cell>
          <cell r="DN15" t="str">
            <v>Roundhead</v>
          </cell>
          <cell r="DO15" t="str">
            <v>Rundkopf</v>
          </cell>
          <cell r="DP15" t="str">
            <v>Tige tête arrondi</v>
          </cell>
          <cell r="DU15" t="str">
            <v>Met een losse pen</v>
          </cell>
          <cell r="DV15" t="str">
            <v>With removable pin</v>
          </cell>
          <cell r="DW15" t="str">
            <v>Mit losem Stift</v>
          </cell>
          <cell r="DX15" t="str">
            <v>Tige dégondable</v>
          </cell>
          <cell r="EK15" t="str">
            <v>C:\Users\Filis\OneDrive\Citgez Trading\Leveranciers\Charmag\Productdata sheet\logo's\ce.png</v>
          </cell>
          <cell r="EO15" t="str">
            <v>ja</v>
          </cell>
          <cell r="EP15" t="str">
            <v>EN 1935:27201307</v>
          </cell>
          <cell r="EQ15" t="str">
            <v>1050_80_</v>
          </cell>
          <cell r="ER15" t="str">
            <v>1050_80_2d</v>
          </cell>
          <cell r="ES15" t="str">
            <v>1050_80</v>
          </cell>
          <cell r="EU15" t="str">
            <v>1050.80.076</v>
          </cell>
          <cell r="EX15" t="str">
            <v>A 201.80.003 V</v>
          </cell>
          <cell r="FF15">
            <v>40319</v>
          </cell>
          <cell r="FI15">
            <v>115821</v>
          </cell>
          <cell r="FL15">
            <v>1</v>
          </cell>
        </row>
        <row r="16">
          <cell r="C16" t="str">
            <v>1050.80.089K</v>
          </cell>
          <cell r="D16">
            <v>1050</v>
          </cell>
          <cell r="E16" t="str">
            <v>Klepscharnier</v>
          </cell>
          <cell r="F16" t="str">
            <v>Butt hinge, square corners, stainless steel brushed, with removable pin</v>
          </cell>
          <cell r="G16" t="str">
            <v>Klepscharnier, rechte hoek, rvs gepolijst, met losse pen, bolkop</v>
          </cell>
          <cell r="H16" t="str">
            <v>Charnière, coins carrés, inox brossé, avec tige dégondable</v>
          </cell>
          <cell r="I16" t="str">
            <v>Scharnier, rechte Ecken, Edelstahl gebürstet, mit losem Stift</v>
          </cell>
          <cell r="J16" t="str">
            <v>1050_80_.jpg</v>
          </cell>
          <cell r="K16" t="str">
            <v>C:\Users\Filis\OneDrive\Citgez Trading\Leveranciers\Charmag\Foto's\1050_80_.jpg</v>
          </cell>
          <cell r="L16" t="str">
            <v>1050_80_2d.tif</v>
          </cell>
          <cell r="M16" t="str">
            <v>C:\Users\Filis\OneDrive\Citgez Trading\Leveranciers\Charmag\technische tekeningen\1050_80_2d.tif</v>
          </cell>
          <cell r="N16" t="str">
            <v>80_Rvs</v>
          </cell>
          <cell r="O16">
            <v>101426</v>
          </cell>
          <cell r="P16">
            <v>89</v>
          </cell>
          <cell r="Q16" t="str">
            <v>mm</v>
          </cell>
          <cell r="R16">
            <v>89</v>
          </cell>
          <cell r="S16" t="str">
            <v>mm</v>
          </cell>
          <cell r="T16">
            <v>2.5</v>
          </cell>
          <cell r="U16" t="str">
            <v>mm</v>
          </cell>
          <cell r="V16">
            <v>12</v>
          </cell>
          <cell r="W16" t="str">
            <v>mm</v>
          </cell>
          <cell r="X16">
            <v>7</v>
          </cell>
          <cell r="Y16" t="str">
            <v>mm</v>
          </cell>
          <cell r="Z16">
            <v>5</v>
          </cell>
          <cell r="AA16" t="str">
            <v>mm</v>
          </cell>
          <cell r="AC16" t="str">
            <v>mm</v>
          </cell>
          <cell r="AE16" t="str">
            <v>mm</v>
          </cell>
          <cell r="AF16">
            <v>4.5</v>
          </cell>
          <cell r="AG16">
            <v>8</v>
          </cell>
          <cell r="AH16" t="str">
            <v>4,5*40</v>
          </cell>
          <cell r="AI16" t="str">
            <v>mm</v>
          </cell>
          <cell r="AL16" t="str">
            <v xml:space="preserve">Deuren volgens BRL 0803  </v>
          </cell>
          <cell r="AP16">
            <v>10</v>
          </cell>
          <cell r="AQ16" t="str">
            <v>stuks</v>
          </cell>
          <cell r="AR16">
            <v>0.22</v>
          </cell>
          <cell r="AS16" t="str">
            <v>kg</v>
          </cell>
          <cell r="AT16" t="str">
            <v>60</v>
          </cell>
          <cell r="AU16" t="str">
            <v>70</v>
          </cell>
          <cell r="AV16" t="str">
            <v>80</v>
          </cell>
          <cell r="AW16" t="str">
            <v>Hout</v>
          </cell>
          <cell r="AX16" t="str">
            <v>Wood</v>
          </cell>
          <cell r="AY16" t="str">
            <v>Holz</v>
          </cell>
          <cell r="AZ16" t="str">
            <v>Bois</v>
          </cell>
          <cell r="BA16" t="str">
            <v>Ramen en Deuren</v>
          </cell>
          <cell r="BB16" t="str">
            <v>Windows and Doors</v>
          </cell>
          <cell r="BC16" t="str">
            <v>Fenster und Turen</v>
          </cell>
          <cell r="BD16" t="str">
            <v>Fenêtres et Portes</v>
          </cell>
          <cell r="BE16" t="str">
            <v>Klepscharnier</v>
          </cell>
          <cell r="BF16" t="str">
            <v>Butt hinge</v>
          </cell>
          <cell r="BG16" t="str">
            <v>Scharnier</v>
          </cell>
          <cell r="BH16" t="str">
            <v>Charnière</v>
          </cell>
          <cell r="BM16" t="str">
            <v>Rvs</v>
          </cell>
          <cell r="BN16" t="str">
            <v>Stainless steel</v>
          </cell>
          <cell r="BO16" t="str">
            <v>Edelstahl</v>
          </cell>
          <cell r="BP16" t="str">
            <v>Inox</v>
          </cell>
          <cell r="BQ16" t="str">
            <v>Geborsteld</v>
          </cell>
          <cell r="BR16" t="str">
            <v>Brushed</v>
          </cell>
          <cell r="BS16" t="str">
            <v>Gebürstet</v>
          </cell>
          <cell r="BT16" t="str">
            <v>Brossé</v>
          </cell>
          <cell r="BU16" t="str">
            <v>Rvs</v>
          </cell>
          <cell r="BV16" t="str">
            <v>Stainless Steel</v>
          </cell>
          <cell r="BW16" t="str">
            <v>Edelstahl</v>
          </cell>
          <cell r="BX16" t="str">
            <v>Inox</v>
          </cell>
          <cell r="BY16" t="str">
            <v>Bolkop</v>
          </cell>
          <cell r="BZ16" t="str">
            <v>Roundhead</v>
          </cell>
          <cell r="CA16" t="str">
            <v>Rundkopf</v>
          </cell>
          <cell r="CB16" t="str">
            <v>Tête arrondi</v>
          </cell>
          <cell r="CC16" t="str">
            <v>Rechte hoek</v>
          </cell>
          <cell r="CD16" t="str">
            <v>Square corners</v>
          </cell>
          <cell r="CE16" t="str">
            <v>Rechte Ecken</v>
          </cell>
          <cell r="CF16" t="str">
            <v>Coins carrés</v>
          </cell>
          <cell r="CG16" t="str">
            <v>Ongelagerd</v>
          </cell>
          <cell r="CH16" t="str">
            <v xml:space="preserve">Bearing-free </v>
          </cell>
          <cell r="CI16" t="str">
            <v>Lager frei</v>
          </cell>
          <cell r="CJ16" t="str">
            <v>Sans lisse</v>
          </cell>
          <cell r="DE16" t="str">
            <v>Toepasbaar voor binnendeuren</v>
          </cell>
          <cell r="DI16" t="str">
            <v>Stervormig, verlagen de kans op schroefbreuk</v>
          </cell>
          <cell r="DJ16" t="str">
            <v>Star-shaped, reduce the risk of screw breaking</v>
          </cell>
          <cell r="DK16" t="str">
            <v>Sternförmig, reduziert das Risiko eines Schraubenbruchs</v>
          </cell>
          <cell r="DL16" t="str">
            <v>En forme d'étoile, pour réduire le risque de rupture des vis</v>
          </cell>
          <cell r="DM16" t="str">
            <v>Bolkop</v>
          </cell>
          <cell r="DN16" t="str">
            <v>Roundhead</v>
          </cell>
          <cell r="DO16" t="str">
            <v>Rundkopf</v>
          </cell>
          <cell r="DP16" t="str">
            <v>Tige tête arrondi</v>
          </cell>
          <cell r="DU16" t="str">
            <v>Met een losse pen</v>
          </cell>
          <cell r="DV16" t="str">
            <v>With removable pin</v>
          </cell>
          <cell r="DW16" t="str">
            <v>Mit losem Stift</v>
          </cell>
          <cell r="DX16" t="str">
            <v>Tige dégondable</v>
          </cell>
          <cell r="EK16" t="str">
            <v>C:\Users\Filis\OneDrive\Citgez Trading\Leveranciers\Charmag\Productdata sheet\logo's\ce.png</v>
          </cell>
          <cell r="EO16" t="str">
            <v>ja</v>
          </cell>
          <cell r="EP16" t="str">
            <v>EN 1935:272013010</v>
          </cell>
          <cell r="EQ16" t="str">
            <v>1050_80_</v>
          </cell>
          <cell r="ER16" t="str">
            <v>1050_80_2d</v>
          </cell>
          <cell r="ES16" t="str">
            <v>1050_80</v>
          </cell>
          <cell r="EU16" t="str">
            <v>1050.80.089</v>
          </cell>
          <cell r="EX16" t="str">
            <v>A 201.80.004 V</v>
          </cell>
          <cell r="FF16">
            <v>33450</v>
          </cell>
          <cell r="FI16">
            <v>115823</v>
          </cell>
          <cell r="FL16">
            <v>1</v>
          </cell>
        </row>
        <row r="17">
          <cell r="C17" t="str">
            <v>1050.50.050A</v>
          </cell>
          <cell r="D17">
            <v>1050</v>
          </cell>
          <cell r="E17" t="str">
            <v>Klepscharnier</v>
          </cell>
          <cell r="F17" t="str">
            <v>Butt hinge, square corners, brass polished, with removable pin</v>
          </cell>
          <cell r="G17" t="str">
            <v>Klepscharnier, rechte hoek, messing gepolijst, met losse pen, bolkop</v>
          </cell>
          <cell r="H17" t="str">
            <v>Charnière, coins carrés, laiton poli, avec tige dégondable</v>
          </cell>
          <cell r="I17" t="str">
            <v>Scharnier, rechte Ecken, Messing poliert, mit losem Stift</v>
          </cell>
          <cell r="J17" t="str">
            <v>1050_50_.jpg</v>
          </cell>
          <cell r="K17" t="str">
            <v>C:\Users\Filis\OneDrive\Citgez Trading\Leveranciers\Charmag\Foto's\1050_50_.jpg</v>
          </cell>
          <cell r="L17" t="str">
            <v>1050_80_2d.tif</v>
          </cell>
          <cell r="M17" t="str">
            <v>C:\Users\Filis\OneDrive\Citgez Trading\Leveranciers\Charmag\technische tekeningen\1050_80_2d.tif</v>
          </cell>
          <cell r="N17" t="str">
            <v>50_Messing</v>
          </cell>
          <cell r="O17">
            <v>101419</v>
          </cell>
          <cell r="P17">
            <v>50</v>
          </cell>
          <cell r="Q17" t="str">
            <v>mm</v>
          </cell>
          <cell r="R17">
            <v>50</v>
          </cell>
          <cell r="S17" t="str">
            <v>mm</v>
          </cell>
          <cell r="T17">
            <v>2</v>
          </cell>
          <cell r="U17" t="str">
            <v>mm</v>
          </cell>
          <cell r="V17">
            <v>9.8000000000000007</v>
          </cell>
          <cell r="W17" t="str">
            <v>mm</v>
          </cell>
          <cell r="X17">
            <v>5.5</v>
          </cell>
          <cell r="Y17" t="str">
            <v>mm</v>
          </cell>
          <cell r="Z17">
            <v>5</v>
          </cell>
          <cell r="AA17" t="str">
            <v>mm</v>
          </cell>
          <cell r="AC17" t="str">
            <v>mm</v>
          </cell>
          <cell r="AE17" t="str">
            <v>mm</v>
          </cell>
          <cell r="AF17">
            <v>4</v>
          </cell>
          <cell r="AG17">
            <v>6</v>
          </cell>
          <cell r="AH17" t="str">
            <v>4*30</v>
          </cell>
          <cell r="AI17" t="str">
            <v>mm</v>
          </cell>
          <cell r="AL17" t="str">
            <v xml:space="preserve">Deuren volgens BRL 0803  </v>
          </cell>
          <cell r="AP17">
            <v>25</v>
          </cell>
          <cell r="AQ17" t="str">
            <v>stuks</v>
          </cell>
          <cell r="AR17">
            <v>0.09</v>
          </cell>
          <cell r="AS17" t="str">
            <v>kg</v>
          </cell>
          <cell r="AT17" t="str">
            <v>15</v>
          </cell>
          <cell r="AU17" t="str">
            <v>25</v>
          </cell>
          <cell r="AV17" t="str">
            <v>30</v>
          </cell>
          <cell r="AW17" t="str">
            <v>Hout</v>
          </cell>
          <cell r="AX17" t="str">
            <v>Wood</v>
          </cell>
          <cell r="AY17" t="str">
            <v>Holz</v>
          </cell>
          <cell r="AZ17" t="str">
            <v>Bois</v>
          </cell>
          <cell r="BA17" t="str">
            <v>Ramen en Deuren</v>
          </cell>
          <cell r="BB17" t="str">
            <v>Windows and Doors</v>
          </cell>
          <cell r="BC17" t="str">
            <v>Fenster und Turen</v>
          </cell>
          <cell r="BD17" t="str">
            <v>Fenêtres et Portes</v>
          </cell>
          <cell r="BE17" t="str">
            <v>Klepscharnier</v>
          </cell>
          <cell r="BF17" t="str">
            <v>Butt hinge</v>
          </cell>
          <cell r="BG17" t="str">
            <v>Scharnier</v>
          </cell>
          <cell r="BH17" t="str">
            <v>Charnière</v>
          </cell>
          <cell r="BM17" t="str">
            <v>Messing</v>
          </cell>
          <cell r="BN17" t="str">
            <v>Brass</v>
          </cell>
          <cell r="BO17" t="str">
            <v>Messing</v>
          </cell>
          <cell r="BP17" t="str">
            <v>Laiton</v>
          </cell>
          <cell r="BQ17" t="str">
            <v>Gepolijst</v>
          </cell>
          <cell r="BR17" t="str">
            <v>Polished</v>
          </cell>
          <cell r="BS17" t="str">
            <v>Poliert</v>
          </cell>
          <cell r="BT17" t="str">
            <v>Poli</v>
          </cell>
          <cell r="BU17" t="str">
            <v>Messing</v>
          </cell>
          <cell r="BV17" t="str">
            <v>Brass</v>
          </cell>
          <cell r="BW17" t="str">
            <v>Messing</v>
          </cell>
          <cell r="BX17" t="str">
            <v>Laiton</v>
          </cell>
          <cell r="BY17" t="str">
            <v>Bolkop</v>
          </cell>
          <cell r="BZ17" t="str">
            <v>Roundhead</v>
          </cell>
          <cell r="CA17" t="str">
            <v>Rundkopf</v>
          </cell>
          <cell r="CB17" t="str">
            <v>Tête arrondi</v>
          </cell>
          <cell r="CC17" t="str">
            <v>Rechte hoek</v>
          </cell>
          <cell r="CD17" t="str">
            <v>Square corners</v>
          </cell>
          <cell r="CE17" t="str">
            <v>Rechte Ecken</v>
          </cell>
          <cell r="CF17" t="str">
            <v>Coins carrés</v>
          </cell>
          <cell r="CG17" t="str">
            <v>Ongelagerd</v>
          </cell>
          <cell r="CH17" t="str">
            <v xml:space="preserve">Bearing-free </v>
          </cell>
          <cell r="CI17" t="str">
            <v>Lager frei</v>
          </cell>
          <cell r="CJ17" t="str">
            <v>Sans lisse</v>
          </cell>
          <cell r="DE17" t="str">
            <v>Toepasbaar voor binnendeuren</v>
          </cell>
          <cell r="DI17" t="str">
            <v>Stervormig, verlagen de kans op schroefbreuk</v>
          </cell>
          <cell r="DJ17" t="str">
            <v>Star-shaped, reduce the risk of screw breaking</v>
          </cell>
          <cell r="DK17" t="str">
            <v>Sternförmig, reduziert das Risiko eines Schraubenbruchs</v>
          </cell>
          <cell r="DL17" t="str">
            <v>En forme d'étoile, pour réduire le risque de rupture des vis</v>
          </cell>
          <cell r="DM17" t="str">
            <v>Bolkop</v>
          </cell>
          <cell r="DN17" t="str">
            <v>Roundhead</v>
          </cell>
          <cell r="DO17" t="str">
            <v>Rundkopf</v>
          </cell>
          <cell r="DP17" t="str">
            <v>Tige tête arrondi</v>
          </cell>
          <cell r="DU17" t="str">
            <v>Met een losse pen</v>
          </cell>
          <cell r="DV17" t="str">
            <v>With removable pin</v>
          </cell>
          <cell r="DW17" t="str">
            <v>Mit losem Stift</v>
          </cell>
          <cell r="DX17" t="str">
            <v>Tige dégondable</v>
          </cell>
          <cell r="EQ17" t="str">
            <v>1050_50_</v>
          </cell>
          <cell r="ER17" t="str">
            <v>1050_80_2d</v>
          </cell>
          <cell r="ES17" t="str">
            <v>1050_80</v>
          </cell>
          <cell r="EX17" t="str">
            <v>A 201.50.008 V</v>
          </cell>
          <cell r="FF17">
            <v>14794</v>
          </cell>
          <cell r="FI17">
            <v>115817</v>
          </cell>
          <cell r="FL17">
            <v>1</v>
          </cell>
        </row>
        <row r="18">
          <cell r="C18" t="str">
            <v>1050.50.063A</v>
          </cell>
          <cell r="D18">
            <v>1050</v>
          </cell>
          <cell r="E18" t="str">
            <v>Klepscharnier</v>
          </cell>
          <cell r="F18" t="str">
            <v>Butt hinge, square corners, brass polished, with removable pin</v>
          </cell>
          <cell r="G18" t="str">
            <v>Klepscharnier, rechte hoek, messing gepolijst, met losse pen, bolkop</v>
          </cell>
          <cell r="H18" t="str">
            <v>Charnière, coins carrés, laiton poli, avec tige dégondable</v>
          </cell>
          <cell r="I18" t="str">
            <v>Scharnier, rechte Ecken, Messing poliert, mit losem Stift</v>
          </cell>
          <cell r="J18" t="str">
            <v>1050_50_.jpg</v>
          </cell>
          <cell r="K18" t="str">
            <v>C:\Users\Filis\OneDrive\Citgez Trading\Leveranciers\Charmag\Foto's\1050_50_.jpg</v>
          </cell>
          <cell r="L18" t="str">
            <v>1050_80_2d.tif</v>
          </cell>
          <cell r="M18" t="str">
            <v>C:\Users\Filis\OneDrive\Citgez Trading\Leveranciers\Charmag\technische tekeningen\1050_80_2d.tif</v>
          </cell>
          <cell r="N18" t="str">
            <v>50_Messing</v>
          </cell>
          <cell r="O18">
            <v>101420</v>
          </cell>
          <cell r="P18">
            <v>63.5</v>
          </cell>
          <cell r="Q18" t="str">
            <v>mm</v>
          </cell>
          <cell r="R18">
            <v>63.5</v>
          </cell>
          <cell r="S18" t="str">
            <v>mm</v>
          </cell>
          <cell r="T18">
            <v>2</v>
          </cell>
          <cell r="U18" t="str">
            <v>mm</v>
          </cell>
          <cell r="V18">
            <v>9.8000000000000007</v>
          </cell>
          <cell r="W18" t="str">
            <v>mm</v>
          </cell>
          <cell r="X18">
            <v>5.5</v>
          </cell>
          <cell r="Y18" t="str">
            <v>mm</v>
          </cell>
          <cell r="Z18">
            <v>5</v>
          </cell>
          <cell r="AA18" t="str">
            <v>mm</v>
          </cell>
          <cell r="AC18" t="str">
            <v>mm</v>
          </cell>
          <cell r="AE18" t="str">
            <v>mm</v>
          </cell>
          <cell r="AF18">
            <v>4</v>
          </cell>
          <cell r="AG18">
            <v>6</v>
          </cell>
          <cell r="AH18" t="str">
            <v>4*30</v>
          </cell>
          <cell r="AI18" t="str">
            <v>mm</v>
          </cell>
          <cell r="AL18" t="str">
            <v xml:space="preserve">Deuren volgens BRL 0803  </v>
          </cell>
          <cell r="AP18">
            <v>25</v>
          </cell>
          <cell r="AQ18" t="str">
            <v>stuks</v>
          </cell>
          <cell r="AR18">
            <v>0.09</v>
          </cell>
          <cell r="AS18" t="str">
            <v>kg</v>
          </cell>
          <cell r="AT18" t="str">
            <v>15</v>
          </cell>
          <cell r="AU18" t="str">
            <v>25</v>
          </cell>
          <cell r="AV18" t="str">
            <v>30</v>
          </cell>
          <cell r="AW18" t="str">
            <v>Hout</v>
          </cell>
          <cell r="AX18" t="str">
            <v>Wood</v>
          </cell>
          <cell r="AY18" t="str">
            <v>Holz</v>
          </cell>
          <cell r="AZ18" t="str">
            <v>Bois</v>
          </cell>
          <cell r="BA18" t="str">
            <v>Ramen en Deuren</v>
          </cell>
          <cell r="BB18" t="str">
            <v>Windows and Doors</v>
          </cell>
          <cell r="BC18" t="str">
            <v>Fenster und Turen</v>
          </cell>
          <cell r="BD18" t="str">
            <v>Fenêtres et Portes</v>
          </cell>
          <cell r="BE18" t="str">
            <v>Klepscharnier</v>
          </cell>
          <cell r="BF18" t="str">
            <v>Butt hinge</v>
          </cell>
          <cell r="BG18" t="str">
            <v>Scharnier</v>
          </cell>
          <cell r="BH18" t="str">
            <v>Charnière</v>
          </cell>
          <cell r="BM18" t="str">
            <v>Messing</v>
          </cell>
          <cell r="BN18" t="str">
            <v>Brass</v>
          </cell>
          <cell r="BO18" t="str">
            <v>Messing</v>
          </cell>
          <cell r="BP18" t="str">
            <v>Laiton</v>
          </cell>
          <cell r="BQ18" t="str">
            <v>Gepolijst</v>
          </cell>
          <cell r="BR18" t="str">
            <v>Polished</v>
          </cell>
          <cell r="BS18" t="str">
            <v>Poliert</v>
          </cell>
          <cell r="BT18" t="str">
            <v>Poli</v>
          </cell>
          <cell r="BU18" t="str">
            <v>Messing</v>
          </cell>
          <cell r="BV18" t="str">
            <v>Brass</v>
          </cell>
          <cell r="BW18" t="str">
            <v>Messing</v>
          </cell>
          <cell r="BX18" t="str">
            <v>Laiton</v>
          </cell>
          <cell r="BY18" t="str">
            <v>Bolkop</v>
          </cell>
          <cell r="BZ18" t="str">
            <v>Roundhead</v>
          </cell>
          <cell r="CA18" t="str">
            <v>Rundkopf</v>
          </cell>
          <cell r="CB18" t="str">
            <v>Tête arrondi</v>
          </cell>
          <cell r="CC18" t="str">
            <v>Rechte hoek</v>
          </cell>
          <cell r="CD18" t="str">
            <v>Square corners</v>
          </cell>
          <cell r="CE18" t="str">
            <v>Rechte Ecken</v>
          </cell>
          <cell r="CF18" t="str">
            <v>Coins carrés</v>
          </cell>
          <cell r="CG18" t="str">
            <v>Ongelagerd</v>
          </cell>
          <cell r="CH18" t="str">
            <v xml:space="preserve">Bearing-free </v>
          </cell>
          <cell r="CI18" t="str">
            <v>Lager frei</v>
          </cell>
          <cell r="CJ18" t="str">
            <v>Sans lisse</v>
          </cell>
          <cell r="DE18" t="str">
            <v>Toepasbaar voor binnendeuren</v>
          </cell>
          <cell r="DI18" t="str">
            <v>Stervormig, verlagen de kans op schroefbreuk</v>
          </cell>
          <cell r="DJ18" t="str">
            <v>Star-shaped, reduce the risk of screw breaking</v>
          </cell>
          <cell r="DK18" t="str">
            <v>Sternförmig, reduziert das Risiko eines Schraubenbruchs</v>
          </cell>
          <cell r="DL18" t="str">
            <v>En forme d'étoile, pour réduire le risque de rupture des vis</v>
          </cell>
          <cell r="DM18" t="str">
            <v>Bolkop</v>
          </cell>
          <cell r="DN18" t="str">
            <v>Roundhead</v>
          </cell>
          <cell r="DO18" t="str">
            <v>Rundkopf</v>
          </cell>
          <cell r="DP18" t="str">
            <v>Tige tête arrondi</v>
          </cell>
          <cell r="DU18" t="str">
            <v>Met een losse pen</v>
          </cell>
          <cell r="DV18" t="str">
            <v>With removable pin</v>
          </cell>
          <cell r="DW18" t="str">
            <v>Mit losem Stift</v>
          </cell>
          <cell r="DX18" t="str">
            <v>Tige dégondable</v>
          </cell>
          <cell r="EQ18" t="str">
            <v>1050_50_</v>
          </cell>
          <cell r="ER18" t="str">
            <v>1050_80_2d</v>
          </cell>
          <cell r="ES18" t="str">
            <v>1050_80</v>
          </cell>
          <cell r="EX18" t="str">
            <v>A 201.50.008 V</v>
          </cell>
          <cell r="FF18">
            <v>14795</v>
          </cell>
          <cell r="FI18">
            <v>115818</v>
          </cell>
          <cell r="FL18">
            <v>1</v>
          </cell>
        </row>
        <row r="19">
          <cell r="C19" t="str">
            <v>1050.50.076A</v>
          </cell>
          <cell r="D19">
            <v>1050</v>
          </cell>
          <cell r="E19" t="str">
            <v>Klepscharnier</v>
          </cell>
          <cell r="F19" t="str">
            <v>Butt hinge, square corners, brass polished, with removable pin</v>
          </cell>
          <cell r="G19" t="str">
            <v>Klepscharnier, rechte hoek, messing gepolijst, met losse pen, bolkop</v>
          </cell>
          <cell r="H19" t="str">
            <v>Charnière, coins carrés, laiton poli, avec tige dégondable</v>
          </cell>
          <cell r="I19" t="str">
            <v>Scharnier, rechte Ecken, Messing poliert, mit losem Stift</v>
          </cell>
          <cell r="J19" t="str">
            <v>1050_50_.jpg</v>
          </cell>
          <cell r="K19" t="str">
            <v>C:\Users\Filis\OneDrive\Citgez Trading\Leveranciers\Charmag\Foto's\1050_50_.jpg</v>
          </cell>
          <cell r="L19" t="str">
            <v>1050_80_2d.tif</v>
          </cell>
          <cell r="M19" t="str">
            <v>C:\Users\Filis\OneDrive\Citgez Trading\Leveranciers\Charmag\technische tekeningen\1050_80_2d.tif</v>
          </cell>
          <cell r="N19" t="str">
            <v>50_Messing</v>
          </cell>
          <cell r="O19">
            <v>110903</v>
          </cell>
          <cell r="P19">
            <v>76</v>
          </cell>
          <cell r="Q19" t="str">
            <v>mm</v>
          </cell>
          <cell r="R19">
            <v>76</v>
          </cell>
          <cell r="S19" t="str">
            <v>mm</v>
          </cell>
          <cell r="T19">
            <v>2</v>
          </cell>
          <cell r="U19" t="str">
            <v>mm</v>
          </cell>
          <cell r="V19">
            <v>10</v>
          </cell>
          <cell r="W19" t="str">
            <v>mm</v>
          </cell>
          <cell r="X19">
            <v>6</v>
          </cell>
          <cell r="Y19" t="str">
            <v>mm</v>
          </cell>
          <cell r="Z19">
            <v>5</v>
          </cell>
          <cell r="AA19" t="str">
            <v>mm</v>
          </cell>
          <cell r="AC19" t="str">
            <v>mm</v>
          </cell>
          <cell r="AE19" t="str">
            <v>mm</v>
          </cell>
          <cell r="AF19">
            <v>4</v>
          </cell>
          <cell r="AG19">
            <v>8</v>
          </cell>
          <cell r="AH19" t="str">
            <v>4*30</v>
          </cell>
          <cell r="AI19" t="str">
            <v>mm</v>
          </cell>
          <cell r="AL19" t="str">
            <v xml:space="preserve">Deuren volgens BRL 0803  </v>
          </cell>
          <cell r="AP19">
            <v>25</v>
          </cell>
          <cell r="AQ19" t="str">
            <v>stuks</v>
          </cell>
          <cell r="AR19">
            <v>0.13</v>
          </cell>
          <cell r="AS19" t="str">
            <v>kg</v>
          </cell>
          <cell r="AT19" t="str">
            <v>40</v>
          </cell>
          <cell r="AU19" t="str">
            <v>50</v>
          </cell>
          <cell r="AV19" t="str">
            <v>60</v>
          </cell>
          <cell r="AW19" t="str">
            <v>Hout</v>
          </cell>
          <cell r="AX19" t="str">
            <v>Wood</v>
          </cell>
          <cell r="AY19" t="str">
            <v>Holz</v>
          </cell>
          <cell r="AZ19" t="str">
            <v>Bois</v>
          </cell>
          <cell r="BA19" t="str">
            <v>Ramen en Deuren</v>
          </cell>
          <cell r="BB19" t="str">
            <v>Windows and Doors</v>
          </cell>
          <cell r="BC19" t="str">
            <v>Fenster und Turen</v>
          </cell>
          <cell r="BD19" t="str">
            <v>Fenêtres et Portes</v>
          </cell>
          <cell r="BE19" t="str">
            <v>Klepscharnier</v>
          </cell>
          <cell r="BF19" t="str">
            <v>Butt hinge</v>
          </cell>
          <cell r="BG19" t="str">
            <v>Scharnier</v>
          </cell>
          <cell r="BH19" t="str">
            <v>Charnière</v>
          </cell>
          <cell r="BM19" t="str">
            <v>Messing</v>
          </cell>
          <cell r="BN19" t="str">
            <v>Brass</v>
          </cell>
          <cell r="BO19" t="str">
            <v>Messing</v>
          </cell>
          <cell r="BP19" t="str">
            <v>Laiton</v>
          </cell>
          <cell r="BQ19" t="str">
            <v>Gepolijst</v>
          </cell>
          <cell r="BR19" t="str">
            <v>Polished</v>
          </cell>
          <cell r="BS19" t="str">
            <v>Poliert</v>
          </cell>
          <cell r="BT19" t="str">
            <v>Poli</v>
          </cell>
          <cell r="BU19" t="str">
            <v>Messing</v>
          </cell>
          <cell r="BV19" t="str">
            <v>Brass</v>
          </cell>
          <cell r="BW19" t="str">
            <v>Messing</v>
          </cell>
          <cell r="BX19" t="str">
            <v>Laiton</v>
          </cell>
          <cell r="BY19" t="str">
            <v>Bolkop</v>
          </cell>
          <cell r="BZ19" t="str">
            <v>Roundhead</v>
          </cell>
          <cell r="CA19" t="str">
            <v>Rundkopf</v>
          </cell>
          <cell r="CB19" t="str">
            <v>Tête arrondi</v>
          </cell>
          <cell r="CC19" t="str">
            <v>Rechte hoek</v>
          </cell>
          <cell r="CD19" t="str">
            <v>Square corners</v>
          </cell>
          <cell r="CE19" t="str">
            <v>Rechte Ecken</v>
          </cell>
          <cell r="CF19" t="str">
            <v>Coins carrés</v>
          </cell>
          <cell r="CG19" t="str">
            <v>Ongelagerd</v>
          </cell>
          <cell r="CH19" t="str">
            <v xml:space="preserve">Bearing-free </v>
          </cell>
          <cell r="CI19" t="str">
            <v>Lager frei</v>
          </cell>
          <cell r="CJ19" t="str">
            <v>Sans lisse</v>
          </cell>
          <cell r="DE19" t="str">
            <v>Toepasbaar voor binnendeuren</v>
          </cell>
          <cell r="DI19" t="str">
            <v>Stervormig, verlagen de kans op schroefbreuk</v>
          </cell>
          <cell r="DJ19" t="str">
            <v>Star-shaped, reduce the risk of screw breaking</v>
          </cell>
          <cell r="DK19" t="str">
            <v>Sternförmig, reduziert das Risiko eines Schraubenbruchs</v>
          </cell>
          <cell r="DL19" t="str">
            <v>En forme d'étoile, pour réduire le risque de rupture des vis</v>
          </cell>
          <cell r="DM19" t="str">
            <v>Bolkop</v>
          </cell>
          <cell r="DN19" t="str">
            <v>Roundhead</v>
          </cell>
          <cell r="DO19" t="str">
            <v>Rundkopf</v>
          </cell>
          <cell r="DP19" t="str">
            <v>Tige tête arrondi</v>
          </cell>
          <cell r="DU19" t="str">
            <v>Met een losse pen</v>
          </cell>
          <cell r="DV19" t="str">
            <v>With removable pin</v>
          </cell>
          <cell r="DW19" t="str">
            <v>Mit losem Stift</v>
          </cell>
          <cell r="DX19" t="str">
            <v>Tige dégondable</v>
          </cell>
          <cell r="EK19" t="str">
            <v>C:\Users\Filis\OneDrive\Citgez Trading\Leveranciers\Charmag\Productdata sheet\logo's\ce.png</v>
          </cell>
          <cell r="EO19" t="str">
            <v>ja</v>
          </cell>
          <cell r="EP19" t="str">
            <v>EN 1935:27201307</v>
          </cell>
          <cell r="EQ19" t="str">
            <v>1050_50_</v>
          </cell>
          <cell r="ER19" t="str">
            <v>1050_80_2d</v>
          </cell>
          <cell r="ES19" t="str">
            <v>1050_80</v>
          </cell>
          <cell r="EX19" t="str">
            <v>A 201.50.003 V</v>
          </cell>
          <cell r="FF19">
            <v>14796</v>
          </cell>
          <cell r="FI19">
            <v>115819</v>
          </cell>
          <cell r="FL19">
            <v>1</v>
          </cell>
        </row>
        <row r="20">
          <cell r="BS20" t="str">
            <v/>
          </cell>
          <cell r="BT20" t="str">
            <v/>
          </cell>
          <cell r="BU20" t="str">
            <v/>
          </cell>
          <cell r="BV20" t="str">
            <v/>
          </cell>
          <cell r="BW20" t="str">
            <v/>
          </cell>
          <cell r="BX20" t="str">
            <v/>
          </cell>
          <cell r="BY20" t="str">
            <v/>
          </cell>
          <cell r="DM20" t="str">
            <v/>
          </cell>
          <cell r="DN20" t="str">
            <v/>
          </cell>
          <cell r="DO20" t="str">
            <v/>
          </cell>
          <cell r="FL20">
            <v>1</v>
          </cell>
        </row>
        <row r="21">
          <cell r="C21" t="str">
            <v>1052.20.076A</v>
          </cell>
          <cell r="D21">
            <v>1052</v>
          </cell>
          <cell r="E21" t="str">
            <v>Klepscharnier</v>
          </cell>
          <cell r="F21" t="str">
            <v>Butt hinge, round corners, steel galvanized, with removable pin</v>
          </cell>
          <cell r="G21" t="str">
            <v>Klepscharnier, ronde hoek, gegalvaniseerd, met losse pen, bolkop</v>
          </cell>
          <cell r="H21" t="str">
            <v>Charnière, coins arrondis, acier zingué, avec tige dégondable</v>
          </cell>
          <cell r="I21" t="str">
            <v>Scharnier, runde Ecken, Stahl verzinkt, mit losem Stift</v>
          </cell>
          <cell r="J21" t="str">
            <v>1052_20_.jpg</v>
          </cell>
          <cell r="K21" t="str">
            <v>C:\Users\Filis\OneDrive\Citgez Trading\Leveranciers\Charmag\Foto's\1052_20_.jpg</v>
          </cell>
          <cell r="L21" t="str">
            <v>1052_20_2d.tif</v>
          </cell>
          <cell r="M21" t="str">
            <v>C:\Users\Filis\OneDrive\Citgez Trading\Leveranciers\Charmag\technische tekeningen\1052_20_2d.tif</v>
          </cell>
          <cell r="N21" t="str">
            <v>20_Gegalvaniseerd</v>
          </cell>
          <cell r="O21">
            <v>101428</v>
          </cell>
          <cell r="P21">
            <v>76</v>
          </cell>
          <cell r="Q21" t="str">
            <v>mm</v>
          </cell>
          <cell r="R21">
            <v>76</v>
          </cell>
          <cell r="S21" t="str">
            <v>mm</v>
          </cell>
          <cell r="T21">
            <v>2</v>
          </cell>
          <cell r="U21" t="str">
            <v>mm</v>
          </cell>
          <cell r="V21">
            <v>10</v>
          </cell>
          <cell r="W21" t="str">
            <v>mm</v>
          </cell>
          <cell r="X21">
            <v>6</v>
          </cell>
          <cell r="Y21" t="str">
            <v>mm</v>
          </cell>
          <cell r="Z21">
            <v>5</v>
          </cell>
          <cell r="AA21" t="str">
            <v>mm</v>
          </cell>
          <cell r="AC21" t="str">
            <v>mm</v>
          </cell>
          <cell r="AE21" t="str">
            <v>mm</v>
          </cell>
          <cell r="AF21">
            <v>4</v>
          </cell>
          <cell r="AG21">
            <v>8</v>
          </cell>
          <cell r="AH21" t="str">
            <v>4*30</v>
          </cell>
          <cell r="AI21" t="str">
            <v>mm</v>
          </cell>
          <cell r="AL21" t="str">
            <v xml:space="preserve">Deuren volgens BRL 0803  </v>
          </cell>
          <cell r="AP21">
            <v>25</v>
          </cell>
          <cell r="AQ21" t="str">
            <v>stuks</v>
          </cell>
          <cell r="AR21">
            <v>0.13</v>
          </cell>
          <cell r="AS21" t="str">
            <v>kg</v>
          </cell>
          <cell r="AT21" t="str">
            <v>40</v>
          </cell>
          <cell r="AU21" t="str">
            <v>50</v>
          </cell>
          <cell r="AV21" t="str">
            <v>60</v>
          </cell>
          <cell r="AW21" t="str">
            <v>Hout</v>
          </cell>
          <cell r="AX21" t="str">
            <v>Wood</v>
          </cell>
          <cell r="AY21" t="str">
            <v>Holz</v>
          </cell>
          <cell r="AZ21" t="str">
            <v>Bois</v>
          </cell>
          <cell r="BA21" t="str">
            <v>Ramen en Deuren</v>
          </cell>
          <cell r="BB21" t="str">
            <v>Windows and Doors</v>
          </cell>
          <cell r="BC21" t="str">
            <v>Fenster und Turen</v>
          </cell>
          <cell r="BD21" t="str">
            <v>Fenêtres et Portes</v>
          </cell>
          <cell r="BE21" t="str">
            <v>Klepscharnier</v>
          </cell>
          <cell r="BF21" t="str">
            <v>Butt hinge</v>
          </cell>
          <cell r="BG21" t="str">
            <v>Scharnier</v>
          </cell>
          <cell r="BH21" t="str">
            <v>Charnière</v>
          </cell>
          <cell r="BM21" t="str">
            <v>Staal</v>
          </cell>
          <cell r="BN21" t="str">
            <v>Steel</v>
          </cell>
          <cell r="BO21" t="str">
            <v>Stahl</v>
          </cell>
          <cell r="BP21" t="str">
            <v>Acier</v>
          </cell>
          <cell r="BQ21" t="str">
            <v>Gegalvaniseerd</v>
          </cell>
          <cell r="BR21" t="str">
            <v>Galvanized</v>
          </cell>
          <cell r="BS21" t="str">
            <v>Verzinkt</v>
          </cell>
          <cell r="BT21" t="str">
            <v>Zingué</v>
          </cell>
          <cell r="BU21" t="str">
            <v>Staal</v>
          </cell>
          <cell r="BV21" t="str">
            <v>Steel</v>
          </cell>
          <cell r="BW21" t="str">
            <v>Stahl</v>
          </cell>
          <cell r="BX21" t="str">
            <v>Acier</v>
          </cell>
          <cell r="BY21" t="str">
            <v>Bolkop</v>
          </cell>
          <cell r="BZ21" t="str">
            <v>Roundhead</v>
          </cell>
          <cell r="CA21" t="str">
            <v>Rundkopf</v>
          </cell>
          <cell r="CB21" t="str">
            <v>Tête arrondi</v>
          </cell>
          <cell r="CC21" t="str">
            <v>Ronde hoek</v>
          </cell>
          <cell r="CD21" t="str">
            <v>Round corners</v>
          </cell>
          <cell r="CE21" t="str">
            <v>Runde Ecken</v>
          </cell>
          <cell r="CF21" t="str">
            <v>Coins arrondis</v>
          </cell>
          <cell r="CG21" t="str">
            <v>Ongelagerd</v>
          </cell>
          <cell r="CH21" t="str">
            <v xml:space="preserve">Bearing-free </v>
          </cell>
          <cell r="CI21" t="str">
            <v>Lager frei</v>
          </cell>
          <cell r="CJ21" t="str">
            <v>Sans lisse</v>
          </cell>
          <cell r="DE21" t="str">
            <v>Toepasbaar voor binnendeuren</v>
          </cell>
          <cell r="DI21" t="str">
            <v>Stervormig, verlagen de kans op schroefbreuk</v>
          </cell>
          <cell r="DJ21" t="str">
            <v>Star-shaped, reduce the risk of screw breaking</v>
          </cell>
          <cell r="DK21" t="str">
            <v>Sternförmig, reduziert das Risiko eines Schraubenbruchs</v>
          </cell>
          <cell r="DL21" t="str">
            <v>En forme d'étoile, pour réduire le risque de rupture des vis</v>
          </cell>
          <cell r="DM21" t="str">
            <v>Bolkop</v>
          </cell>
          <cell r="DN21" t="str">
            <v>Roundhead</v>
          </cell>
          <cell r="DO21" t="str">
            <v>Rundkopf</v>
          </cell>
          <cell r="DP21" t="str">
            <v>Tige tête arrondi</v>
          </cell>
          <cell r="DU21" t="str">
            <v>Met een losse pen</v>
          </cell>
          <cell r="DV21" t="str">
            <v>With removable pin</v>
          </cell>
          <cell r="DW21" t="str">
            <v>Mit losem Stift</v>
          </cell>
          <cell r="DX21" t="str">
            <v>Tige dégondable</v>
          </cell>
          <cell r="EK21" t="str">
            <v>C:\Users\Filis\OneDrive\Citgez Trading\Leveranciers\Charmag\Productdata sheet\logo's\ce.png</v>
          </cell>
          <cell r="EO21" t="str">
            <v>ja</v>
          </cell>
          <cell r="EP21" t="str">
            <v>EN 1935:27201307</v>
          </cell>
          <cell r="EQ21" t="str">
            <v>1052_20_</v>
          </cell>
          <cell r="ER21" t="str">
            <v>1052_20_2d</v>
          </cell>
          <cell r="ES21" t="str">
            <v>1052_20</v>
          </cell>
          <cell r="EU21" t="str">
            <v>1052.20.076</v>
          </cell>
          <cell r="EX21" t="str">
            <v>A 201.20.003 V</v>
          </cell>
          <cell r="FG21">
            <v>39382</v>
          </cell>
          <cell r="FJ21">
            <v>115808</v>
          </cell>
          <cell r="FL21">
            <v>1</v>
          </cell>
        </row>
        <row r="22">
          <cell r="C22" t="str">
            <v>1052.20.076C</v>
          </cell>
          <cell r="D22">
            <v>1052</v>
          </cell>
          <cell r="E22" t="str">
            <v>Klepscharnier</v>
          </cell>
          <cell r="F22" t="str">
            <v>Butt hinge, round corners, steel galvanized, with removable pin</v>
          </cell>
          <cell r="G22" t="str">
            <v>Klepscharnier, ronde hoek, gegalvaniseerd, met losse pen, bolkop</v>
          </cell>
          <cell r="H22" t="str">
            <v>Charnière, coins arrondis, acier zingué, avec tige dégondable</v>
          </cell>
          <cell r="I22" t="str">
            <v>Scharnier, runde Ecken, Stahl verzinkt, mit losem Stift</v>
          </cell>
          <cell r="J22" t="str">
            <v>1052_20_.jpg</v>
          </cell>
          <cell r="K22" t="str">
            <v>C:\Users\Filis\OneDrive\Citgez Trading\Leveranciers\Charmag\Foto's\1052_20_.jpg</v>
          </cell>
          <cell r="L22" t="str">
            <v>1052_20_2d.tif</v>
          </cell>
          <cell r="M22" t="str">
            <v>C:\Users\Filis\OneDrive\Citgez Trading\Leveranciers\Charmag\technische tekeningen\1052_20_2d.tif</v>
          </cell>
          <cell r="N22" t="str">
            <v>20_Gegalvaniseerd</v>
          </cell>
          <cell r="O22">
            <v>113053</v>
          </cell>
          <cell r="P22">
            <v>76</v>
          </cell>
          <cell r="Q22" t="str">
            <v>mm</v>
          </cell>
          <cell r="R22">
            <v>76</v>
          </cell>
          <cell r="S22" t="str">
            <v>mm</v>
          </cell>
          <cell r="T22">
            <v>2</v>
          </cell>
          <cell r="U22" t="str">
            <v>mm</v>
          </cell>
          <cell r="V22">
            <v>10</v>
          </cell>
          <cell r="W22" t="str">
            <v>mm</v>
          </cell>
          <cell r="X22">
            <v>6</v>
          </cell>
          <cell r="Y22" t="str">
            <v>mm</v>
          </cell>
          <cell r="Z22">
            <v>5</v>
          </cell>
          <cell r="AA22" t="str">
            <v>mm</v>
          </cell>
          <cell r="AC22" t="str">
            <v>mm</v>
          </cell>
          <cell r="AE22" t="str">
            <v>mm</v>
          </cell>
          <cell r="AF22">
            <v>4</v>
          </cell>
          <cell r="AG22">
            <v>8</v>
          </cell>
          <cell r="AH22" t="str">
            <v>4*30</v>
          </cell>
          <cell r="AI22" t="str">
            <v>mm</v>
          </cell>
          <cell r="AL22" t="str">
            <v xml:space="preserve">Deuren volgens BRL 0803  </v>
          </cell>
          <cell r="AP22">
            <v>50</v>
          </cell>
          <cell r="AQ22" t="str">
            <v>stuks</v>
          </cell>
          <cell r="AR22">
            <v>0.13</v>
          </cell>
          <cell r="AS22" t="str">
            <v>kg</v>
          </cell>
          <cell r="AT22" t="str">
            <v>40</v>
          </cell>
          <cell r="AU22" t="str">
            <v>50</v>
          </cell>
          <cell r="AV22" t="str">
            <v>60</v>
          </cell>
          <cell r="AW22" t="str">
            <v>Hout</v>
          </cell>
          <cell r="AX22" t="str">
            <v>Wood</v>
          </cell>
          <cell r="AY22" t="str">
            <v>Holz</v>
          </cell>
          <cell r="AZ22" t="str">
            <v>Bois</v>
          </cell>
          <cell r="BA22" t="str">
            <v>Ramen en Deuren</v>
          </cell>
          <cell r="BB22" t="str">
            <v>Windows and Doors</v>
          </cell>
          <cell r="BC22" t="str">
            <v>Fenster und Turen</v>
          </cell>
          <cell r="BD22" t="str">
            <v>Fenêtres et Portes</v>
          </cell>
          <cell r="BE22" t="str">
            <v>Klepscharnier</v>
          </cell>
          <cell r="BF22" t="str">
            <v>Butt hinge</v>
          </cell>
          <cell r="BG22" t="str">
            <v>Scharnier</v>
          </cell>
          <cell r="BH22" t="str">
            <v>Charnière</v>
          </cell>
          <cell r="BM22" t="str">
            <v>Staal</v>
          </cell>
          <cell r="BN22" t="str">
            <v>Steel</v>
          </cell>
          <cell r="BO22" t="str">
            <v>Stahl</v>
          </cell>
          <cell r="BP22" t="str">
            <v>Acier</v>
          </cell>
          <cell r="BQ22" t="str">
            <v>Gegalvaniseerd</v>
          </cell>
          <cell r="BR22" t="str">
            <v>Galvanized</v>
          </cell>
          <cell r="BS22" t="str">
            <v>Verzinkt</v>
          </cell>
          <cell r="BT22" t="str">
            <v>Zingué</v>
          </cell>
          <cell r="BU22" t="str">
            <v>Staal</v>
          </cell>
          <cell r="BV22" t="str">
            <v>Steel</v>
          </cell>
          <cell r="BW22" t="str">
            <v>Stahl</v>
          </cell>
          <cell r="BX22" t="str">
            <v>Acier</v>
          </cell>
          <cell r="BY22" t="str">
            <v>Bolkop</v>
          </cell>
          <cell r="BZ22" t="str">
            <v>Roundhead</v>
          </cell>
          <cell r="CA22" t="str">
            <v>Rundkopf</v>
          </cell>
          <cell r="CB22" t="str">
            <v>Tête arrondi</v>
          </cell>
          <cell r="CC22" t="str">
            <v>Ronde hoek</v>
          </cell>
          <cell r="CD22" t="str">
            <v>Round corners</v>
          </cell>
          <cell r="CE22" t="str">
            <v>Runde Ecken</v>
          </cell>
          <cell r="CF22" t="str">
            <v>Coins arrondis</v>
          </cell>
          <cell r="CG22" t="str">
            <v>Ongelagerd</v>
          </cell>
          <cell r="CH22" t="str">
            <v xml:space="preserve">Bearing-free </v>
          </cell>
          <cell r="CI22" t="str">
            <v>Lager frei</v>
          </cell>
          <cell r="CJ22" t="str">
            <v>Sans lisse</v>
          </cell>
          <cell r="DE22" t="str">
            <v>Toepasbaar voor binnendeuren</v>
          </cell>
          <cell r="DI22" t="str">
            <v>Stervormig, verlagen de kans op schroefbreuk</v>
          </cell>
          <cell r="DJ22" t="str">
            <v>Star-shaped, reduce the risk of screw breaking</v>
          </cell>
          <cell r="DK22" t="str">
            <v>Sternförmig, reduziert das Risiko eines Schraubenbruchs</v>
          </cell>
          <cell r="DL22" t="str">
            <v>En forme d'étoile, pour réduire le risque de rupture des vis</v>
          </cell>
          <cell r="DM22" t="str">
            <v>Bolkop</v>
          </cell>
          <cell r="DN22" t="str">
            <v>Roundhead</v>
          </cell>
          <cell r="DO22" t="str">
            <v>Rundkopf</v>
          </cell>
          <cell r="DP22" t="str">
            <v>Tige tête arrondi</v>
          </cell>
          <cell r="DU22" t="str">
            <v>Met een losse pen</v>
          </cell>
          <cell r="DV22" t="str">
            <v>With removable pin</v>
          </cell>
          <cell r="DW22" t="str">
            <v>Mit losem Stift</v>
          </cell>
          <cell r="DX22" t="str">
            <v>Tige dégondable</v>
          </cell>
          <cell r="EK22" t="str">
            <v>C:\Users\Filis\OneDrive\Citgez Trading\Leveranciers\Charmag\Productdata sheet\logo's\ce.png</v>
          </cell>
          <cell r="EO22" t="str">
            <v>ja</v>
          </cell>
          <cell r="EP22" t="str">
            <v>EN 1935:27201307</v>
          </cell>
          <cell r="EQ22" t="str">
            <v>1052_20_</v>
          </cell>
          <cell r="ER22" t="str">
            <v>1052_20_2d</v>
          </cell>
          <cell r="ES22" t="str">
            <v>1052_20</v>
          </cell>
          <cell r="EU22" t="str">
            <v>1052.20.076</v>
          </cell>
          <cell r="EX22" t="str">
            <v>A 201.20.003 V</v>
          </cell>
          <cell r="FH22">
            <v>39383</v>
          </cell>
          <cell r="FK22">
            <v>233213</v>
          </cell>
          <cell r="FL22">
            <v>1</v>
          </cell>
        </row>
        <row r="23">
          <cell r="C23" t="str">
            <v>1052.20.076N</v>
          </cell>
          <cell r="D23">
            <v>1052</v>
          </cell>
          <cell r="E23" t="str">
            <v>Klepscharnier</v>
          </cell>
          <cell r="F23" t="str">
            <v>Butt hinge, round corners, steel black, with removable pin</v>
          </cell>
          <cell r="G23" t="str">
            <v>Klepscharnier, ronde hoek, zwart, met losse pen, bolkop</v>
          </cell>
          <cell r="H23" t="str">
            <v>Charnière, coins arrondis, acier noir, avec tige dégondable</v>
          </cell>
          <cell r="I23" t="str">
            <v>Scharnier, runde Ecken, Stahl schwarz, mit losem Stift</v>
          </cell>
          <cell r="J23" t="str">
            <v>1052_20_BL.jpg</v>
          </cell>
          <cell r="K23" t="str">
            <v>C:\Users\Filis\OneDrive\Citgez Trading\Leveranciers\Charmag\Foto's\1052_20_BL.jpg</v>
          </cell>
          <cell r="L23" t="str">
            <v>1052_20_2d.tif</v>
          </cell>
          <cell r="M23" t="str">
            <v>C:\Users\Filis\OneDrive\Citgez Trading\Leveranciers\Charmag\technische tekeningen\1052_20_2d.tif</v>
          </cell>
          <cell r="N23" t="str">
            <v>N_Zwart</v>
          </cell>
          <cell r="P23">
            <v>76</v>
          </cell>
          <cell r="Q23" t="str">
            <v>mm</v>
          </cell>
          <cell r="R23">
            <v>76</v>
          </cell>
          <cell r="S23" t="str">
            <v>mm</v>
          </cell>
          <cell r="T23">
            <v>2</v>
          </cell>
          <cell r="U23" t="str">
            <v>mm</v>
          </cell>
          <cell r="V23">
            <v>10</v>
          </cell>
          <cell r="W23" t="str">
            <v>mm</v>
          </cell>
          <cell r="X23">
            <v>6</v>
          </cell>
          <cell r="Y23" t="str">
            <v>mm</v>
          </cell>
          <cell r="Z23">
            <v>5</v>
          </cell>
          <cell r="AA23" t="str">
            <v>mm</v>
          </cell>
          <cell r="AC23" t="str">
            <v>mm</v>
          </cell>
          <cell r="AE23" t="str">
            <v>mm</v>
          </cell>
          <cell r="AF23">
            <v>4</v>
          </cell>
          <cell r="AG23">
            <v>8</v>
          </cell>
          <cell r="AH23" t="str">
            <v>4*30</v>
          </cell>
          <cell r="AI23" t="str">
            <v>mm</v>
          </cell>
          <cell r="AL23" t="str">
            <v xml:space="preserve">Deuren volgens BRL 0803  </v>
          </cell>
          <cell r="AP23">
            <v>10</v>
          </cell>
          <cell r="AQ23" t="str">
            <v>stuks</v>
          </cell>
          <cell r="AR23">
            <v>0.13</v>
          </cell>
          <cell r="AS23" t="str">
            <v>kg</v>
          </cell>
          <cell r="AT23" t="str">
            <v>40</v>
          </cell>
          <cell r="AU23" t="str">
            <v>50</v>
          </cell>
          <cell r="AV23" t="str">
            <v>60</v>
          </cell>
          <cell r="AW23" t="str">
            <v>Hout</v>
          </cell>
          <cell r="AX23" t="str">
            <v>Wood</v>
          </cell>
          <cell r="AY23" t="str">
            <v>Holz</v>
          </cell>
          <cell r="AZ23" t="str">
            <v>Bois</v>
          </cell>
          <cell r="BA23" t="str">
            <v>Ramen en Deuren</v>
          </cell>
          <cell r="BB23" t="str">
            <v>Windows and Doors</v>
          </cell>
          <cell r="BC23" t="str">
            <v>Fenster und Turen</v>
          </cell>
          <cell r="BD23" t="str">
            <v>Fenêtres et Portes</v>
          </cell>
          <cell r="BE23" t="str">
            <v>Klepscharnier</v>
          </cell>
          <cell r="BF23" t="str">
            <v>Butt hinge</v>
          </cell>
          <cell r="BG23" t="str">
            <v>Scharnier</v>
          </cell>
          <cell r="BH23" t="str">
            <v>Charnière</v>
          </cell>
          <cell r="BM23" t="str">
            <v>Staal</v>
          </cell>
          <cell r="BN23" t="str">
            <v>Steel</v>
          </cell>
          <cell r="BO23" t="str">
            <v>Stahl</v>
          </cell>
          <cell r="BP23" t="str">
            <v>Acier</v>
          </cell>
          <cell r="BQ23" t="str">
            <v>Zwart</v>
          </cell>
          <cell r="BR23" t="str">
            <v>Black</v>
          </cell>
          <cell r="BS23" t="str">
            <v>Schwartz</v>
          </cell>
          <cell r="BT23" t="str">
            <v>Noir</v>
          </cell>
          <cell r="BU23" t="str">
            <v>Staal</v>
          </cell>
          <cell r="BV23" t="str">
            <v>Steel</v>
          </cell>
          <cell r="BW23" t="str">
            <v>Stahl</v>
          </cell>
          <cell r="BX23" t="str">
            <v>Acier</v>
          </cell>
          <cell r="BY23" t="str">
            <v>Bolkop</v>
          </cell>
          <cell r="BZ23" t="str">
            <v>Roundhead</v>
          </cell>
          <cell r="CA23" t="str">
            <v>Rundkopf</v>
          </cell>
          <cell r="CB23" t="str">
            <v>Tête arrondi</v>
          </cell>
          <cell r="CC23" t="str">
            <v>Ronde hoek</v>
          </cell>
          <cell r="CD23" t="str">
            <v>Round corners</v>
          </cell>
          <cell r="CE23" t="str">
            <v>Runde Ecken</v>
          </cell>
          <cell r="CF23" t="str">
            <v>Coins arrondis</v>
          </cell>
          <cell r="CG23" t="str">
            <v>Ongelagerd</v>
          </cell>
          <cell r="CH23" t="str">
            <v xml:space="preserve">Bearing-free </v>
          </cell>
          <cell r="CI23" t="str">
            <v>Lager frei</v>
          </cell>
          <cell r="CJ23" t="str">
            <v>Sans lisse</v>
          </cell>
          <cell r="DE23" t="str">
            <v>Toepasbaar voor binnendeuren</v>
          </cell>
          <cell r="DI23" t="str">
            <v>Stervormig, verlagen de kans op schroefbreuk</v>
          </cell>
          <cell r="DJ23" t="str">
            <v>Star-shaped, reduce the risk of screw breaking</v>
          </cell>
          <cell r="DK23" t="str">
            <v>Sternförmig, reduziert das Risiko eines Schraubenbruchs</v>
          </cell>
          <cell r="DL23" t="str">
            <v>En forme d'étoile, pour réduire le risque de rupture des vis</v>
          </cell>
          <cell r="DM23" t="str">
            <v>Bolkop</v>
          </cell>
          <cell r="DN23" t="str">
            <v>Roundhead</v>
          </cell>
          <cell r="DO23" t="str">
            <v>Rundkopf</v>
          </cell>
          <cell r="DP23" t="str">
            <v>Tige tête arrondi</v>
          </cell>
          <cell r="DU23" t="str">
            <v>Met een losse pen</v>
          </cell>
          <cell r="DV23" t="str">
            <v>With removable pin</v>
          </cell>
          <cell r="DW23" t="str">
            <v>Mit losem Stift</v>
          </cell>
          <cell r="DX23" t="str">
            <v>Tige dégondable</v>
          </cell>
          <cell r="EK23" t="str">
            <v>C:\Users\Filis\OneDrive\Citgez Trading\Leveranciers\Charmag\Productdata sheet\logo's\ce.png</v>
          </cell>
          <cell r="EO23" t="str">
            <v>ja</v>
          </cell>
          <cell r="EP23" t="str">
            <v>EN 1935:27201307</v>
          </cell>
          <cell r="EQ23" t="str">
            <v>1052_20_BL</v>
          </cell>
          <cell r="ER23" t="str">
            <v>1052_20_2d</v>
          </cell>
          <cell r="ES23" t="str">
            <v>1052_20</v>
          </cell>
          <cell r="EU23" t="str">
            <v>1052.20.076</v>
          </cell>
          <cell r="EX23" t="str">
            <v>A 201.20.003 N</v>
          </cell>
          <cell r="FF23" t="str">
            <v>55086</v>
          </cell>
          <cell r="FL23">
            <v>1</v>
          </cell>
        </row>
        <row r="24">
          <cell r="C24" t="str">
            <v>1052.20.089K</v>
          </cell>
          <cell r="D24">
            <v>1052</v>
          </cell>
          <cell r="E24" t="str">
            <v>Klepscharnier</v>
          </cell>
          <cell r="F24" t="str">
            <v>Butt hinge, round corners, steel galvanized, with removable pin</v>
          </cell>
          <cell r="G24" t="str">
            <v>Klepscharnier, ronde hoek, gegalvaniseerd, met losse pen, bolkop</v>
          </cell>
          <cell r="H24" t="str">
            <v>Charnière, coins arrondis, acier zingué, avec tige dégondable</v>
          </cell>
          <cell r="I24" t="str">
            <v>Scharnier, runde Ecken, Stahl verzinkt, mit losem Stift</v>
          </cell>
          <cell r="J24" t="str">
            <v>1052_20_.jpg</v>
          </cell>
          <cell r="K24" t="str">
            <v>C:\Users\Filis\OneDrive\Citgez Trading\Leveranciers\Charmag\Foto's\1052_20_.jpg</v>
          </cell>
          <cell r="L24" t="str">
            <v>1052_20_2d.tif</v>
          </cell>
          <cell r="M24" t="str">
            <v>C:\Users\Filis\OneDrive\Citgez Trading\Leveranciers\Charmag\technische tekeningen\1052_20_2d.tif</v>
          </cell>
          <cell r="N24" t="str">
            <v>20_Gegalvaniseerd</v>
          </cell>
          <cell r="O24">
            <v>101432</v>
          </cell>
          <cell r="P24">
            <v>89</v>
          </cell>
          <cell r="Q24" t="str">
            <v>mm</v>
          </cell>
          <cell r="R24">
            <v>89</v>
          </cell>
          <cell r="S24" t="str">
            <v>mm</v>
          </cell>
          <cell r="T24">
            <v>2.5</v>
          </cell>
          <cell r="U24" t="str">
            <v>mm</v>
          </cell>
          <cell r="V24">
            <v>12</v>
          </cell>
          <cell r="W24" t="str">
            <v>mm</v>
          </cell>
          <cell r="X24">
            <v>7</v>
          </cell>
          <cell r="Y24" t="str">
            <v>mm</v>
          </cell>
          <cell r="Z24">
            <v>5</v>
          </cell>
          <cell r="AA24" t="str">
            <v>mm</v>
          </cell>
          <cell r="AC24" t="str">
            <v>mm</v>
          </cell>
          <cell r="AE24" t="str">
            <v>mm</v>
          </cell>
          <cell r="AF24">
            <v>4.5</v>
          </cell>
          <cell r="AG24">
            <v>8</v>
          </cell>
          <cell r="AH24" t="str">
            <v>4,5*40</v>
          </cell>
          <cell r="AI24" t="str">
            <v>mm</v>
          </cell>
          <cell r="AL24" t="str">
            <v xml:space="preserve">Deuren volgens BRL 0803  </v>
          </cell>
          <cell r="AP24">
            <v>10</v>
          </cell>
          <cell r="AQ24" t="str">
            <v>stuks</v>
          </cell>
          <cell r="AR24">
            <v>0.21</v>
          </cell>
          <cell r="AS24" t="str">
            <v>kg</v>
          </cell>
          <cell r="AT24" t="str">
            <v>60</v>
          </cell>
          <cell r="AU24" t="str">
            <v>70</v>
          </cell>
          <cell r="AV24" t="str">
            <v>80</v>
          </cell>
          <cell r="AW24" t="str">
            <v>Hout</v>
          </cell>
          <cell r="AX24" t="str">
            <v>Wood</v>
          </cell>
          <cell r="AY24" t="str">
            <v>Holz</v>
          </cell>
          <cell r="AZ24" t="str">
            <v>Bois</v>
          </cell>
          <cell r="BA24" t="str">
            <v>Ramen en Deuren</v>
          </cell>
          <cell r="BB24" t="str">
            <v>Windows and Doors</v>
          </cell>
          <cell r="BC24" t="str">
            <v>Fenster und Turen</v>
          </cell>
          <cell r="BD24" t="str">
            <v>Fenêtres et Portes</v>
          </cell>
          <cell r="BE24" t="str">
            <v>Klepscharnier</v>
          </cell>
          <cell r="BF24" t="str">
            <v>Butt hinge</v>
          </cell>
          <cell r="BG24" t="str">
            <v>Scharnier</v>
          </cell>
          <cell r="BH24" t="str">
            <v>Charnière</v>
          </cell>
          <cell r="BM24" t="str">
            <v>Staal</v>
          </cell>
          <cell r="BN24" t="str">
            <v>Steel</v>
          </cell>
          <cell r="BO24" t="str">
            <v>Stahl</v>
          </cell>
          <cell r="BP24" t="str">
            <v>Acier</v>
          </cell>
          <cell r="BQ24" t="str">
            <v>Gegalvaniseerd</v>
          </cell>
          <cell r="BR24" t="str">
            <v>Galvanized</v>
          </cell>
          <cell r="BS24" t="str">
            <v>Verzinkt</v>
          </cell>
          <cell r="BT24" t="str">
            <v>Zingué</v>
          </cell>
          <cell r="BU24" t="str">
            <v>Staal</v>
          </cell>
          <cell r="BV24" t="str">
            <v>Steel</v>
          </cell>
          <cell r="BW24" t="str">
            <v>Stahl</v>
          </cell>
          <cell r="BX24" t="str">
            <v>Acier</v>
          </cell>
          <cell r="BY24" t="str">
            <v>Bolkop</v>
          </cell>
          <cell r="BZ24" t="str">
            <v>Roundhead</v>
          </cell>
          <cell r="CA24" t="str">
            <v>Rundkopf</v>
          </cell>
          <cell r="CB24" t="str">
            <v>Tête arrondi</v>
          </cell>
          <cell r="CC24" t="str">
            <v>Ronde hoek</v>
          </cell>
          <cell r="CD24" t="str">
            <v>Round corners</v>
          </cell>
          <cell r="CE24" t="str">
            <v>Runde Ecken</v>
          </cell>
          <cell r="CF24" t="str">
            <v>Coins arrondis</v>
          </cell>
          <cell r="CG24" t="str">
            <v>Ongelagerd</v>
          </cell>
          <cell r="CH24" t="str">
            <v xml:space="preserve">Bearing-free </v>
          </cell>
          <cell r="CI24" t="str">
            <v>Lager frei</v>
          </cell>
          <cell r="CJ24" t="str">
            <v>Sans lisse</v>
          </cell>
          <cell r="DE24" t="str">
            <v>Toepasbaar voor binnendeuren</v>
          </cell>
          <cell r="DI24" t="str">
            <v>Stervormig, verlagen de kans op schroefbreuk</v>
          </cell>
          <cell r="DJ24" t="str">
            <v>Star-shaped, reduce the risk of screw breaking</v>
          </cell>
          <cell r="DK24" t="str">
            <v>Sternförmig, reduziert das Risiko eines Schraubenbruchs</v>
          </cell>
          <cell r="DL24" t="str">
            <v>En forme d'étoile, pour réduire le risque de rupture des vis</v>
          </cell>
          <cell r="DM24" t="str">
            <v>Bolkop</v>
          </cell>
          <cell r="DN24" t="str">
            <v>Roundhead</v>
          </cell>
          <cell r="DO24" t="str">
            <v>Rundkopf</v>
          </cell>
          <cell r="DP24" t="str">
            <v>Tige tête arrondi</v>
          </cell>
          <cell r="DU24" t="str">
            <v>Met een losse pen</v>
          </cell>
          <cell r="DV24" t="str">
            <v>With removable pin</v>
          </cell>
          <cell r="DW24" t="str">
            <v>Mit losem Stift</v>
          </cell>
          <cell r="DX24" t="str">
            <v>Tige dégondable</v>
          </cell>
          <cell r="EK24" t="str">
            <v>C:\Users\Filis\OneDrive\Citgez Trading\Leveranciers\Charmag\Productdata sheet\logo's\ce.png</v>
          </cell>
          <cell r="EO24" t="str">
            <v>ja</v>
          </cell>
          <cell r="EP24" t="str">
            <v>EN 1935:272013010</v>
          </cell>
          <cell r="EQ24" t="str">
            <v>1052_20_</v>
          </cell>
          <cell r="ER24" t="str">
            <v>1052_20_2d</v>
          </cell>
          <cell r="ES24" t="str">
            <v>1052_20</v>
          </cell>
          <cell r="EU24" t="str">
            <v>1052.20.089</v>
          </cell>
          <cell r="EX24" t="str">
            <v>A 201.20.004 V</v>
          </cell>
          <cell r="FF24">
            <v>39385</v>
          </cell>
          <cell r="FL24">
            <v>1</v>
          </cell>
        </row>
        <row r="25">
          <cell r="C25" t="str">
            <v>1052.20.089C</v>
          </cell>
          <cell r="D25">
            <v>1052</v>
          </cell>
          <cell r="E25" t="str">
            <v>Klepscharnier</v>
          </cell>
          <cell r="F25" t="str">
            <v>Butt hinge, round corners, steel galvanized, with removable pin</v>
          </cell>
          <cell r="G25" t="str">
            <v>Klepscharnier, ronde hoek, gegalvaniseerd, met losse pen, bolkop</v>
          </cell>
          <cell r="H25" t="str">
            <v>Charnière, coins arrondis, acier zingué, avec tige dégondable</v>
          </cell>
          <cell r="I25" t="str">
            <v>Scharnier, runde Ecken, Stahl verzinkt, mit losem Stift</v>
          </cell>
          <cell r="J25" t="str">
            <v>1052_20_.jpg</v>
          </cell>
          <cell r="K25" t="str">
            <v>C:\Users\Filis\OneDrive\Citgez Trading\Leveranciers\Charmag\Foto's\1052_20_.jpg</v>
          </cell>
          <cell r="L25" t="str">
            <v>1052_20_2d.tif</v>
          </cell>
          <cell r="M25" t="str">
            <v>C:\Users\Filis\OneDrive\Citgez Trading\Leveranciers\Charmag\technische tekeningen\1052_20_2d.tif</v>
          </cell>
          <cell r="N25" t="str">
            <v>20_Gegalvaniseerd</v>
          </cell>
          <cell r="O25">
            <v>113050</v>
          </cell>
          <cell r="P25">
            <v>89</v>
          </cell>
          <cell r="Q25" t="str">
            <v>mm</v>
          </cell>
          <cell r="R25">
            <v>89</v>
          </cell>
          <cell r="S25" t="str">
            <v>mm</v>
          </cell>
          <cell r="T25">
            <v>2.5</v>
          </cell>
          <cell r="U25" t="str">
            <v>mm</v>
          </cell>
          <cell r="V25">
            <v>12</v>
          </cell>
          <cell r="W25" t="str">
            <v>mm</v>
          </cell>
          <cell r="X25">
            <v>7</v>
          </cell>
          <cell r="Y25" t="str">
            <v>mm</v>
          </cell>
          <cell r="Z25">
            <v>5</v>
          </cell>
          <cell r="AA25" t="str">
            <v>mm</v>
          </cell>
          <cell r="AC25" t="str">
            <v>mm</v>
          </cell>
          <cell r="AE25" t="str">
            <v>mm</v>
          </cell>
          <cell r="AF25">
            <v>4.5</v>
          </cell>
          <cell r="AG25">
            <v>8</v>
          </cell>
          <cell r="AH25" t="str">
            <v>4,5*40</v>
          </cell>
          <cell r="AI25" t="str">
            <v>mm</v>
          </cell>
          <cell r="AL25" t="str">
            <v xml:space="preserve">Deuren volgens BRL 0803  </v>
          </cell>
          <cell r="AP25">
            <v>50</v>
          </cell>
          <cell r="AQ25" t="str">
            <v>stuks</v>
          </cell>
          <cell r="AR25">
            <v>0.21</v>
          </cell>
          <cell r="AS25" t="str">
            <v>kg</v>
          </cell>
          <cell r="AT25" t="str">
            <v>60</v>
          </cell>
          <cell r="AU25" t="str">
            <v>70</v>
          </cell>
          <cell r="AV25" t="str">
            <v>80</v>
          </cell>
          <cell r="AW25" t="str">
            <v>Hout</v>
          </cell>
          <cell r="AX25" t="str">
            <v>Wood</v>
          </cell>
          <cell r="AY25" t="str">
            <v>Holz</v>
          </cell>
          <cell r="AZ25" t="str">
            <v>Bois</v>
          </cell>
          <cell r="BA25" t="str">
            <v>Ramen en Deuren</v>
          </cell>
          <cell r="BB25" t="str">
            <v>Windows and Doors</v>
          </cell>
          <cell r="BC25" t="str">
            <v>Fenster und Turen</v>
          </cell>
          <cell r="BD25" t="str">
            <v>Fenêtres et Portes</v>
          </cell>
          <cell r="BE25" t="str">
            <v>Klepscharnier</v>
          </cell>
          <cell r="BF25" t="str">
            <v>Butt hinge</v>
          </cell>
          <cell r="BG25" t="str">
            <v>Scharnier</v>
          </cell>
          <cell r="BH25" t="str">
            <v>Charnière</v>
          </cell>
          <cell r="BM25" t="str">
            <v>Staal</v>
          </cell>
          <cell r="BN25" t="str">
            <v>Steel</v>
          </cell>
          <cell r="BO25" t="str">
            <v>Stahl</v>
          </cell>
          <cell r="BP25" t="str">
            <v>Acier</v>
          </cell>
          <cell r="BQ25" t="str">
            <v>Gegalvaniseerd</v>
          </cell>
          <cell r="BR25" t="str">
            <v>Galvanized</v>
          </cell>
          <cell r="BS25" t="str">
            <v>Verzinkt</v>
          </cell>
          <cell r="BT25" t="str">
            <v>Zingué</v>
          </cell>
          <cell r="BU25" t="str">
            <v>Staal</v>
          </cell>
          <cell r="BV25" t="str">
            <v>Steel</v>
          </cell>
          <cell r="BW25" t="str">
            <v>Stahl</v>
          </cell>
          <cell r="BX25" t="str">
            <v>Acier</v>
          </cell>
          <cell r="BY25" t="str">
            <v>Bolkop</v>
          </cell>
          <cell r="BZ25" t="str">
            <v>Roundhead</v>
          </cell>
          <cell r="CA25" t="str">
            <v>Rundkopf</v>
          </cell>
          <cell r="CB25" t="str">
            <v>Tête arrondi</v>
          </cell>
          <cell r="CC25" t="str">
            <v>Ronde hoek</v>
          </cell>
          <cell r="CD25" t="str">
            <v>Round corners</v>
          </cell>
          <cell r="CE25" t="str">
            <v>Runde Ecken</v>
          </cell>
          <cell r="CF25" t="str">
            <v>Coins arrondis</v>
          </cell>
          <cell r="CG25" t="str">
            <v>Ongelagerd</v>
          </cell>
          <cell r="CH25" t="str">
            <v xml:space="preserve">Bearing-free </v>
          </cell>
          <cell r="CI25" t="str">
            <v>Lager frei</v>
          </cell>
          <cell r="CJ25" t="str">
            <v>Sans lisse</v>
          </cell>
          <cell r="DE25" t="str">
            <v>Toepasbaar voor binnendeuren</v>
          </cell>
          <cell r="DI25" t="str">
            <v>Stervormig, verlagen de kans op schroefbreuk</v>
          </cell>
          <cell r="DJ25" t="str">
            <v>Star-shaped, reduce the risk of screw breaking</v>
          </cell>
          <cell r="DK25" t="str">
            <v>Sternförmig, reduziert das Risiko eines Schraubenbruchs</v>
          </cell>
          <cell r="DL25" t="str">
            <v>En forme d'étoile, pour réduire le risque de rupture des vis</v>
          </cell>
          <cell r="DM25" t="str">
            <v>Bolkop</v>
          </cell>
          <cell r="DN25" t="str">
            <v>Roundhead</v>
          </cell>
          <cell r="DO25" t="str">
            <v>Rundkopf</v>
          </cell>
          <cell r="DP25" t="str">
            <v>Tige tête arrondi</v>
          </cell>
          <cell r="DU25" t="str">
            <v>Met een losse pen</v>
          </cell>
          <cell r="DV25" t="str">
            <v>With removable pin</v>
          </cell>
          <cell r="DW25" t="str">
            <v>Mit losem Stift</v>
          </cell>
          <cell r="DX25" t="str">
            <v>Tige dégondable</v>
          </cell>
          <cell r="EK25" t="str">
            <v>C:\Users\Filis\OneDrive\Citgez Trading\Leveranciers\Charmag\Productdata sheet\logo's\ce.png</v>
          </cell>
          <cell r="EO25" t="str">
            <v>ja</v>
          </cell>
          <cell r="EP25" t="str">
            <v>EN 1935:272013010</v>
          </cell>
          <cell r="EQ25" t="str">
            <v>1052_20_</v>
          </cell>
          <cell r="ER25" t="str">
            <v>1052_20_2d</v>
          </cell>
          <cell r="ES25" t="str">
            <v>1052_20</v>
          </cell>
          <cell r="EU25" t="str">
            <v>1052.20.089</v>
          </cell>
          <cell r="EX25" t="str">
            <v>A 201.20.004 V</v>
          </cell>
          <cell r="FL25">
            <v>1</v>
          </cell>
        </row>
        <row r="26">
          <cell r="C26" t="str">
            <v>1052.20.089N</v>
          </cell>
          <cell r="D26">
            <v>1052</v>
          </cell>
          <cell r="E26" t="str">
            <v>Klepscharnier</v>
          </cell>
          <cell r="F26" t="str">
            <v>Butt hinge, round corners, steel black, with removable pin</v>
          </cell>
          <cell r="G26" t="str">
            <v>Klepscharnier, ronde hoek, zwart, met losse pen, bolkop</v>
          </cell>
          <cell r="H26" t="str">
            <v>Charnière, coins arrondis, acier noir, avec tige dégondable</v>
          </cell>
          <cell r="I26" t="str">
            <v>Scharnier, runde Ecken, Stahl schwarz, mit losem Stift</v>
          </cell>
          <cell r="J26" t="str">
            <v>1052_20_BL.jpg</v>
          </cell>
          <cell r="K26" t="str">
            <v>C:\Users\Filis\OneDrive\Citgez Trading\Leveranciers\Charmag\Foto's\1052_20_BL.jpg</v>
          </cell>
          <cell r="L26" t="str">
            <v>1052_20_2d.tif</v>
          </cell>
          <cell r="M26" t="str">
            <v>C:\Users\Filis\OneDrive\Citgez Trading\Leveranciers\Charmag\technische tekeningen\1052_20_2d.tif</v>
          </cell>
          <cell r="N26" t="str">
            <v>N_Zwart</v>
          </cell>
          <cell r="P26">
            <v>89</v>
          </cell>
          <cell r="Q26" t="str">
            <v>mm</v>
          </cell>
          <cell r="R26">
            <v>89</v>
          </cell>
          <cell r="S26" t="str">
            <v>mm</v>
          </cell>
          <cell r="T26">
            <v>2.5</v>
          </cell>
          <cell r="U26" t="str">
            <v>mm</v>
          </cell>
          <cell r="V26">
            <v>12</v>
          </cell>
          <cell r="W26" t="str">
            <v>mm</v>
          </cell>
          <cell r="X26">
            <v>7</v>
          </cell>
          <cell r="Y26" t="str">
            <v>mm</v>
          </cell>
          <cell r="Z26">
            <v>5</v>
          </cell>
          <cell r="AA26" t="str">
            <v>mm</v>
          </cell>
          <cell r="AC26" t="str">
            <v>mm</v>
          </cell>
          <cell r="AE26" t="str">
            <v>mm</v>
          </cell>
          <cell r="AF26">
            <v>4.5</v>
          </cell>
          <cell r="AG26">
            <v>8</v>
          </cell>
          <cell r="AH26" t="str">
            <v>4,5*40</v>
          </cell>
          <cell r="AI26" t="str">
            <v>mm</v>
          </cell>
          <cell r="AL26" t="str">
            <v xml:space="preserve">Deuren volgens BRL 0803  </v>
          </cell>
          <cell r="AP26">
            <v>10</v>
          </cell>
          <cell r="AQ26" t="str">
            <v>stuks</v>
          </cell>
          <cell r="AR26">
            <v>0.21</v>
          </cell>
          <cell r="AS26" t="str">
            <v>kg</v>
          </cell>
          <cell r="AT26" t="str">
            <v>60</v>
          </cell>
          <cell r="AU26" t="str">
            <v>70</v>
          </cell>
          <cell r="AV26" t="str">
            <v>80</v>
          </cell>
          <cell r="AW26" t="str">
            <v>Hout</v>
          </cell>
          <cell r="AX26" t="str">
            <v>Wood</v>
          </cell>
          <cell r="AY26" t="str">
            <v>Holz</v>
          </cell>
          <cell r="AZ26" t="str">
            <v>Bois</v>
          </cell>
          <cell r="BA26" t="str">
            <v>Ramen en Deuren</v>
          </cell>
          <cell r="BB26" t="str">
            <v>Windows and Doors</v>
          </cell>
          <cell r="BC26" t="str">
            <v>Fenster und Turen</v>
          </cell>
          <cell r="BD26" t="str">
            <v>Fenêtres et Portes</v>
          </cell>
          <cell r="BE26" t="str">
            <v>Klepscharnier</v>
          </cell>
          <cell r="BF26" t="str">
            <v>Butt hinge</v>
          </cell>
          <cell r="BG26" t="str">
            <v>Scharnier</v>
          </cell>
          <cell r="BH26" t="str">
            <v>Charnière</v>
          </cell>
          <cell r="BM26" t="str">
            <v>Staal</v>
          </cell>
          <cell r="BN26" t="str">
            <v>Steel</v>
          </cell>
          <cell r="BO26" t="str">
            <v>Stahl</v>
          </cell>
          <cell r="BP26" t="str">
            <v>Acier</v>
          </cell>
          <cell r="BQ26" t="str">
            <v>Zwart</v>
          </cell>
          <cell r="BR26" t="str">
            <v>Black</v>
          </cell>
          <cell r="BS26" t="str">
            <v>Schwartz</v>
          </cell>
          <cell r="BT26" t="str">
            <v>Noir</v>
          </cell>
          <cell r="BU26" t="str">
            <v>Staal</v>
          </cell>
          <cell r="BV26" t="str">
            <v>Steel</v>
          </cell>
          <cell r="BW26" t="str">
            <v>Stahl</v>
          </cell>
          <cell r="BX26" t="str">
            <v>Acier</v>
          </cell>
          <cell r="BY26" t="str">
            <v>Bolkop</v>
          </cell>
          <cell r="BZ26" t="str">
            <v>Roundhead</v>
          </cell>
          <cell r="CA26" t="str">
            <v>Rundkopf</v>
          </cell>
          <cell r="CB26" t="str">
            <v>Tête arrondi</v>
          </cell>
          <cell r="CC26" t="str">
            <v>Ronde hoek</v>
          </cell>
          <cell r="CD26" t="str">
            <v>Round corners</v>
          </cell>
          <cell r="CE26" t="str">
            <v>Runde Ecken</v>
          </cell>
          <cell r="CF26" t="str">
            <v>Coins arrondis</v>
          </cell>
          <cell r="CG26" t="str">
            <v>Ongelagerd</v>
          </cell>
          <cell r="CH26" t="str">
            <v xml:space="preserve">Bearing-free </v>
          </cell>
          <cell r="CI26" t="str">
            <v>Lager frei</v>
          </cell>
          <cell r="CJ26" t="str">
            <v>Sans lisse</v>
          </cell>
          <cell r="DE26" t="str">
            <v>Toepasbaar voor binnendeuren</v>
          </cell>
          <cell r="DI26" t="str">
            <v>Stervormig, verlagen de kans op schroefbreuk</v>
          </cell>
          <cell r="DJ26" t="str">
            <v>Star-shaped, reduce the risk of screw breaking</v>
          </cell>
          <cell r="DK26" t="str">
            <v>Sternförmig, reduziert das Risiko eines Schraubenbruchs</v>
          </cell>
          <cell r="DL26" t="str">
            <v>En forme d'étoile, pour réduire le risque de rupture des vis</v>
          </cell>
          <cell r="DM26" t="str">
            <v>Bolkop</v>
          </cell>
          <cell r="DN26" t="str">
            <v>Roundhead</v>
          </cell>
          <cell r="DO26" t="str">
            <v>Rundkopf</v>
          </cell>
          <cell r="DP26" t="str">
            <v>Tige tête arrondi</v>
          </cell>
          <cell r="DU26" t="str">
            <v>Met een losse pen</v>
          </cell>
          <cell r="DV26" t="str">
            <v>With removable pin</v>
          </cell>
          <cell r="DW26" t="str">
            <v>Mit losem Stift</v>
          </cell>
          <cell r="DX26" t="str">
            <v>Tige dégondable</v>
          </cell>
          <cell r="EK26" t="str">
            <v>C:\Users\Filis\OneDrive\Citgez Trading\Leveranciers\Charmag\Productdata sheet\logo's\ce.png</v>
          </cell>
          <cell r="EO26" t="str">
            <v>ja</v>
          </cell>
          <cell r="EP26" t="str">
            <v>EN 1935:272013010</v>
          </cell>
          <cell r="EQ26" t="str">
            <v>1052_20_BL</v>
          </cell>
          <cell r="ER26" t="str">
            <v>1052_20_2d</v>
          </cell>
          <cell r="ES26" t="str">
            <v>1052_20</v>
          </cell>
          <cell r="EU26" t="str">
            <v>1052.20.089</v>
          </cell>
          <cell r="EX26" t="str">
            <v>A 201.20.004 N</v>
          </cell>
          <cell r="FF26" t="str">
            <v>55087</v>
          </cell>
          <cell r="FL26">
            <v>1</v>
          </cell>
        </row>
        <row r="27">
          <cell r="C27" t="str">
            <v>1052.80.076A</v>
          </cell>
          <cell r="D27">
            <v>1052</v>
          </cell>
          <cell r="E27" t="str">
            <v>Klepscharnier</v>
          </cell>
          <cell r="F27" t="str">
            <v>Butt hinge, round corners, stainless steel brushed, with removable pin</v>
          </cell>
          <cell r="G27" t="str">
            <v>Klepscharnier, ronde hoek, rvs gepolijst, met losse pen, bolkop</v>
          </cell>
          <cell r="H27" t="str">
            <v>Charnière, coins arrondis, inox brossé, avec tige dégondable</v>
          </cell>
          <cell r="I27" t="str">
            <v>Scharnier, runde Ecken, Edelstahl gebürstet, mit losem Stift</v>
          </cell>
          <cell r="J27" t="str">
            <v>1052_80_.jpg</v>
          </cell>
          <cell r="K27" t="str">
            <v>C:\Users\Filis\OneDrive\Citgez Trading\Leveranciers\Charmag\Foto's\1052_80_.jpg</v>
          </cell>
          <cell r="L27" t="str">
            <v>1052_80_2d.tif</v>
          </cell>
          <cell r="M27" t="str">
            <v>C:\Users\Filis\OneDrive\Citgez Trading\Leveranciers\Charmag\technische tekeningen\1052_80_2d.tif</v>
          </cell>
          <cell r="N27" t="str">
            <v>80_Rvs</v>
          </cell>
          <cell r="O27">
            <v>101434</v>
          </cell>
          <cell r="P27">
            <v>76</v>
          </cell>
          <cell r="Q27" t="str">
            <v>mm</v>
          </cell>
          <cell r="R27">
            <v>76</v>
          </cell>
          <cell r="S27" t="str">
            <v>mm</v>
          </cell>
          <cell r="T27">
            <v>2</v>
          </cell>
          <cell r="U27" t="str">
            <v>mm</v>
          </cell>
          <cell r="V27">
            <v>10</v>
          </cell>
          <cell r="W27" t="str">
            <v>mm</v>
          </cell>
          <cell r="X27">
            <v>6</v>
          </cell>
          <cell r="Y27" t="str">
            <v>mm</v>
          </cell>
          <cell r="Z27">
            <v>5</v>
          </cell>
          <cell r="AA27" t="str">
            <v>mm</v>
          </cell>
          <cell r="AC27" t="str">
            <v>mm</v>
          </cell>
          <cell r="AE27" t="str">
            <v>mm</v>
          </cell>
          <cell r="AF27">
            <v>4</v>
          </cell>
          <cell r="AG27">
            <v>8</v>
          </cell>
          <cell r="AH27" t="str">
            <v>4*30</v>
          </cell>
          <cell r="AI27" t="str">
            <v>mm</v>
          </cell>
          <cell r="AL27" t="str">
            <v xml:space="preserve">Deuren volgens BRL 0803  </v>
          </cell>
          <cell r="AP27">
            <v>25</v>
          </cell>
          <cell r="AQ27" t="str">
            <v>stuks</v>
          </cell>
          <cell r="AR27">
            <v>0.13</v>
          </cell>
          <cell r="AS27" t="str">
            <v>kg</v>
          </cell>
          <cell r="AT27" t="str">
            <v>40</v>
          </cell>
          <cell r="AU27" t="str">
            <v>50</v>
          </cell>
          <cell r="AV27" t="str">
            <v>60</v>
          </cell>
          <cell r="AW27" t="str">
            <v>Hout</v>
          </cell>
          <cell r="AX27" t="str">
            <v>Wood</v>
          </cell>
          <cell r="AY27" t="str">
            <v>Holz</v>
          </cell>
          <cell r="AZ27" t="str">
            <v>Bois</v>
          </cell>
          <cell r="BA27" t="str">
            <v>Ramen en Deuren</v>
          </cell>
          <cell r="BB27" t="str">
            <v>Windows and Doors</v>
          </cell>
          <cell r="BC27" t="str">
            <v>Fenster und Turen</v>
          </cell>
          <cell r="BD27" t="str">
            <v>Fenêtres et Portes</v>
          </cell>
          <cell r="BE27" t="str">
            <v>Klepscharnier</v>
          </cell>
          <cell r="BF27" t="str">
            <v>Butt hinge</v>
          </cell>
          <cell r="BG27" t="str">
            <v>Scharnier</v>
          </cell>
          <cell r="BH27" t="str">
            <v>Charnière</v>
          </cell>
          <cell r="BM27" t="str">
            <v>Rvs</v>
          </cell>
          <cell r="BN27" t="str">
            <v>Stainless steel</v>
          </cell>
          <cell r="BO27" t="str">
            <v>Edelstahl</v>
          </cell>
          <cell r="BP27" t="str">
            <v>Inox</v>
          </cell>
          <cell r="BQ27" t="str">
            <v>Geborsteld</v>
          </cell>
          <cell r="BR27" t="str">
            <v>Brushed</v>
          </cell>
          <cell r="BS27" t="str">
            <v>Gebürstet</v>
          </cell>
          <cell r="BT27" t="str">
            <v>Brossé</v>
          </cell>
          <cell r="BU27" t="str">
            <v>Rvs</v>
          </cell>
          <cell r="BV27" t="str">
            <v>Stainless Steel</v>
          </cell>
          <cell r="BW27" t="str">
            <v>Edelstahl</v>
          </cell>
          <cell r="BX27" t="str">
            <v>Inox</v>
          </cell>
          <cell r="BY27" t="str">
            <v>Bolkop</v>
          </cell>
          <cell r="BZ27" t="str">
            <v>Roundhead</v>
          </cell>
          <cell r="CA27" t="str">
            <v>Rundkopf</v>
          </cell>
          <cell r="CB27" t="str">
            <v>Tête arrondi</v>
          </cell>
          <cell r="CC27" t="str">
            <v>Ronde hoek</v>
          </cell>
          <cell r="CD27" t="str">
            <v>Round corners</v>
          </cell>
          <cell r="CE27" t="str">
            <v>Runde Ecken</v>
          </cell>
          <cell r="CF27" t="str">
            <v>Coins arrondis</v>
          </cell>
          <cell r="CG27" t="str">
            <v>Ongelagerd</v>
          </cell>
          <cell r="CH27" t="str">
            <v xml:space="preserve">Bearing-free </v>
          </cell>
          <cell r="CI27" t="str">
            <v>Lager frei</v>
          </cell>
          <cell r="CJ27" t="str">
            <v>Sans lisse</v>
          </cell>
          <cell r="DE27" t="str">
            <v>Toepasbaar voor binnendeuren</v>
          </cell>
          <cell r="DI27" t="str">
            <v>Stervormig, verlagen de kans op schroefbreuk</v>
          </cell>
          <cell r="DJ27" t="str">
            <v>Star-shaped, reduce the risk of screw breaking</v>
          </cell>
          <cell r="DK27" t="str">
            <v>Sternförmig, reduziert das Risiko eines Schraubenbruchs</v>
          </cell>
          <cell r="DL27" t="str">
            <v>En forme d'étoile, pour réduire le risque de rupture des vis</v>
          </cell>
          <cell r="DM27" t="str">
            <v>Bolkop</v>
          </cell>
          <cell r="DN27" t="str">
            <v>Roundhead</v>
          </cell>
          <cell r="DO27" t="str">
            <v>Rundkopf</v>
          </cell>
          <cell r="DP27" t="str">
            <v>Tige tête arrondi</v>
          </cell>
          <cell r="DU27" t="str">
            <v>Met een losse pen</v>
          </cell>
          <cell r="DV27" t="str">
            <v>With removable pin</v>
          </cell>
          <cell r="DW27" t="str">
            <v>Mit losem Stift</v>
          </cell>
          <cell r="DX27" t="str">
            <v>Tige dégondable</v>
          </cell>
          <cell r="EK27" t="str">
            <v>C:\Users\Filis\OneDrive\Citgez Trading\Leveranciers\Charmag\Productdata sheet\logo's\ce.png</v>
          </cell>
          <cell r="EO27" t="str">
            <v>ja</v>
          </cell>
          <cell r="EP27" t="str">
            <v>EN 1935:27201307</v>
          </cell>
          <cell r="EQ27" t="str">
            <v>1052_80_</v>
          </cell>
          <cell r="ER27" t="str">
            <v>1052_80_2d</v>
          </cell>
          <cell r="ES27" t="str">
            <v>1052_80</v>
          </cell>
          <cell r="EU27" t="str">
            <v>1052.80.076</v>
          </cell>
          <cell r="EX27" t="str">
            <v>A 201.80.003 V</v>
          </cell>
          <cell r="FG27">
            <v>41140</v>
          </cell>
          <cell r="FJ27">
            <v>115860</v>
          </cell>
          <cell r="FL27">
            <v>1</v>
          </cell>
        </row>
        <row r="28">
          <cell r="C28" t="str">
            <v>1052.80.089K</v>
          </cell>
          <cell r="D28">
            <v>1052</v>
          </cell>
          <cell r="E28" t="str">
            <v>Klepscharnier</v>
          </cell>
          <cell r="F28" t="str">
            <v>Butt hinge, round corners, stainless steel brushed, with removable pin</v>
          </cell>
          <cell r="G28" t="str">
            <v>Klepscharnier, ronde hoek, rvs gepolijst, met losse pen, bolkop</v>
          </cell>
          <cell r="H28" t="str">
            <v>Charnière, coins arrondis, inox brossé, avec tige dégondable</v>
          </cell>
          <cell r="I28" t="str">
            <v>Scharnier, runde Ecken, Edelstahl gebürstet, mit losem Stift</v>
          </cell>
          <cell r="J28" t="str">
            <v>1052_80_.jpg</v>
          </cell>
          <cell r="K28" t="str">
            <v>C:\Users\Filis\OneDrive\Citgez Trading\Leveranciers\Charmag\Foto's\1052_80_.jpg</v>
          </cell>
          <cell r="L28" t="str">
            <v>1052_80_2d.tif</v>
          </cell>
          <cell r="M28" t="str">
            <v>C:\Users\Filis\OneDrive\Citgez Trading\Leveranciers\Charmag\technische tekeningen\1052_80_2d.tif</v>
          </cell>
          <cell r="N28" t="str">
            <v>80_Rvs</v>
          </cell>
          <cell r="O28">
            <v>101435</v>
          </cell>
          <cell r="P28">
            <v>89</v>
          </cell>
          <cell r="Q28" t="str">
            <v>mm</v>
          </cell>
          <cell r="R28">
            <v>89</v>
          </cell>
          <cell r="S28" t="str">
            <v>mm</v>
          </cell>
          <cell r="T28">
            <v>2.5</v>
          </cell>
          <cell r="U28" t="str">
            <v>mm</v>
          </cell>
          <cell r="V28">
            <v>12</v>
          </cell>
          <cell r="W28" t="str">
            <v>mm</v>
          </cell>
          <cell r="X28">
            <v>7</v>
          </cell>
          <cell r="Y28" t="str">
            <v>mm</v>
          </cell>
          <cell r="Z28">
            <v>5</v>
          </cell>
          <cell r="AA28" t="str">
            <v>mm</v>
          </cell>
          <cell r="AC28" t="str">
            <v>mm</v>
          </cell>
          <cell r="AE28" t="str">
            <v>mm</v>
          </cell>
          <cell r="AF28">
            <v>4.5</v>
          </cell>
          <cell r="AG28">
            <v>8</v>
          </cell>
          <cell r="AH28" t="str">
            <v>4,5*40</v>
          </cell>
          <cell r="AI28" t="str">
            <v>mm</v>
          </cell>
          <cell r="AL28" t="str">
            <v xml:space="preserve">Deuren volgens BRL 0803  </v>
          </cell>
          <cell r="AP28">
            <v>10</v>
          </cell>
          <cell r="AQ28" t="str">
            <v>stuks</v>
          </cell>
          <cell r="AR28">
            <v>0.21</v>
          </cell>
          <cell r="AS28" t="str">
            <v>kg</v>
          </cell>
          <cell r="AT28">
            <v>60</v>
          </cell>
          <cell r="AU28">
            <v>70</v>
          </cell>
          <cell r="AV28">
            <v>80</v>
          </cell>
          <cell r="AW28" t="str">
            <v>Hout</v>
          </cell>
          <cell r="AX28" t="str">
            <v>Wood</v>
          </cell>
          <cell r="AY28" t="str">
            <v>Holz</v>
          </cell>
          <cell r="AZ28" t="str">
            <v>Bois</v>
          </cell>
          <cell r="BA28" t="str">
            <v>Ramen en Deuren</v>
          </cell>
          <cell r="BB28" t="str">
            <v>Windows and Doors</v>
          </cell>
          <cell r="BC28" t="str">
            <v>Fenster und Turen</v>
          </cell>
          <cell r="BD28" t="str">
            <v>Fenêtres et Portes</v>
          </cell>
          <cell r="BE28" t="str">
            <v>Klepscharnier</v>
          </cell>
          <cell r="BF28" t="str">
            <v>Butt hinge</v>
          </cell>
          <cell r="BG28" t="str">
            <v>Scharnier</v>
          </cell>
          <cell r="BH28" t="str">
            <v>Charnière</v>
          </cell>
          <cell r="BM28" t="str">
            <v>Rvs</v>
          </cell>
          <cell r="BN28" t="str">
            <v>Stainless steel</v>
          </cell>
          <cell r="BO28" t="str">
            <v>Edelstahl</v>
          </cell>
          <cell r="BP28" t="str">
            <v>Inox</v>
          </cell>
          <cell r="BQ28" t="str">
            <v>Geborsteld</v>
          </cell>
          <cell r="BR28" t="str">
            <v>Brushed</v>
          </cell>
          <cell r="BS28" t="str">
            <v>Gebürstet</v>
          </cell>
          <cell r="BT28" t="str">
            <v>Brossé</v>
          </cell>
          <cell r="BU28" t="str">
            <v>Rvs</v>
          </cell>
          <cell r="BV28" t="str">
            <v>Stainless Steel</v>
          </cell>
          <cell r="BW28" t="str">
            <v>Edelstahl</v>
          </cell>
          <cell r="BX28" t="str">
            <v>Inox</v>
          </cell>
          <cell r="BY28" t="str">
            <v>Bolkop</v>
          </cell>
          <cell r="BZ28" t="str">
            <v>Roundhead</v>
          </cell>
          <cell r="CA28" t="str">
            <v>Rundkopf</v>
          </cell>
          <cell r="CB28" t="str">
            <v>Tête arrondi</v>
          </cell>
          <cell r="CC28" t="str">
            <v>Ronde hoek</v>
          </cell>
          <cell r="CD28" t="str">
            <v>Round corners</v>
          </cell>
          <cell r="CE28" t="str">
            <v>Runde Ecken</v>
          </cell>
          <cell r="CF28" t="str">
            <v>Coins arrondis</v>
          </cell>
          <cell r="CG28" t="str">
            <v>Ongelagerd</v>
          </cell>
          <cell r="CH28" t="str">
            <v xml:space="preserve">Bearing-free </v>
          </cell>
          <cell r="CI28" t="str">
            <v>Lager frei</v>
          </cell>
          <cell r="CJ28" t="str">
            <v>Sans lisse</v>
          </cell>
          <cell r="DE28" t="str">
            <v>Toepasbaar voor binnendeuren</v>
          </cell>
          <cell r="DI28" t="str">
            <v>Stervormig, verlagen de kans op schroefbreuk</v>
          </cell>
          <cell r="DJ28" t="str">
            <v>Star-shaped, reduce the risk of screw breaking</v>
          </cell>
          <cell r="DK28" t="str">
            <v>Sternförmig, reduziert das Risiko eines Schraubenbruchs</v>
          </cell>
          <cell r="DL28" t="str">
            <v>En forme d'étoile, pour réduire le risque de rupture des vis</v>
          </cell>
          <cell r="DM28" t="str">
            <v>Bolkop</v>
          </cell>
          <cell r="DN28" t="str">
            <v>Roundhead</v>
          </cell>
          <cell r="DO28" t="str">
            <v>Rundkopf</v>
          </cell>
          <cell r="DP28" t="str">
            <v>Tige tête arrondi</v>
          </cell>
          <cell r="DU28" t="str">
            <v>Met een losse pen</v>
          </cell>
          <cell r="DV28" t="str">
            <v>With removable pin</v>
          </cell>
          <cell r="DW28" t="str">
            <v>Mit losem Stift</v>
          </cell>
          <cell r="DX28" t="str">
            <v>Tige dégondable</v>
          </cell>
          <cell r="EK28" t="str">
            <v>C:\Users\Filis\OneDrive\Citgez Trading\Leveranciers\Charmag\Productdata sheet\logo's\ce.png</v>
          </cell>
          <cell r="EO28" t="str">
            <v>ja</v>
          </cell>
          <cell r="EP28" t="str">
            <v>EN 1935:272013010</v>
          </cell>
          <cell r="EQ28" t="str">
            <v>1052_80_</v>
          </cell>
          <cell r="ER28" t="str">
            <v>1052_80_2d</v>
          </cell>
          <cell r="ES28" t="str">
            <v>1052_80</v>
          </cell>
          <cell r="EU28" t="str">
            <v>1052.80.089</v>
          </cell>
          <cell r="EX28" t="str">
            <v>A 201.80.004 V</v>
          </cell>
          <cell r="FF28">
            <v>40071</v>
          </cell>
          <cell r="FI28">
            <v>115824</v>
          </cell>
          <cell r="FL28">
            <v>1</v>
          </cell>
        </row>
        <row r="29"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  <cell r="BW29" t="str">
            <v/>
          </cell>
          <cell r="BX29" t="str">
            <v/>
          </cell>
          <cell r="BY29" t="str">
            <v/>
          </cell>
          <cell r="DM29" t="str">
            <v/>
          </cell>
          <cell r="DN29" t="str">
            <v/>
          </cell>
          <cell r="DO29" t="str">
            <v/>
          </cell>
          <cell r="FL29">
            <v>1</v>
          </cell>
        </row>
        <row r="30">
          <cell r="C30" t="str">
            <v>1062.20.089K</v>
          </cell>
          <cell r="D30">
            <v>1062</v>
          </cell>
          <cell r="E30" t="str">
            <v>Klepscharnier</v>
          </cell>
          <cell r="F30" t="str">
            <v>Butt hinge, round corners, Steel galvanized, with removable pin</v>
          </cell>
          <cell r="G30" t="str">
            <v>Klepscharnier, ronde hoek, gegalvaniseerd, gezet,met losse pen, bolkop</v>
          </cell>
          <cell r="H30" t="str">
            <v>Charnière, coins arrondis, acier zingué, avec tige dégondable</v>
          </cell>
          <cell r="I30" t="str">
            <v>Scharnier, runde Ecken, Stahl verzinkt, mit losem Stift</v>
          </cell>
          <cell r="J30" t="str">
            <v>1062_20_.jpg</v>
          </cell>
          <cell r="K30" t="str">
            <v>C:\Users\Filis\OneDrive\Citgez Trading\Leveranciers\Charmag\Foto's\1062_20_.jpg</v>
          </cell>
          <cell r="L30" t="str">
            <v>1062_20_2d.tif</v>
          </cell>
          <cell r="M30" t="str">
            <v>C:\Users\Filis\OneDrive\Citgez Trading\Leveranciers\Charmag\technische tekeningen\1062_20_2d.tif</v>
          </cell>
          <cell r="N30" t="str">
            <v>20_Gegalvaniseerd</v>
          </cell>
          <cell r="O30">
            <v>112104</v>
          </cell>
          <cell r="P30">
            <v>89</v>
          </cell>
          <cell r="Q30" t="str">
            <v>mm</v>
          </cell>
          <cell r="R30">
            <v>89</v>
          </cell>
          <cell r="S30" t="str">
            <v>mm</v>
          </cell>
          <cell r="T30">
            <v>3</v>
          </cell>
          <cell r="U30" t="str">
            <v>mm</v>
          </cell>
          <cell r="V30">
            <v>14</v>
          </cell>
          <cell r="W30" t="str">
            <v>mm</v>
          </cell>
          <cell r="X30">
            <v>8</v>
          </cell>
          <cell r="Y30" t="str">
            <v>mm</v>
          </cell>
          <cell r="Z30">
            <v>5</v>
          </cell>
          <cell r="AA30" t="str">
            <v>mm</v>
          </cell>
          <cell r="AC30" t="str">
            <v>mm</v>
          </cell>
          <cell r="AE30" t="str">
            <v>mm</v>
          </cell>
          <cell r="AF30">
            <v>4.5</v>
          </cell>
          <cell r="AG30">
            <v>8</v>
          </cell>
          <cell r="AH30" t="str">
            <v>4,5*40</v>
          </cell>
          <cell r="AI30" t="str">
            <v>mm</v>
          </cell>
          <cell r="AL30" t="str">
            <v xml:space="preserve">Deuren volgens BRL 0803  </v>
          </cell>
          <cell r="AP30">
            <v>10</v>
          </cell>
          <cell r="AQ30" t="str">
            <v>stuks</v>
          </cell>
          <cell r="AR30">
            <v>0.27200000000000002</v>
          </cell>
          <cell r="AS30" t="str">
            <v>kg</v>
          </cell>
          <cell r="AT30">
            <v>80</v>
          </cell>
          <cell r="AU30">
            <v>90</v>
          </cell>
          <cell r="AV30">
            <v>100</v>
          </cell>
          <cell r="AW30" t="str">
            <v>Hout</v>
          </cell>
          <cell r="AX30" t="str">
            <v>Wood</v>
          </cell>
          <cell r="AY30" t="str">
            <v>Holz</v>
          </cell>
          <cell r="AZ30" t="str">
            <v>Bois</v>
          </cell>
          <cell r="BA30" t="str">
            <v>Ramen en Deuren</v>
          </cell>
          <cell r="BB30" t="str">
            <v>Windows and Doors</v>
          </cell>
          <cell r="BC30" t="str">
            <v>Fenster und Turen</v>
          </cell>
          <cell r="BD30" t="str">
            <v>Fenêtres et Portes</v>
          </cell>
          <cell r="BE30" t="str">
            <v>Klepscharnier</v>
          </cell>
          <cell r="BF30" t="str">
            <v>Butt hinge</v>
          </cell>
          <cell r="BG30" t="str">
            <v>Scharnier</v>
          </cell>
          <cell r="BH30" t="str">
            <v>Charnière</v>
          </cell>
          <cell r="BM30" t="str">
            <v>Staal</v>
          </cell>
          <cell r="BN30" t="str">
            <v>Steel</v>
          </cell>
          <cell r="BO30" t="str">
            <v>Stahl</v>
          </cell>
          <cell r="BP30" t="str">
            <v>Acier</v>
          </cell>
          <cell r="BQ30" t="str">
            <v>Gegalvaniseerd</v>
          </cell>
          <cell r="BR30" t="str">
            <v>Galvanized</v>
          </cell>
          <cell r="BS30" t="str">
            <v>Verzinkt</v>
          </cell>
          <cell r="BT30" t="str">
            <v>Zingué</v>
          </cell>
          <cell r="BU30" t="str">
            <v>Staal</v>
          </cell>
          <cell r="BV30" t="str">
            <v>Steel</v>
          </cell>
          <cell r="BW30" t="str">
            <v>Stahl</v>
          </cell>
          <cell r="BX30" t="str">
            <v>Acier</v>
          </cell>
          <cell r="BY30" t="str">
            <v>Bolkop</v>
          </cell>
          <cell r="BZ30" t="str">
            <v>Roundhead</v>
          </cell>
          <cell r="CA30" t="str">
            <v>Rundkopf</v>
          </cell>
          <cell r="CB30" t="str">
            <v>Tête arrondi</v>
          </cell>
          <cell r="CC30" t="str">
            <v>Ronde hoek</v>
          </cell>
          <cell r="CD30" t="str">
            <v>Round corners</v>
          </cell>
          <cell r="CE30" t="str">
            <v>Runde Ecken</v>
          </cell>
          <cell r="CF30" t="str">
            <v>Coins arrondis</v>
          </cell>
          <cell r="CG30" t="str">
            <v>Ongelagerd</v>
          </cell>
          <cell r="CH30" t="str">
            <v xml:space="preserve">Bearing-free </v>
          </cell>
          <cell r="CI30" t="str">
            <v>Lager frei</v>
          </cell>
          <cell r="CJ30" t="str">
            <v>Sans lisse</v>
          </cell>
          <cell r="DE30" t="str">
            <v>Toepasbaar voor binnendeuren</v>
          </cell>
          <cell r="DI30" t="str">
            <v>Stervormig, verlagen de kans op schroefbreuk</v>
          </cell>
          <cell r="DJ30" t="str">
            <v>Star-shaped, reduce the risk of screw breaking</v>
          </cell>
          <cell r="DK30" t="str">
            <v>Sternförmig, reduziert das Risiko eines Schraubenbruchs</v>
          </cell>
          <cell r="DL30" t="str">
            <v>En forme d'étoile, pour réduire le risque de rupture des vis</v>
          </cell>
          <cell r="DM30" t="str">
            <v>Bolkop</v>
          </cell>
          <cell r="DN30" t="str">
            <v>Roundhead</v>
          </cell>
          <cell r="DO30" t="str">
            <v>Rundkopf</v>
          </cell>
          <cell r="DP30" t="str">
            <v>Tige tête arrondi</v>
          </cell>
          <cell r="DU30" t="str">
            <v>Met een losse pen</v>
          </cell>
          <cell r="DV30" t="str">
            <v>With removable pin</v>
          </cell>
          <cell r="DW30" t="str">
            <v>Mit losem Stift</v>
          </cell>
          <cell r="DX30" t="str">
            <v>Tige dégondable</v>
          </cell>
          <cell r="EK30" t="str">
            <v>C:\Users\Filis\OneDrive\Citgez Trading\Leveranciers\Charmag\Productdata sheet\logo's\ce.png</v>
          </cell>
          <cell r="EO30" t="str">
            <v>ja</v>
          </cell>
          <cell r="EP30" t="str">
            <v>EN 1935:374013011</v>
          </cell>
          <cell r="EQ30" t="str">
            <v>1062_20_</v>
          </cell>
          <cell r="ER30" t="str">
            <v>1062_20_2d</v>
          </cell>
          <cell r="ES30" t="str">
            <v>1062_20</v>
          </cell>
          <cell r="EU30" t="str">
            <v>1062.20.089</v>
          </cell>
          <cell r="EX30" t="str">
            <v>A 201.20.017 V</v>
          </cell>
          <cell r="FF30">
            <v>46677</v>
          </cell>
          <cell r="FI30">
            <v>115834</v>
          </cell>
          <cell r="FL30">
            <v>1</v>
          </cell>
        </row>
        <row r="31">
          <cell r="C31" t="str">
            <v>1062.20.089C</v>
          </cell>
          <cell r="D31">
            <v>1062</v>
          </cell>
          <cell r="E31" t="str">
            <v>Klepscharnier</v>
          </cell>
          <cell r="F31" t="str">
            <v>Butt hinge, round corners, Steel galvanized, with removable pin</v>
          </cell>
          <cell r="G31" t="str">
            <v>Klepscharnier, ronde hoek, gegalvaniseerd, gezet, met losse pen, bolkop</v>
          </cell>
          <cell r="H31" t="str">
            <v>Charnière, coins arrondis, acier zingué, avec tige dégondable</v>
          </cell>
          <cell r="I31" t="str">
            <v>Scharnier, runde Ecken, Stahl verzinkt, mit losem Stift</v>
          </cell>
          <cell r="J31" t="str">
            <v>1062_20_.jpg</v>
          </cell>
          <cell r="K31" t="str">
            <v>C:\Users\Filis\OneDrive\Citgez Trading\Leveranciers\Charmag\Foto's\1062_20_.jpg</v>
          </cell>
          <cell r="L31" t="str">
            <v>1062_20_2d.tif</v>
          </cell>
          <cell r="M31" t="str">
            <v>C:\Users\Filis\OneDrive\Citgez Trading\Leveranciers\Charmag\technische tekeningen\1062_20_2d.tif</v>
          </cell>
          <cell r="N31" t="str">
            <v>20_Gegalvaniseerd</v>
          </cell>
          <cell r="O31">
            <v>112970</v>
          </cell>
          <cell r="P31">
            <v>89</v>
          </cell>
          <cell r="Q31" t="str">
            <v>mm</v>
          </cell>
          <cell r="R31">
            <v>89</v>
          </cell>
          <cell r="S31" t="str">
            <v>mm</v>
          </cell>
          <cell r="T31">
            <v>3</v>
          </cell>
          <cell r="U31" t="str">
            <v>mm</v>
          </cell>
          <cell r="V31">
            <v>14</v>
          </cell>
          <cell r="W31" t="str">
            <v>mm</v>
          </cell>
          <cell r="X31">
            <v>8</v>
          </cell>
          <cell r="Y31" t="str">
            <v>mm</v>
          </cell>
          <cell r="Z31">
            <v>5</v>
          </cell>
          <cell r="AA31" t="str">
            <v>mm</v>
          </cell>
          <cell r="AC31" t="str">
            <v>mm</v>
          </cell>
          <cell r="AE31" t="str">
            <v>mm</v>
          </cell>
          <cell r="AF31">
            <v>4.5</v>
          </cell>
          <cell r="AG31">
            <v>8</v>
          </cell>
          <cell r="AH31" t="str">
            <v>4,5*40</v>
          </cell>
          <cell r="AI31" t="str">
            <v>mm</v>
          </cell>
          <cell r="AL31" t="str">
            <v xml:space="preserve">Deuren volgens BRL 0803  </v>
          </cell>
          <cell r="AP31">
            <v>50</v>
          </cell>
          <cell r="AQ31" t="str">
            <v>stuks</v>
          </cell>
          <cell r="AR31">
            <v>0.27200000000000002</v>
          </cell>
          <cell r="AS31" t="str">
            <v>kg</v>
          </cell>
          <cell r="AT31">
            <v>80</v>
          </cell>
          <cell r="AU31">
            <v>90</v>
          </cell>
          <cell r="AV31">
            <v>100</v>
          </cell>
          <cell r="AW31" t="str">
            <v>Hout</v>
          </cell>
          <cell r="AX31" t="str">
            <v>Wood</v>
          </cell>
          <cell r="AY31" t="str">
            <v>Holz</v>
          </cell>
          <cell r="AZ31" t="str">
            <v>Bois</v>
          </cell>
          <cell r="BA31" t="str">
            <v>Ramen en Deuren</v>
          </cell>
          <cell r="BB31" t="str">
            <v>Windows and Doors</v>
          </cell>
          <cell r="BC31" t="str">
            <v>Fenster und Turen</v>
          </cell>
          <cell r="BD31" t="str">
            <v>Fenêtres et Portes</v>
          </cell>
          <cell r="BE31" t="str">
            <v>Klepscharnier</v>
          </cell>
          <cell r="BF31" t="str">
            <v>Butt hinge</v>
          </cell>
          <cell r="BG31" t="str">
            <v>Scharnier</v>
          </cell>
          <cell r="BH31" t="str">
            <v>Charnière</v>
          </cell>
          <cell r="BM31" t="str">
            <v>Staal</v>
          </cell>
          <cell r="BN31" t="str">
            <v>Steel</v>
          </cell>
          <cell r="BO31" t="str">
            <v>Stahl</v>
          </cell>
          <cell r="BP31" t="str">
            <v>Acier</v>
          </cell>
          <cell r="BQ31" t="str">
            <v>Gegalvaniseerd</v>
          </cell>
          <cell r="BR31" t="str">
            <v>Galvanized</v>
          </cell>
          <cell r="BS31" t="str">
            <v>Verzinkt</v>
          </cell>
          <cell r="BT31" t="str">
            <v>Zingué</v>
          </cell>
          <cell r="BU31" t="str">
            <v>Staal</v>
          </cell>
          <cell r="BV31" t="str">
            <v>Steel</v>
          </cell>
          <cell r="BW31" t="str">
            <v>Stahl</v>
          </cell>
          <cell r="BX31" t="str">
            <v>Acier</v>
          </cell>
          <cell r="BY31" t="str">
            <v>Bolkop</v>
          </cell>
          <cell r="BZ31" t="str">
            <v>Roundhead</v>
          </cell>
          <cell r="CA31" t="str">
            <v>Rundkopf</v>
          </cell>
          <cell r="CB31" t="str">
            <v>Tête arrondi</v>
          </cell>
          <cell r="CC31" t="str">
            <v>Ronde hoek</v>
          </cell>
          <cell r="CD31" t="str">
            <v>Round corners</v>
          </cell>
          <cell r="CE31" t="str">
            <v>Runde Ecken</v>
          </cell>
          <cell r="CF31" t="str">
            <v>Coins arrondis</v>
          </cell>
          <cell r="CG31" t="str">
            <v>Ongelagerd</v>
          </cell>
          <cell r="CH31" t="str">
            <v xml:space="preserve">Bearing-free </v>
          </cell>
          <cell r="CI31" t="str">
            <v>Lager frei</v>
          </cell>
          <cell r="CJ31" t="str">
            <v>Sans lisse</v>
          </cell>
          <cell r="DE31" t="str">
            <v>Toepasbaar voor binnendeuren</v>
          </cell>
          <cell r="DI31" t="str">
            <v>Stervormig, verlagen de kans op schroefbreuk</v>
          </cell>
          <cell r="DJ31" t="str">
            <v>Star-shaped, reduce the risk of screw breaking</v>
          </cell>
          <cell r="DK31" t="str">
            <v>Sternförmig, reduziert das Risiko eines Schraubenbruchs</v>
          </cell>
          <cell r="DL31" t="str">
            <v>En forme d'étoile, pour réduire le risque de rupture des vis</v>
          </cell>
          <cell r="DM31" t="str">
            <v>Bolkop</v>
          </cell>
          <cell r="DN31" t="str">
            <v>Roundhead</v>
          </cell>
          <cell r="DO31" t="str">
            <v>Rundkopf</v>
          </cell>
          <cell r="DP31" t="str">
            <v>Tige tête arrondi</v>
          </cell>
          <cell r="DU31" t="str">
            <v>Met een losse pen</v>
          </cell>
          <cell r="DV31" t="str">
            <v>With removable pin</v>
          </cell>
          <cell r="DW31" t="str">
            <v>Mit losem Stift</v>
          </cell>
          <cell r="DX31" t="str">
            <v>Tige dégondable</v>
          </cell>
          <cell r="EK31" t="str">
            <v>C:\Users\Filis\OneDrive\Citgez Trading\Leveranciers\Charmag\Productdata sheet\logo's\ce.png</v>
          </cell>
          <cell r="EO31" t="str">
            <v>ja</v>
          </cell>
          <cell r="EP31" t="str">
            <v>EN 1935:374013011</v>
          </cell>
          <cell r="EQ31" t="str">
            <v>1062_20_</v>
          </cell>
          <cell r="ER31" t="str">
            <v>1062_20_2d</v>
          </cell>
          <cell r="ES31" t="str">
            <v>1062_20</v>
          </cell>
          <cell r="EU31" t="str">
            <v>1062.20.089</v>
          </cell>
          <cell r="EX31" t="str">
            <v>A 201.20.017 V</v>
          </cell>
          <cell r="FG31">
            <v>46678</v>
          </cell>
          <cell r="FJ31">
            <v>115835</v>
          </cell>
          <cell r="FL31">
            <v>1</v>
          </cell>
        </row>
        <row r="32">
          <cell r="BS32" t="str">
            <v/>
          </cell>
          <cell r="BT32" t="str">
            <v/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DM32" t="str">
            <v/>
          </cell>
          <cell r="DN32" t="str">
            <v/>
          </cell>
          <cell r="DO32" t="str">
            <v/>
          </cell>
          <cell r="FL32">
            <v>1</v>
          </cell>
        </row>
        <row r="33">
          <cell r="C33" t="str">
            <v>1065.20.089N</v>
          </cell>
          <cell r="D33">
            <v>1065</v>
          </cell>
          <cell r="E33" t="str">
            <v>Glijlagerscharnier</v>
          </cell>
          <cell r="F33" t="str">
            <v>Friction-bearing hinge, round corners, steel black, with removable pin</v>
          </cell>
          <cell r="G33" t="str">
            <v>All fit 3 knoops glijlagerscharnier, ronde hoek, zwart, onderhoudsvrije zelfsmerende kunststof lagers, gezet, met losse pen, platkop</v>
          </cell>
          <cell r="H33" t="str">
            <v>charnière à palier lisse, coins arrondis, acier noir, avec tige dégondable</v>
          </cell>
          <cell r="I33" t="str">
            <v>Gleitlagerscharnier, runde Ecken, Stahl schwarz, mit losem Stift</v>
          </cell>
          <cell r="J33" t="str">
            <v>1065_20_BL.jpg</v>
          </cell>
          <cell r="K33" t="str">
            <v>C:\Users\Filis\OneDrive\Citgez Trading\Leveranciers\Charmag\Foto's\1065_20_BL.jpg</v>
          </cell>
          <cell r="L33" t="str">
            <v>1065_20_2d.tif</v>
          </cell>
          <cell r="M33" t="str">
            <v>C:\Users\Filis\OneDrive\Citgez Trading\Leveranciers\Charmag\technische tekeningen\1065_20_2d.tif</v>
          </cell>
          <cell r="N33" t="str">
            <v>N_Zwart</v>
          </cell>
          <cell r="O33">
            <v>112589</v>
          </cell>
          <cell r="P33">
            <v>89</v>
          </cell>
          <cell r="Q33" t="str">
            <v>mm</v>
          </cell>
          <cell r="R33">
            <v>89</v>
          </cell>
          <cell r="S33" t="str">
            <v>mm</v>
          </cell>
          <cell r="T33">
            <v>3</v>
          </cell>
          <cell r="U33" t="str">
            <v>mm</v>
          </cell>
          <cell r="V33">
            <v>14</v>
          </cell>
          <cell r="W33" t="str">
            <v>mm</v>
          </cell>
          <cell r="X33">
            <v>7</v>
          </cell>
          <cell r="Y33" t="str">
            <v>mm</v>
          </cell>
          <cell r="Z33">
            <v>3</v>
          </cell>
          <cell r="AA33" t="str">
            <v>mm</v>
          </cell>
          <cell r="AC33" t="str">
            <v>mm</v>
          </cell>
          <cell r="AE33" t="str">
            <v>mm</v>
          </cell>
          <cell r="AF33">
            <v>4.5</v>
          </cell>
          <cell r="AG33">
            <v>8</v>
          </cell>
          <cell r="AH33" t="str">
            <v>4.5*40</v>
          </cell>
          <cell r="AI33" t="str">
            <v>mm</v>
          </cell>
          <cell r="AL33" t="str">
            <v xml:space="preserve">Deuren volgens BRL 0803  </v>
          </cell>
          <cell r="AP33">
            <v>10</v>
          </cell>
          <cell r="AQ33" t="str">
            <v>stuks</v>
          </cell>
          <cell r="AR33">
            <v>0.27800000000000002</v>
          </cell>
          <cell r="AS33" t="str">
            <v>kg</v>
          </cell>
          <cell r="AT33" t="str">
            <v>120</v>
          </cell>
          <cell r="AU33" t="str">
            <v>140</v>
          </cell>
          <cell r="AV33" t="str">
            <v>160</v>
          </cell>
          <cell r="AW33" t="str">
            <v>Hout</v>
          </cell>
          <cell r="AX33" t="str">
            <v>Wood</v>
          </cell>
          <cell r="AY33" t="str">
            <v>Holz</v>
          </cell>
          <cell r="AZ33" t="str">
            <v>Bois</v>
          </cell>
          <cell r="BA33" t="str">
            <v>Ramen en Deuren</v>
          </cell>
          <cell r="BB33" t="str">
            <v>Windows and Doors</v>
          </cell>
          <cell r="BC33" t="str">
            <v>Fenster und Turen</v>
          </cell>
          <cell r="BD33" t="str">
            <v>Fenêtres et Portes</v>
          </cell>
          <cell r="BE33" t="str">
            <v>Glijlagerscharnier</v>
          </cell>
          <cell r="BF33" t="str">
            <v>friction-bearing hinge</v>
          </cell>
          <cell r="BG33" t="str">
            <v>Gleitlagerscharnier</v>
          </cell>
          <cell r="BH33" t="str">
            <v>charnière à palier lisse</v>
          </cell>
          <cell r="BM33" t="str">
            <v>Staal</v>
          </cell>
          <cell r="BN33" t="str">
            <v>Steel</v>
          </cell>
          <cell r="BO33" t="str">
            <v>Stahl</v>
          </cell>
          <cell r="BP33" t="str">
            <v>Acier</v>
          </cell>
          <cell r="BQ33" t="str">
            <v>Zwart</v>
          </cell>
          <cell r="BR33" t="str">
            <v>Black</v>
          </cell>
          <cell r="BS33" t="str">
            <v>Schwartz</v>
          </cell>
          <cell r="BT33" t="str">
            <v>Noir</v>
          </cell>
          <cell r="BU33" t="str">
            <v>Staal</v>
          </cell>
          <cell r="BV33" t="str">
            <v>Steel</v>
          </cell>
          <cell r="BW33" t="str">
            <v>Stahl</v>
          </cell>
          <cell r="BX33" t="str">
            <v>Acier</v>
          </cell>
          <cell r="BY33" t="str">
            <v>Platkop</v>
          </cell>
          <cell r="BZ33" t="str">
            <v>Flat head</v>
          </cell>
          <cell r="CA33" t="str">
            <v xml:space="preserve">Flachkopf </v>
          </cell>
          <cell r="CB33" t="str">
            <v>Têtes plates</v>
          </cell>
          <cell r="CC33" t="str">
            <v>Ronde hoek</v>
          </cell>
          <cell r="CD33" t="str">
            <v>Round corners</v>
          </cell>
          <cell r="CE33" t="str">
            <v>Runde Ecken</v>
          </cell>
          <cell r="CF33" t="str">
            <v>Coins arrondis</v>
          </cell>
          <cell r="CG33" t="str">
            <v>Onderhoudsvrije zelfsmerende Kunststof lagers</v>
          </cell>
          <cell r="CH33" t="str">
            <v xml:space="preserve">Friction-bearing </v>
          </cell>
          <cell r="CI33" t="str">
            <v>Gleitlager</v>
          </cell>
          <cell r="CJ33" t="str">
            <v>Palier lisse</v>
          </cell>
          <cell r="DE33" t="str">
            <v>Toepasbaar voor binnendeuren</v>
          </cell>
          <cell r="DI33" t="str">
            <v>Stervormig, verlagen de kans op schroefbreuk</v>
          </cell>
          <cell r="DJ33" t="str">
            <v>Star-shaped, reduce the risk of screw breaking</v>
          </cell>
          <cell r="DK33" t="str">
            <v>Sternförmig, reduziert das Risiko eines Schraubenbruchs</v>
          </cell>
          <cell r="DL33" t="str">
            <v>En forme d'étoile, pour réduire le risque de rupture des vis</v>
          </cell>
          <cell r="DM33" t="str">
            <v>Platkop</v>
          </cell>
          <cell r="DN33" t="str">
            <v>Flat Head</v>
          </cell>
          <cell r="DO33" t="str">
            <v>Flachkopf</v>
          </cell>
          <cell r="DP33" t="str">
            <v>Tige tête plate</v>
          </cell>
          <cell r="DU33" t="str">
            <v>Met een losse pen</v>
          </cell>
          <cell r="DV33" t="str">
            <v>With removable pin</v>
          </cell>
          <cell r="DW33" t="str">
            <v>Mit losem Stift</v>
          </cell>
          <cell r="DX33" t="str">
            <v>Tige dégondable</v>
          </cell>
          <cell r="EK33" t="str">
            <v>C:\Users\Filis\OneDrive\Citgez Trading\Leveranciers\Charmag\Productdata sheet\logo's\ce.png</v>
          </cell>
          <cell r="EO33" t="str">
            <v>ja</v>
          </cell>
          <cell r="EP33" t="str">
            <v>CE gekeurd volgens EN 1935 klasse 13</v>
          </cell>
          <cell r="EQ33" t="str">
            <v>1065_20_Z</v>
          </cell>
          <cell r="ER33" t="str">
            <v>1065_20_2d</v>
          </cell>
          <cell r="ES33" t="str">
            <v>1065_20</v>
          </cell>
          <cell r="EU33" t="str">
            <v>1065.20.089</v>
          </cell>
          <cell r="EX33">
            <v>110322</v>
          </cell>
          <cell r="FA33" t="str">
            <v>110321</v>
          </cell>
          <cell r="FF33">
            <v>54390</v>
          </cell>
          <cell r="FI33">
            <v>3250048</v>
          </cell>
          <cell r="FL33">
            <v>1</v>
          </cell>
        </row>
        <row r="34">
          <cell r="C34" t="str">
            <v>1065.20.089K</v>
          </cell>
          <cell r="D34">
            <v>1065</v>
          </cell>
          <cell r="E34" t="str">
            <v>Glijlagerscharnier</v>
          </cell>
          <cell r="F34" t="str">
            <v>Friction-bearing hinge, round corners, steel galvanized, with removable pin</v>
          </cell>
          <cell r="G34" t="str">
            <v>All fit 3 knoops glijlagerscharnier, ronde hoek, gegalvaniseerd, onderhoudsvrije zelfsmerende kunststof lagers, gezet, met losse pen, platkop</v>
          </cell>
          <cell r="H34" t="str">
            <v>charnière à palier lisse, coins arrondis, acier zingué, avec tige dégondable</v>
          </cell>
          <cell r="I34" t="str">
            <v>Gleitlagerscharnier, runde Ecken, Stahl verzinkt, mit losem Stift</v>
          </cell>
          <cell r="J34" t="str">
            <v>1065_20_.jpg</v>
          </cell>
          <cell r="K34" t="str">
            <v>C:\Users\Filis\OneDrive\Citgez Trading\Leveranciers\Charmag\Foto's\1065_20_.jpg</v>
          </cell>
          <cell r="L34" t="str">
            <v>1065_20_2d.tif</v>
          </cell>
          <cell r="M34" t="str">
            <v>C:\Users\Filis\OneDrive\Citgez Trading\Leveranciers\Charmag\technische tekeningen\1065_20_2d.tif</v>
          </cell>
          <cell r="N34" t="str">
            <v>20_Gegalvaniseerd</v>
          </cell>
          <cell r="O34">
            <v>112372</v>
          </cell>
          <cell r="P34">
            <v>89</v>
          </cell>
          <cell r="Q34" t="str">
            <v>mm</v>
          </cell>
          <cell r="R34">
            <v>89</v>
          </cell>
          <cell r="S34" t="str">
            <v>mm</v>
          </cell>
          <cell r="T34">
            <v>3</v>
          </cell>
          <cell r="U34" t="str">
            <v>mm</v>
          </cell>
          <cell r="V34">
            <v>14</v>
          </cell>
          <cell r="W34" t="str">
            <v>mm</v>
          </cell>
          <cell r="X34">
            <v>7</v>
          </cell>
          <cell r="Y34" t="str">
            <v>mm</v>
          </cell>
          <cell r="Z34">
            <v>3</v>
          </cell>
          <cell r="AA34" t="str">
            <v>mm</v>
          </cell>
          <cell r="AC34" t="str">
            <v>mm</v>
          </cell>
          <cell r="AE34" t="str">
            <v>mm</v>
          </cell>
          <cell r="AF34">
            <v>4.5</v>
          </cell>
          <cell r="AG34">
            <v>8</v>
          </cell>
          <cell r="AH34" t="str">
            <v>4.5*40</v>
          </cell>
          <cell r="AI34" t="str">
            <v>mm</v>
          </cell>
          <cell r="AL34" t="str">
            <v xml:space="preserve">Deuren volgens BRL 0803  </v>
          </cell>
          <cell r="AP34">
            <v>10</v>
          </cell>
          <cell r="AQ34" t="str">
            <v>stuks</v>
          </cell>
          <cell r="AR34">
            <v>0.27800000000000002</v>
          </cell>
          <cell r="AS34" t="str">
            <v>kg</v>
          </cell>
          <cell r="AT34" t="str">
            <v>120</v>
          </cell>
          <cell r="AU34" t="str">
            <v>140</v>
          </cell>
          <cell r="AV34" t="str">
            <v>160</v>
          </cell>
          <cell r="AW34" t="str">
            <v>Hout</v>
          </cell>
          <cell r="AX34" t="str">
            <v>Wood</v>
          </cell>
          <cell r="AY34" t="str">
            <v>Holz</v>
          </cell>
          <cell r="AZ34" t="str">
            <v>Bois</v>
          </cell>
          <cell r="BA34" t="str">
            <v>Ramen en Deuren</v>
          </cell>
          <cell r="BB34" t="str">
            <v>Windows and Doors</v>
          </cell>
          <cell r="BC34" t="str">
            <v>Fenster und Turen</v>
          </cell>
          <cell r="BD34" t="str">
            <v>Fenêtres et Portes</v>
          </cell>
          <cell r="BE34" t="str">
            <v>Glijlagerscharnier</v>
          </cell>
          <cell r="BF34" t="str">
            <v>friction-bearing hinge</v>
          </cell>
          <cell r="BG34" t="str">
            <v>Gleitlagerscharnier</v>
          </cell>
          <cell r="BH34" t="str">
            <v>charnière à palier lisse</v>
          </cell>
          <cell r="BM34" t="str">
            <v>Staal</v>
          </cell>
          <cell r="BN34" t="str">
            <v>Steel</v>
          </cell>
          <cell r="BO34" t="str">
            <v>Stahl</v>
          </cell>
          <cell r="BP34" t="str">
            <v>Acier</v>
          </cell>
          <cell r="BQ34" t="str">
            <v>Gegalvaniseerd</v>
          </cell>
          <cell r="BR34" t="str">
            <v>Galvanized</v>
          </cell>
          <cell r="BS34" t="str">
            <v>Verzinkt</v>
          </cell>
          <cell r="BT34" t="str">
            <v>Zingué</v>
          </cell>
          <cell r="BU34" t="str">
            <v>Staal</v>
          </cell>
          <cell r="BV34" t="str">
            <v>Steel</v>
          </cell>
          <cell r="BW34" t="str">
            <v>Stahl</v>
          </cell>
          <cell r="BX34" t="str">
            <v>Acier</v>
          </cell>
          <cell r="BY34" t="str">
            <v>Platkop</v>
          </cell>
          <cell r="BZ34" t="str">
            <v>Flat head</v>
          </cell>
          <cell r="CA34" t="str">
            <v xml:space="preserve">Flachkopf </v>
          </cell>
          <cell r="CB34" t="str">
            <v>Têtes plates</v>
          </cell>
          <cell r="CC34" t="str">
            <v>Ronde hoek</v>
          </cell>
          <cell r="CD34" t="str">
            <v>Round corners</v>
          </cell>
          <cell r="CE34" t="str">
            <v>Runde Ecken</v>
          </cell>
          <cell r="CF34" t="str">
            <v>Coins arrondis</v>
          </cell>
          <cell r="CG34" t="str">
            <v>Onderhoudsvrije zelfsmerende Kunststof lagers</v>
          </cell>
          <cell r="CH34" t="str">
            <v xml:space="preserve">Friction-bearing </v>
          </cell>
          <cell r="CI34" t="str">
            <v>Gleitlager</v>
          </cell>
          <cell r="CJ34" t="str">
            <v>Palier lisse</v>
          </cell>
          <cell r="DE34" t="str">
            <v>Toepasbaar voor binnendeuren</v>
          </cell>
          <cell r="DI34" t="str">
            <v>Stervormig, verlagen de kans op schroefbreuk</v>
          </cell>
          <cell r="DJ34" t="str">
            <v>Star-shaped, reduce the risk of screw breaking</v>
          </cell>
          <cell r="DK34" t="str">
            <v>Sternförmig, reduziert das Risiko eines Schraubenbruchs</v>
          </cell>
          <cell r="DL34" t="str">
            <v>En forme d'étoile, pour réduire le risque de rupture des vis</v>
          </cell>
          <cell r="DM34" t="str">
            <v>Platkop</v>
          </cell>
          <cell r="DN34" t="str">
            <v>Flat Head</v>
          </cell>
          <cell r="DO34" t="str">
            <v>Flachkopf</v>
          </cell>
          <cell r="DP34" t="str">
            <v>Tige tête plate</v>
          </cell>
          <cell r="DU34" t="str">
            <v>Met een losse pen</v>
          </cell>
          <cell r="DV34" t="str">
            <v>With removable pin</v>
          </cell>
          <cell r="DW34" t="str">
            <v>Mit losem Stift</v>
          </cell>
          <cell r="DX34" t="str">
            <v>Tige dégondable</v>
          </cell>
          <cell r="EK34" t="str">
            <v>C:\Users\Filis\OneDrive\Citgez Trading\Leveranciers\Charmag\Productdata sheet\logo's\ce.png</v>
          </cell>
          <cell r="EO34" t="str">
            <v>ja</v>
          </cell>
          <cell r="EP34" t="str">
            <v>CE gekeurd volgens EN 1935 klasse 13</v>
          </cell>
          <cell r="EQ34" t="str">
            <v>1065_20_</v>
          </cell>
          <cell r="ER34" t="str">
            <v>1065_20_2d</v>
          </cell>
          <cell r="ES34" t="str">
            <v>1065_20</v>
          </cell>
          <cell r="EU34" t="str">
            <v>1065.20.089</v>
          </cell>
          <cell r="EX34">
            <v>110319</v>
          </cell>
          <cell r="FA34">
            <v>110321</v>
          </cell>
          <cell r="FF34">
            <v>52434</v>
          </cell>
          <cell r="FI34">
            <v>3195427</v>
          </cell>
          <cell r="FL34">
            <v>1</v>
          </cell>
        </row>
        <row r="35">
          <cell r="C35" t="str">
            <v>1065.20.089C</v>
          </cell>
          <cell r="D35">
            <v>1065</v>
          </cell>
          <cell r="E35" t="str">
            <v>Glijlagerscharnier</v>
          </cell>
          <cell r="F35" t="str">
            <v>Friction-bearing hinge, round corners, steel galvanized, with removable pin</v>
          </cell>
          <cell r="G35" t="str">
            <v>All fit 3 knoops glijlagerscharnier, ronde hoek, gegalvaniseerd, onderhoudsvrije zelfsmerende kunststof lagers, gezet, met losse pen, platkop</v>
          </cell>
          <cell r="H35" t="str">
            <v>charnière à palier lisse, coins arrondis, acier zingué, avec tige dégondable</v>
          </cell>
          <cell r="I35" t="str">
            <v>Gleitlagerscharnier, runde Ecken, Stahl verzinkt, mit losem Stift</v>
          </cell>
          <cell r="J35" t="str">
            <v>1065_20_.jpg</v>
          </cell>
          <cell r="K35" t="str">
            <v>C:\Users\Filis\OneDrive\Citgez Trading\Leveranciers\Charmag\Foto's\1065_20_.jpg</v>
          </cell>
          <cell r="L35" t="str">
            <v>1065_20_2d.tif</v>
          </cell>
          <cell r="M35" t="str">
            <v>C:\Users\Filis\OneDrive\Citgez Trading\Leveranciers\Charmag\technische tekeningen\1065_20_2d.tif</v>
          </cell>
          <cell r="N35" t="str">
            <v>20_Gegalvaniseerd</v>
          </cell>
          <cell r="O35">
            <v>112950</v>
          </cell>
          <cell r="P35">
            <v>89</v>
          </cell>
          <cell r="Q35" t="str">
            <v>mm</v>
          </cell>
          <cell r="R35">
            <v>89</v>
          </cell>
          <cell r="S35" t="str">
            <v>mm</v>
          </cell>
          <cell r="T35">
            <v>3</v>
          </cell>
          <cell r="U35" t="str">
            <v>mm</v>
          </cell>
          <cell r="V35">
            <v>14</v>
          </cell>
          <cell r="W35" t="str">
            <v>mm</v>
          </cell>
          <cell r="X35">
            <v>7</v>
          </cell>
          <cell r="Y35" t="str">
            <v>mm</v>
          </cell>
          <cell r="Z35">
            <v>3</v>
          </cell>
          <cell r="AA35" t="str">
            <v>mm</v>
          </cell>
          <cell r="AC35" t="str">
            <v>mm</v>
          </cell>
          <cell r="AE35" t="str">
            <v>mm</v>
          </cell>
          <cell r="AF35">
            <v>4.5</v>
          </cell>
          <cell r="AG35">
            <v>8</v>
          </cell>
          <cell r="AH35" t="str">
            <v>4.5*40</v>
          </cell>
          <cell r="AI35" t="str">
            <v>mm</v>
          </cell>
          <cell r="AL35" t="str">
            <v xml:space="preserve">Deuren volgens BRL 0803  </v>
          </cell>
          <cell r="AP35">
            <v>50</v>
          </cell>
          <cell r="AQ35" t="str">
            <v>stuks</v>
          </cell>
          <cell r="AR35">
            <v>0.27800000000000002</v>
          </cell>
          <cell r="AS35" t="str">
            <v>kg</v>
          </cell>
          <cell r="AT35" t="str">
            <v>120</v>
          </cell>
          <cell r="AU35" t="str">
            <v>140</v>
          </cell>
          <cell r="AV35" t="str">
            <v>160</v>
          </cell>
          <cell r="AW35" t="str">
            <v>Hout</v>
          </cell>
          <cell r="AX35" t="str">
            <v>Wood</v>
          </cell>
          <cell r="AY35" t="str">
            <v>Holz</v>
          </cell>
          <cell r="AZ35" t="str">
            <v>Bois</v>
          </cell>
          <cell r="BA35" t="str">
            <v>Ramen en Deuren</v>
          </cell>
          <cell r="BB35" t="str">
            <v>Windows and Doors</v>
          </cell>
          <cell r="BC35" t="str">
            <v>Fenster und Turen</v>
          </cell>
          <cell r="BD35" t="str">
            <v>Fenêtres et Portes</v>
          </cell>
          <cell r="BE35" t="str">
            <v>Glijlagerscharnier</v>
          </cell>
          <cell r="BF35" t="str">
            <v>friction-bearing hinge</v>
          </cell>
          <cell r="BG35" t="str">
            <v>Gleitlagerscharnier</v>
          </cell>
          <cell r="BH35" t="str">
            <v>charnière à palier lisse</v>
          </cell>
          <cell r="BM35" t="str">
            <v>Staal</v>
          </cell>
          <cell r="BN35" t="str">
            <v>Steel</v>
          </cell>
          <cell r="BO35" t="str">
            <v>Stahl</v>
          </cell>
          <cell r="BP35" t="str">
            <v>Acier</v>
          </cell>
          <cell r="BQ35" t="str">
            <v>Gegalvaniseerd</v>
          </cell>
          <cell r="BR35" t="str">
            <v>Galvanized</v>
          </cell>
          <cell r="BS35" t="str">
            <v>Verzinkt</v>
          </cell>
          <cell r="BT35" t="str">
            <v>Zingué</v>
          </cell>
          <cell r="BU35" t="str">
            <v>Staal</v>
          </cell>
          <cell r="BV35" t="str">
            <v>Steel</v>
          </cell>
          <cell r="BW35" t="str">
            <v>Stahl</v>
          </cell>
          <cell r="BX35" t="str">
            <v>Acier</v>
          </cell>
          <cell r="BY35" t="str">
            <v>Platkop</v>
          </cell>
          <cell r="BZ35" t="str">
            <v>Flat head</v>
          </cell>
          <cell r="CA35" t="str">
            <v xml:space="preserve">Flachkopf </v>
          </cell>
          <cell r="CB35" t="str">
            <v>Têtes plates</v>
          </cell>
          <cell r="CC35" t="str">
            <v>Ronde hoek</v>
          </cell>
          <cell r="CD35" t="str">
            <v>Round corners</v>
          </cell>
          <cell r="CE35" t="str">
            <v>Runde Ecken</v>
          </cell>
          <cell r="CF35" t="str">
            <v>Coins arrondis</v>
          </cell>
          <cell r="CG35" t="str">
            <v>Onderhoudsvrije zelfsmerende Kunststof lagers</v>
          </cell>
          <cell r="CH35" t="str">
            <v xml:space="preserve">Friction-bearing </v>
          </cell>
          <cell r="CI35" t="str">
            <v>Gleitlager</v>
          </cell>
          <cell r="CJ35" t="str">
            <v>Palier lisse</v>
          </cell>
          <cell r="DE35" t="str">
            <v>Toepasbaar voor binnendeuren</v>
          </cell>
          <cell r="DI35" t="str">
            <v>Stervormig, verlagen de kans op schroefbreuk</v>
          </cell>
          <cell r="DJ35" t="str">
            <v>Star-shaped, reduce the risk of screw breaking</v>
          </cell>
          <cell r="DK35" t="str">
            <v>Sternförmig, reduziert das Risiko eines Schraubenbruchs</v>
          </cell>
          <cell r="DL35" t="str">
            <v>En forme d'étoile, pour réduire le risque de rupture des vis</v>
          </cell>
          <cell r="DM35" t="str">
            <v>Platkop</v>
          </cell>
          <cell r="DN35" t="str">
            <v>Flat Head</v>
          </cell>
          <cell r="DO35" t="str">
            <v>Flachkopf</v>
          </cell>
          <cell r="DP35" t="str">
            <v>Tige tête plate</v>
          </cell>
          <cell r="DU35" t="str">
            <v>Met een losse pen</v>
          </cell>
          <cell r="DV35" t="str">
            <v>With removable pin</v>
          </cell>
          <cell r="DW35" t="str">
            <v>Mit losem Stift</v>
          </cell>
          <cell r="DX35" t="str">
            <v>Tige dégondable</v>
          </cell>
          <cell r="EK35" t="str">
            <v>C:\Users\Filis\OneDrive\Citgez Trading\Leveranciers\Charmag\Productdata sheet\logo's\ce.png</v>
          </cell>
          <cell r="EO35" t="str">
            <v>ja</v>
          </cell>
          <cell r="EP35" t="str">
            <v>CE gekeurd volgens EN 1935 klasse 13</v>
          </cell>
          <cell r="EQ35" t="str">
            <v>1065_20_</v>
          </cell>
          <cell r="ER35" t="str">
            <v>1065_20_2d</v>
          </cell>
          <cell r="ES35" t="str">
            <v>1065_20</v>
          </cell>
          <cell r="EU35" t="str">
            <v>1065.20.089</v>
          </cell>
          <cell r="EX35">
            <v>110319</v>
          </cell>
          <cell r="FA35">
            <v>110321</v>
          </cell>
          <cell r="FH35">
            <v>52435</v>
          </cell>
          <cell r="FK35">
            <v>3195434</v>
          </cell>
          <cell r="FL35">
            <v>1</v>
          </cell>
        </row>
        <row r="36">
          <cell r="C36" t="str">
            <v>1065.80.089K</v>
          </cell>
          <cell r="D36">
            <v>1065</v>
          </cell>
          <cell r="E36" t="str">
            <v>Glijlagerscharnier</v>
          </cell>
          <cell r="F36" t="str">
            <v>Friction-bearing hinge, round corners, stainless steel brushed, with removable pin</v>
          </cell>
          <cell r="G36" t="str">
            <v>All fit 3 knoops glijlagerscharnier, ronde hoek, rvs geborsteld, onderhoudsvrije zelfsmerende kunststof lagers, gezet, met losse pen, platkop</v>
          </cell>
          <cell r="H36" t="str">
            <v>charnière palier lisse, coins arrondis, inox brossé, avec tige dégondable</v>
          </cell>
          <cell r="I36" t="str">
            <v>Gleitlagerscharnier, runde Ecken, Edelstahl gebürstet, mit losem Stift</v>
          </cell>
          <cell r="J36" t="str">
            <v>1065_80_.jpg</v>
          </cell>
          <cell r="K36" t="str">
            <v>C:\Users\Filis\OneDrive\Citgez Trading\Leveranciers\Charmag\Foto's\1065_80_.jpg</v>
          </cell>
          <cell r="L36" t="str">
            <v>1065_80_2d.tif</v>
          </cell>
          <cell r="M36" t="str">
            <v>C:\Users\Filis\OneDrive\Citgez Trading\Leveranciers\Charmag\technische tekeningen\1065_80_2d.tif</v>
          </cell>
          <cell r="N36" t="str">
            <v>80_Rvs</v>
          </cell>
          <cell r="O36">
            <v>112429</v>
          </cell>
          <cell r="P36">
            <v>89</v>
          </cell>
          <cell r="Q36" t="str">
            <v>mm</v>
          </cell>
          <cell r="R36">
            <v>89</v>
          </cell>
          <cell r="S36" t="str">
            <v>mm</v>
          </cell>
          <cell r="T36">
            <v>3</v>
          </cell>
          <cell r="U36" t="str">
            <v>mm</v>
          </cell>
          <cell r="V36">
            <v>14</v>
          </cell>
          <cell r="W36" t="str">
            <v>mm</v>
          </cell>
          <cell r="X36">
            <v>7</v>
          </cell>
          <cell r="Y36" t="str">
            <v>mm</v>
          </cell>
          <cell r="Z36">
            <v>3</v>
          </cell>
          <cell r="AA36" t="str">
            <v>mm</v>
          </cell>
          <cell r="AC36" t="str">
            <v>mm</v>
          </cell>
          <cell r="AE36" t="str">
            <v>mm</v>
          </cell>
          <cell r="AF36">
            <v>4.5</v>
          </cell>
          <cell r="AG36">
            <v>8</v>
          </cell>
          <cell r="AH36" t="str">
            <v>4.5*40</v>
          </cell>
          <cell r="AI36" t="str">
            <v>mm</v>
          </cell>
          <cell r="AL36" t="str">
            <v xml:space="preserve">Deuren volgens BRL 0803  </v>
          </cell>
          <cell r="AP36">
            <v>10</v>
          </cell>
          <cell r="AQ36" t="str">
            <v>stuks</v>
          </cell>
          <cell r="AR36">
            <v>0.27800000000000002</v>
          </cell>
          <cell r="AS36" t="str">
            <v>kg</v>
          </cell>
          <cell r="AT36" t="str">
            <v>120</v>
          </cell>
          <cell r="AU36" t="str">
            <v>140</v>
          </cell>
          <cell r="AV36" t="str">
            <v>160</v>
          </cell>
          <cell r="AW36" t="str">
            <v>Hout</v>
          </cell>
          <cell r="AX36" t="str">
            <v>Wood</v>
          </cell>
          <cell r="AY36" t="str">
            <v>Holz</v>
          </cell>
          <cell r="AZ36" t="str">
            <v>Bois</v>
          </cell>
          <cell r="BA36" t="str">
            <v>Ramen en Deuren</v>
          </cell>
          <cell r="BB36" t="str">
            <v>Windows and Doors</v>
          </cell>
          <cell r="BC36" t="str">
            <v>Fenster und Turen</v>
          </cell>
          <cell r="BD36" t="str">
            <v>Fenêtres et Portes</v>
          </cell>
          <cell r="BE36" t="str">
            <v>Glijlagerscharnier</v>
          </cell>
          <cell r="BF36" t="str">
            <v>friction-bearing hinge</v>
          </cell>
          <cell r="BG36" t="str">
            <v>Gleitlagerscharnier</v>
          </cell>
          <cell r="BH36" t="str">
            <v>charnière à palier lisse</v>
          </cell>
          <cell r="BM36" t="str">
            <v>Rvs</v>
          </cell>
          <cell r="BN36" t="str">
            <v>Stainless steel</v>
          </cell>
          <cell r="BO36" t="str">
            <v>Edelstahl</v>
          </cell>
          <cell r="BP36" t="str">
            <v>Inox</v>
          </cell>
          <cell r="BQ36" t="str">
            <v>Geborsteld</v>
          </cell>
          <cell r="BR36" t="str">
            <v>Brushed</v>
          </cell>
          <cell r="BS36" t="str">
            <v>Gebürstet</v>
          </cell>
          <cell r="BT36" t="str">
            <v>Brossé</v>
          </cell>
          <cell r="BU36" t="str">
            <v>Rvs</v>
          </cell>
          <cell r="BV36" t="str">
            <v>Stainless Steel</v>
          </cell>
          <cell r="BW36" t="str">
            <v>Edelstahl</v>
          </cell>
          <cell r="BX36" t="str">
            <v>Inox</v>
          </cell>
          <cell r="BY36" t="str">
            <v>Platkop</v>
          </cell>
          <cell r="BZ36" t="str">
            <v>Flat head</v>
          </cell>
          <cell r="CA36" t="str">
            <v xml:space="preserve">Flachkopf </v>
          </cell>
          <cell r="CB36" t="str">
            <v>Têtes plates</v>
          </cell>
          <cell r="CC36" t="str">
            <v>Ronde hoek</v>
          </cell>
          <cell r="CD36" t="str">
            <v>Round corners</v>
          </cell>
          <cell r="CE36" t="str">
            <v>Runde Ecken</v>
          </cell>
          <cell r="CF36" t="str">
            <v>Coins arrondis</v>
          </cell>
          <cell r="CG36" t="str">
            <v>Onderhoudsvrije zelfsmerende Kunststof lagers</v>
          </cell>
          <cell r="CH36" t="str">
            <v xml:space="preserve">Friction-bearing </v>
          </cell>
          <cell r="CI36" t="str">
            <v>Gleitlager</v>
          </cell>
          <cell r="CJ36" t="str">
            <v>Palier lisse</v>
          </cell>
          <cell r="DE36" t="str">
            <v>Toepasbaar voor binnendeuren</v>
          </cell>
          <cell r="DI36" t="str">
            <v>Stervormig, verlagen de kans op schroefbreuk</v>
          </cell>
          <cell r="DJ36" t="str">
            <v>Star-shaped, reduce the risk of screw breaking</v>
          </cell>
          <cell r="DK36" t="str">
            <v>Sternförmig, reduziert das Risiko eines Schraubenbruchs</v>
          </cell>
          <cell r="DL36" t="str">
            <v>En forme d'étoile, pour réduire le risque de rupture des vis</v>
          </cell>
          <cell r="DM36" t="str">
            <v>Platkop</v>
          </cell>
          <cell r="DN36" t="str">
            <v>Flat Head</v>
          </cell>
          <cell r="DO36" t="str">
            <v>Flachkopf</v>
          </cell>
          <cell r="DP36" t="str">
            <v>Tige tête plate</v>
          </cell>
          <cell r="DU36" t="str">
            <v>Met een losse pen</v>
          </cell>
          <cell r="DV36" t="str">
            <v>With removable pin</v>
          </cell>
          <cell r="DW36" t="str">
            <v>Mit losem Stift</v>
          </cell>
          <cell r="DX36" t="str">
            <v>Tige dégondable</v>
          </cell>
          <cell r="EK36" t="str">
            <v>C:\Users\Filis\OneDrive\Citgez Trading\Leveranciers\Charmag\Productdata sheet\logo's\ce.png</v>
          </cell>
          <cell r="EO36" t="str">
            <v>ja</v>
          </cell>
          <cell r="EP36" t="str">
            <v>CE gekeurd volgens EN 1935 klasse 13</v>
          </cell>
          <cell r="EQ36" t="str">
            <v>1065_80_</v>
          </cell>
          <cell r="ER36" t="str">
            <v>1065_80_2d</v>
          </cell>
          <cell r="ES36" t="str">
            <v>1065_80</v>
          </cell>
          <cell r="EU36" t="str">
            <v>1065.80.089</v>
          </cell>
          <cell r="EX36" t="str">
            <v>110320</v>
          </cell>
          <cell r="FA36" t="str">
            <v>110321</v>
          </cell>
          <cell r="FF36">
            <v>52436</v>
          </cell>
          <cell r="FI36">
            <v>3195435</v>
          </cell>
          <cell r="FL36">
            <v>1</v>
          </cell>
        </row>
        <row r="37">
          <cell r="C37" t="str">
            <v>1065.80.089C</v>
          </cell>
          <cell r="D37">
            <v>1065</v>
          </cell>
          <cell r="E37" t="str">
            <v>Glijlagerscharnier</v>
          </cell>
          <cell r="F37" t="str">
            <v>Friction-bearing hinge, round corners, stainless steel brushed, with removable pin</v>
          </cell>
          <cell r="G37" t="str">
            <v>All fit 3 knoops glijlagerscharnier, ronde hoek, rvs geborsteld, onderhoudsvrije zelfsmerende kunststof lagers, gezet, met losse pen, platkop</v>
          </cell>
          <cell r="H37" t="str">
            <v>charnière palier lisse, coins arrondis, inox brossé, avec tige dégondable</v>
          </cell>
          <cell r="I37" t="str">
            <v>Gleitlagerscharnier, runde Ecken, Edelstahl gebürstet, mit losem Stift</v>
          </cell>
          <cell r="J37" t="str">
            <v>1065_80_.jpg</v>
          </cell>
          <cell r="K37" t="str">
            <v>C:\Users\Filis\OneDrive\Citgez Trading\Leveranciers\Charmag\Foto's\1065_80_.jpg</v>
          </cell>
          <cell r="L37" t="str">
            <v>1065_80_2d.tif</v>
          </cell>
          <cell r="M37" t="str">
            <v>C:\Users\Filis\OneDrive\Citgez Trading\Leveranciers\Charmag\technische tekeningen\1065_80_2d.tif</v>
          </cell>
          <cell r="N37" t="str">
            <v>80_Rvs</v>
          </cell>
          <cell r="O37">
            <v>113055</v>
          </cell>
          <cell r="P37">
            <v>89</v>
          </cell>
          <cell r="Q37" t="str">
            <v>mm</v>
          </cell>
          <cell r="R37">
            <v>89</v>
          </cell>
          <cell r="S37" t="str">
            <v>mm</v>
          </cell>
          <cell r="T37">
            <v>3</v>
          </cell>
          <cell r="U37" t="str">
            <v>mm</v>
          </cell>
          <cell r="V37">
            <v>14</v>
          </cell>
          <cell r="W37" t="str">
            <v>mm</v>
          </cell>
          <cell r="X37">
            <v>7</v>
          </cell>
          <cell r="Y37" t="str">
            <v>mm</v>
          </cell>
          <cell r="Z37">
            <v>3</v>
          </cell>
          <cell r="AA37" t="str">
            <v>mm</v>
          </cell>
          <cell r="AC37" t="str">
            <v>mm</v>
          </cell>
          <cell r="AE37" t="str">
            <v>mm</v>
          </cell>
          <cell r="AF37">
            <v>4.5</v>
          </cell>
          <cell r="AG37">
            <v>8</v>
          </cell>
          <cell r="AH37" t="str">
            <v>4.5*40</v>
          </cell>
          <cell r="AI37" t="str">
            <v>mm</v>
          </cell>
          <cell r="AL37" t="str">
            <v xml:space="preserve">Deuren volgens BRL 0803  </v>
          </cell>
          <cell r="AP37">
            <v>50</v>
          </cell>
          <cell r="AQ37" t="str">
            <v>stuks</v>
          </cell>
          <cell r="AR37">
            <v>0.27800000000000002</v>
          </cell>
          <cell r="AS37" t="str">
            <v>kg</v>
          </cell>
          <cell r="AT37" t="str">
            <v>120</v>
          </cell>
          <cell r="AU37" t="str">
            <v>140</v>
          </cell>
          <cell r="AV37" t="str">
            <v>160</v>
          </cell>
          <cell r="AW37" t="str">
            <v>Hout</v>
          </cell>
          <cell r="AX37" t="str">
            <v>Wood</v>
          </cell>
          <cell r="AY37" t="str">
            <v>Holz</v>
          </cell>
          <cell r="AZ37" t="str">
            <v>Bois</v>
          </cell>
          <cell r="BA37" t="str">
            <v>Ramen en Deuren</v>
          </cell>
          <cell r="BB37" t="str">
            <v>Windows and Doors</v>
          </cell>
          <cell r="BC37" t="str">
            <v>Fenster und Turen</v>
          </cell>
          <cell r="BD37" t="str">
            <v>Fenêtres et Portes</v>
          </cell>
          <cell r="BE37" t="str">
            <v>Glijlagerscharnier</v>
          </cell>
          <cell r="BF37" t="str">
            <v>friction-bearing hinge</v>
          </cell>
          <cell r="BG37" t="str">
            <v>Gleitlagerscharnier</v>
          </cell>
          <cell r="BH37" t="str">
            <v>charnière à palier lisse</v>
          </cell>
          <cell r="BM37" t="str">
            <v>Rvs</v>
          </cell>
          <cell r="BN37" t="str">
            <v>Stainless steel</v>
          </cell>
          <cell r="BO37" t="str">
            <v>Edelstahl</v>
          </cell>
          <cell r="BP37" t="str">
            <v>Inox</v>
          </cell>
          <cell r="BQ37" t="str">
            <v>Geborsteld</v>
          </cell>
          <cell r="BR37" t="str">
            <v>Brushed</v>
          </cell>
          <cell r="BS37" t="str">
            <v>Gebürstet</v>
          </cell>
          <cell r="BT37" t="str">
            <v>Brossé</v>
          </cell>
          <cell r="BU37" t="str">
            <v>Rvs</v>
          </cell>
          <cell r="BV37" t="str">
            <v>Stainless Steel</v>
          </cell>
          <cell r="BW37" t="str">
            <v>Edelstahl</v>
          </cell>
          <cell r="BX37" t="str">
            <v>Inox</v>
          </cell>
          <cell r="BY37" t="str">
            <v>Platkop</v>
          </cell>
          <cell r="BZ37" t="str">
            <v>Flat head</v>
          </cell>
          <cell r="CA37" t="str">
            <v xml:space="preserve">Flachkopf </v>
          </cell>
          <cell r="CB37" t="str">
            <v>Têtes plates</v>
          </cell>
          <cell r="CC37" t="str">
            <v>Ronde hoek</v>
          </cell>
          <cell r="CD37" t="str">
            <v>Round corners</v>
          </cell>
          <cell r="CE37" t="str">
            <v>Runde Ecken</v>
          </cell>
          <cell r="CF37" t="str">
            <v>Coins arrondis</v>
          </cell>
          <cell r="CG37" t="str">
            <v>Onderhoudsvrije zelfsmerende Kunststof lagers</v>
          </cell>
          <cell r="CH37" t="str">
            <v xml:space="preserve">Friction-bearing </v>
          </cell>
          <cell r="CI37" t="str">
            <v>Gleitlager</v>
          </cell>
          <cell r="CJ37" t="str">
            <v>Palier lisse</v>
          </cell>
          <cell r="DE37" t="str">
            <v>Toepasbaar voor binnendeuren</v>
          </cell>
          <cell r="DI37" t="str">
            <v>Stervormig, verlagen de kans op schroefbreuk</v>
          </cell>
          <cell r="DJ37" t="str">
            <v>Star-shaped, reduce the risk of screw breaking</v>
          </cell>
          <cell r="DK37" t="str">
            <v>Sternförmig, reduziert das Risiko eines Schraubenbruchs</v>
          </cell>
          <cell r="DL37" t="str">
            <v>En forme d'étoile, pour réduire le risque de rupture des vis</v>
          </cell>
          <cell r="DM37" t="str">
            <v>Platkop</v>
          </cell>
          <cell r="DN37" t="str">
            <v>Flat Head</v>
          </cell>
          <cell r="DO37" t="str">
            <v>Flachkopf</v>
          </cell>
          <cell r="DP37" t="str">
            <v>Tige tête plate</v>
          </cell>
          <cell r="DU37" t="str">
            <v>Met een losse pen</v>
          </cell>
          <cell r="DV37" t="str">
            <v>With removable pin</v>
          </cell>
          <cell r="DW37" t="str">
            <v>Mit losem Stift</v>
          </cell>
          <cell r="DX37" t="str">
            <v>Tige dégondable</v>
          </cell>
          <cell r="EK37" t="str">
            <v>C:\Users\Filis\OneDrive\Citgez Trading\Leveranciers\Charmag\Productdata sheet\logo's\ce.png</v>
          </cell>
          <cell r="EO37" t="str">
            <v>ja</v>
          </cell>
          <cell r="EP37" t="str">
            <v>CE gekeurd volgens EN 1935 klasse 13</v>
          </cell>
          <cell r="EQ37" t="str">
            <v>1065_80_</v>
          </cell>
          <cell r="ER37" t="str">
            <v>1065_80_2d</v>
          </cell>
          <cell r="ES37" t="str">
            <v>1065_80</v>
          </cell>
          <cell r="EU37" t="str">
            <v>1065.80.089</v>
          </cell>
          <cell r="EX37" t="str">
            <v>110320</v>
          </cell>
          <cell r="FA37" t="str">
            <v>110321</v>
          </cell>
          <cell r="FH37">
            <v>52437</v>
          </cell>
          <cell r="FK37">
            <v>3195436</v>
          </cell>
          <cell r="FL37">
            <v>1</v>
          </cell>
        </row>
        <row r="38">
          <cell r="BS38" t="str">
            <v/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DM38" t="str">
            <v/>
          </cell>
          <cell r="DN38" t="str">
            <v/>
          </cell>
          <cell r="DO38" t="str">
            <v/>
          </cell>
          <cell r="FL38">
            <v>1</v>
          </cell>
        </row>
        <row r="39">
          <cell r="C39" t="str">
            <v>1066.20.089K</v>
          </cell>
          <cell r="D39">
            <v>1066</v>
          </cell>
          <cell r="E39" t="str">
            <v>Kogellagerscharnier</v>
          </cell>
          <cell r="F39" t="str">
            <v>Ball bearing butt hinge, round corners, steel galvanized, with removable pin</v>
          </cell>
          <cell r="G39" t="str">
            <v>Kogellagerscharnier, ronde hoek, gegalvaniseerd, met losse pen, platkop</v>
          </cell>
          <cell r="H39" t="str">
            <v>Charnière de roulements, coins arrondis, acier zingué, avec tige dégondable</v>
          </cell>
          <cell r="I39" t="str">
            <v>Kugellagerscharnier , runden Ecken, Stahl verzinkt, mit losem Stift</v>
          </cell>
          <cell r="J39" t="str">
            <v>1066_20_.jpg</v>
          </cell>
          <cell r="K39" t="str">
            <v>C:\Users\Filis\OneDrive\Citgez Trading\Leveranciers\Charmag\Foto's\1066_20_.jpg</v>
          </cell>
          <cell r="L39" t="str">
            <v>1066_20_2d.tif</v>
          </cell>
          <cell r="M39" t="str">
            <v>C:\Users\Filis\OneDrive\Citgez Trading\Leveranciers\Charmag\technische tekeningen\1066_20_2d.tif</v>
          </cell>
          <cell r="N39" t="str">
            <v>20_Gegalvaniseerd</v>
          </cell>
          <cell r="O39">
            <v>112097</v>
          </cell>
          <cell r="P39">
            <v>89</v>
          </cell>
          <cell r="Q39" t="str">
            <v>mm</v>
          </cell>
          <cell r="R39">
            <v>89</v>
          </cell>
          <cell r="S39" t="str">
            <v>mm</v>
          </cell>
          <cell r="T39">
            <v>3</v>
          </cell>
          <cell r="U39" t="str">
            <v>mm</v>
          </cell>
          <cell r="V39">
            <v>14</v>
          </cell>
          <cell r="W39" t="str">
            <v>mm</v>
          </cell>
          <cell r="X39">
            <v>8</v>
          </cell>
          <cell r="Y39" t="str">
            <v>mm</v>
          </cell>
          <cell r="Z39">
            <v>5</v>
          </cell>
          <cell r="AA39" t="str">
            <v>mm</v>
          </cell>
          <cell r="AC39" t="str">
            <v>mm</v>
          </cell>
          <cell r="AE39" t="str">
            <v>mm</v>
          </cell>
          <cell r="AF39">
            <v>4.5</v>
          </cell>
          <cell r="AG39">
            <v>8</v>
          </cell>
          <cell r="AH39" t="str">
            <v>4.5*40</v>
          </cell>
          <cell r="AI39" t="str">
            <v>mm</v>
          </cell>
          <cell r="AL39" t="str">
            <v xml:space="preserve">Deuren volgens BRL 0803  </v>
          </cell>
          <cell r="AP39">
            <v>10</v>
          </cell>
          <cell r="AQ39" t="str">
            <v>stuks</v>
          </cell>
          <cell r="AR39">
            <v>0.27200000000000002</v>
          </cell>
          <cell r="AS39" t="str">
            <v>kg</v>
          </cell>
          <cell r="AT39" t="str">
            <v>100</v>
          </cell>
          <cell r="AU39" t="str">
            <v>120</v>
          </cell>
          <cell r="AV39" t="str">
            <v>150</v>
          </cell>
          <cell r="AW39" t="str">
            <v>Hout</v>
          </cell>
          <cell r="AX39" t="str">
            <v>Wood</v>
          </cell>
          <cell r="AY39" t="str">
            <v>Holz</v>
          </cell>
          <cell r="AZ39" t="str">
            <v>Bois</v>
          </cell>
          <cell r="BA39" t="str">
            <v>Ramen en Deuren</v>
          </cell>
          <cell r="BB39" t="str">
            <v>Windows and Doors</v>
          </cell>
          <cell r="BC39" t="str">
            <v>Fenster und Turen</v>
          </cell>
          <cell r="BD39" t="str">
            <v>Fenêtres et Portes</v>
          </cell>
          <cell r="BE39" t="str">
            <v>Kogellagerscharnier</v>
          </cell>
          <cell r="BF39" t="str">
            <v>Ball bearing butt hinge</v>
          </cell>
          <cell r="BG39" t="str">
            <v xml:space="preserve">Kugellagern Scharnier </v>
          </cell>
          <cell r="BH39" t="str">
            <v>Charnière á roulements</v>
          </cell>
          <cell r="BM39" t="str">
            <v>Staal</v>
          </cell>
          <cell r="BN39" t="str">
            <v>Steel</v>
          </cell>
          <cell r="BO39" t="str">
            <v>Stahl</v>
          </cell>
          <cell r="BP39" t="str">
            <v>Acier</v>
          </cell>
          <cell r="BQ39" t="str">
            <v>Gegalvaniseerd</v>
          </cell>
          <cell r="BR39" t="str">
            <v>Galvanized</v>
          </cell>
          <cell r="BS39" t="str">
            <v>Verzinkt</v>
          </cell>
          <cell r="BT39" t="str">
            <v>Zingué</v>
          </cell>
          <cell r="BU39" t="str">
            <v>Staal</v>
          </cell>
          <cell r="BV39" t="str">
            <v>Steel</v>
          </cell>
          <cell r="BW39" t="str">
            <v>Stahl</v>
          </cell>
          <cell r="BX39" t="str">
            <v>Acier</v>
          </cell>
          <cell r="BY39" t="str">
            <v>Platkop</v>
          </cell>
          <cell r="BZ39" t="str">
            <v>Flat head</v>
          </cell>
          <cell r="CA39" t="str">
            <v xml:space="preserve">Flachkopf </v>
          </cell>
          <cell r="CB39" t="str">
            <v>Têtes plates</v>
          </cell>
          <cell r="CC39" t="str">
            <v>Ronde hoek</v>
          </cell>
          <cell r="CD39" t="str">
            <v>Round corners</v>
          </cell>
          <cell r="CE39" t="str">
            <v>Runde Ecken</v>
          </cell>
          <cell r="CF39" t="str">
            <v>Coins arrondis</v>
          </cell>
          <cell r="CG39" t="str">
            <v>Kogellagerscharnier</v>
          </cell>
          <cell r="CH39" t="str">
            <v>Heavy duty ball bearings</v>
          </cell>
          <cell r="CI39" t="str">
            <v>Hochleistungs Kugellager</v>
          </cell>
          <cell r="CJ39" t="str">
            <v>Haute performance Charnière Roulements</v>
          </cell>
          <cell r="DE39" t="str">
            <v>Toepasbaar voor binnendeuren</v>
          </cell>
          <cell r="DI39" t="str">
            <v>Stervormig, verlagen de kans op schroefbreuk</v>
          </cell>
          <cell r="DJ39" t="str">
            <v>Star-shaped, reduce the risk of screw breaking</v>
          </cell>
          <cell r="DK39" t="str">
            <v>Sternförmig, reduziert das Risiko eines Schraubenbruchs</v>
          </cell>
          <cell r="DL39" t="str">
            <v>En forme d'étoile, pour réduire le risque de rupture des vis</v>
          </cell>
          <cell r="DM39" t="str">
            <v>Platkop</v>
          </cell>
          <cell r="DN39" t="str">
            <v>Flat Head</v>
          </cell>
          <cell r="DO39" t="str">
            <v>Flachkopf</v>
          </cell>
          <cell r="DP39" t="str">
            <v>Tige tête plate</v>
          </cell>
          <cell r="DU39" t="str">
            <v>Met een losse pen</v>
          </cell>
          <cell r="DV39" t="str">
            <v>With removable pin</v>
          </cell>
          <cell r="DW39" t="str">
            <v>Mit losem Stift</v>
          </cell>
          <cell r="DX39" t="str">
            <v>Tige dégondable</v>
          </cell>
          <cell r="EK39" t="str">
            <v>C:\Users\Filis\OneDrive\Citgez Trading\Leveranciers\Charmag\Productdata sheet\logo's\ce.png</v>
          </cell>
          <cell r="EO39" t="str">
            <v>ja</v>
          </cell>
          <cell r="EP39" t="str">
            <v>EN 1935:475013012</v>
          </cell>
          <cell r="EQ39" t="str">
            <v>1066_20_</v>
          </cell>
          <cell r="ER39" t="str">
            <v>1066_20_2d</v>
          </cell>
          <cell r="ES39" t="str">
            <v>1066_20</v>
          </cell>
          <cell r="EU39" t="str">
            <v>1066.20.089</v>
          </cell>
          <cell r="EX39" t="str">
            <v>A221.20.013V</v>
          </cell>
          <cell r="EY39" t="str">
            <v>A221.20.015V</v>
          </cell>
          <cell r="EZ39" t="str">
            <v>A320.20.015V</v>
          </cell>
          <cell r="FA39" t="str">
            <v>A460.80.009V</v>
          </cell>
          <cell r="FF39">
            <v>46681</v>
          </cell>
          <cell r="FI39">
            <v>115840</v>
          </cell>
          <cell r="FL39">
            <v>1</v>
          </cell>
        </row>
        <row r="40">
          <cell r="C40" t="str">
            <v>1066.20.089C</v>
          </cell>
          <cell r="D40">
            <v>1066</v>
          </cell>
          <cell r="E40" t="str">
            <v>Kogellagerscharnier</v>
          </cell>
          <cell r="F40" t="str">
            <v>Ball bearing butt hinge, round corners, steel galvanized, with removable pin</v>
          </cell>
          <cell r="G40" t="str">
            <v>Kogellagerscharnier, ronde hoek, gegalvaniseerd, met losse pen, platkop</v>
          </cell>
          <cell r="H40" t="str">
            <v>Charnière de roulements, coins arrondis, acier zingué, avec tige dégondable</v>
          </cell>
          <cell r="I40" t="str">
            <v>Kugellagerscharnier , runde Ecken, Stahl verzinkt, mit losem Stift</v>
          </cell>
          <cell r="J40" t="str">
            <v>1066_20_.jpg</v>
          </cell>
          <cell r="K40" t="str">
            <v>C:\Users\Filis\OneDrive\Citgez Trading\Leveranciers\Charmag\Foto's\1066_20_.jpg</v>
          </cell>
          <cell r="L40" t="str">
            <v>1066_20_2d.tif</v>
          </cell>
          <cell r="M40" t="str">
            <v>C:\Users\Filis\OneDrive\Citgez Trading\Leveranciers\Charmag\technische tekeningen\1066_20_2d.tif</v>
          </cell>
          <cell r="N40" t="str">
            <v>20_Gegalvaniseerd</v>
          </cell>
          <cell r="O40">
            <v>113049</v>
          </cell>
          <cell r="P40">
            <v>89</v>
          </cell>
          <cell r="Q40" t="str">
            <v>mm</v>
          </cell>
          <cell r="R40">
            <v>89</v>
          </cell>
          <cell r="S40" t="str">
            <v>mm</v>
          </cell>
          <cell r="T40">
            <v>3</v>
          </cell>
          <cell r="U40" t="str">
            <v>mm</v>
          </cell>
          <cell r="V40">
            <v>14</v>
          </cell>
          <cell r="W40" t="str">
            <v>mm</v>
          </cell>
          <cell r="X40">
            <v>8</v>
          </cell>
          <cell r="Y40" t="str">
            <v>mm</v>
          </cell>
          <cell r="Z40">
            <v>5</v>
          </cell>
          <cell r="AA40" t="str">
            <v>mm</v>
          </cell>
          <cell r="AC40" t="str">
            <v>mm</v>
          </cell>
          <cell r="AE40" t="str">
            <v>mm</v>
          </cell>
          <cell r="AF40">
            <v>4.5</v>
          </cell>
          <cell r="AG40">
            <v>8</v>
          </cell>
          <cell r="AH40" t="str">
            <v>4.5*40</v>
          </cell>
          <cell r="AI40" t="str">
            <v>mm</v>
          </cell>
          <cell r="AL40" t="str">
            <v xml:space="preserve">Deuren volgens BRL 0803  </v>
          </cell>
          <cell r="AP40">
            <v>50</v>
          </cell>
          <cell r="AQ40" t="str">
            <v>stuks</v>
          </cell>
          <cell r="AR40">
            <v>0.27200000000000002</v>
          </cell>
          <cell r="AS40" t="str">
            <v>kg</v>
          </cell>
          <cell r="AT40" t="str">
            <v>100</v>
          </cell>
          <cell r="AU40" t="str">
            <v>120</v>
          </cell>
          <cell r="AV40" t="str">
            <v>150</v>
          </cell>
          <cell r="AW40" t="str">
            <v>Hout</v>
          </cell>
          <cell r="AX40" t="str">
            <v>Wood</v>
          </cell>
          <cell r="AY40" t="str">
            <v>Holz</v>
          </cell>
          <cell r="AZ40" t="str">
            <v>Bois</v>
          </cell>
          <cell r="BA40" t="str">
            <v>Ramen en Deuren</v>
          </cell>
          <cell r="BB40" t="str">
            <v>Windows and Doors</v>
          </cell>
          <cell r="BC40" t="str">
            <v>Fenster und Turen</v>
          </cell>
          <cell r="BD40" t="str">
            <v>Fenêtres et Portes</v>
          </cell>
          <cell r="BE40" t="str">
            <v>Kogellagerscharnier</v>
          </cell>
          <cell r="BF40" t="str">
            <v>Ball bearing butt hinge</v>
          </cell>
          <cell r="BG40" t="str">
            <v xml:space="preserve">Kugellagern Scharnier </v>
          </cell>
          <cell r="BH40" t="str">
            <v>Charnière á roulements</v>
          </cell>
          <cell r="BM40" t="str">
            <v>Staal</v>
          </cell>
          <cell r="BN40" t="str">
            <v>Steel</v>
          </cell>
          <cell r="BO40" t="str">
            <v>Stahl</v>
          </cell>
          <cell r="BP40" t="str">
            <v>Acier</v>
          </cell>
          <cell r="BQ40" t="str">
            <v>Gegalvaniseerd</v>
          </cell>
          <cell r="BR40" t="str">
            <v>Galvanized</v>
          </cell>
          <cell r="BS40" t="str">
            <v>Verzinkt</v>
          </cell>
          <cell r="BT40" t="str">
            <v>Zingué</v>
          </cell>
          <cell r="BU40" t="str">
            <v>Staal</v>
          </cell>
          <cell r="BV40" t="str">
            <v>Steel</v>
          </cell>
          <cell r="BW40" t="str">
            <v>Stahl</v>
          </cell>
          <cell r="BX40" t="str">
            <v>Acier</v>
          </cell>
          <cell r="BY40" t="str">
            <v>Platkop</v>
          </cell>
          <cell r="BZ40" t="str">
            <v>Flat head</v>
          </cell>
          <cell r="CA40" t="str">
            <v xml:space="preserve">Flachkopf </v>
          </cell>
          <cell r="CB40" t="str">
            <v>Têtes plates</v>
          </cell>
          <cell r="CC40" t="str">
            <v>Ronde hoek</v>
          </cell>
          <cell r="CD40" t="str">
            <v>Round corners</v>
          </cell>
          <cell r="CE40" t="str">
            <v>Runde Ecken</v>
          </cell>
          <cell r="CF40" t="str">
            <v>Coins arrondis</v>
          </cell>
          <cell r="CG40" t="str">
            <v>Kogellagerscharnier</v>
          </cell>
          <cell r="CH40" t="str">
            <v>Heavy duty ball bearings</v>
          </cell>
          <cell r="CI40" t="str">
            <v>Hochleistungs Kugellager</v>
          </cell>
          <cell r="CJ40" t="str">
            <v>Haute performance Charnière Roulements</v>
          </cell>
          <cell r="DE40" t="str">
            <v>Toepasbaar voor binnendeuren</v>
          </cell>
          <cell r="DI40" t="str">
            <v>Stervormig, verlagen de kans op schroefbreuk</v>
          </cell>
          <cell r="DJ40" t="str">
            <v>Star-shaped, reduce the risk of screw breaking</v>
          </cell>
          <cell r="DK40" t="str">
            <v>Sternförmig, reduziert das Risiko eines Schraubenbruchs</v>
          </cell>
          <cell r="DL40" t="str">
            <v>En forme d'étoile, pour réduire le risque de rupture des vis</v>
          </cell>
          <cell r="DM40" t="str">
            <v>Platkop</v>
          </cell>
          <cell r="DN40" t="str">
            <v>Flat Head</v>
          </cell>
          <cell r="DO40" t="str">
            <v>Flachkopf</v>
          </cell>
          <cell r="DP40" t="str">
            <v>Tige tête plate</v>
          </cell>
          <cell r="DU40" t="str">
            <v>Met een losse pen</v>
          </cell>
          <cell r="DV40" t="str">
            <v>With removable pin</v>
          </cell>
          <cell r="DW40" t="str">
            <v>Mit losem Stift</v>
          </cell>
          <cell r="DX40" t="str">
            <v>Tige dégondable</v>
          </cell>
          <cell r="EK40" t="str">
            <v>C:\Users\Filis\OneDrive\Citgez Trading\Leveranciers\Charmag\Productdata sheet\logo's\ce.png</v>
          </cell>
          <cell r="EO40" t="str">
            <v>ja</v>
          </cell>
          <cell r="EP40" t="str">
            <v>EN 1935:475013012</v>
          </cell>
          <cell r="EQ40" t="str">
            <v>1066_20_</v>
          </cell>
          <cell r="ER40" t="str">
            <v>1066_20_2d</v>
          </cell>
          <cell r="ES40" t="str">
            <v>1066_20</v>
          </cell>
          <cell r="EU40" t="str">
            <v>1066.20.089</v>
          </cell>
          <cell r="EX40" t="str">
            <v>A221.20.013V</v>
          </cell>
          <cell r="EY40" t="str">
            <v>A221.20.015V</v>
          </cell>
          <cell r="EZ40" t="str">
            <v>A320.20.015V</v>
          </cell>
          <cell r="FA40" t="str">
            <v>A460.80.009V</v>
          </cell>
          <cell r="FH40">
            <v>46682</v>
          </cell>
          <cell r="FK40">
            <v>115841</v>
          </cell>
          <cell r="FL40">
            <v>1</v>
          </cell>
        </row>
        <row r="41">
          <cell r="BS41" t="str">
            <v/>
          </cell>
          <cell r="BT41" t="str">
            <v/>
          </cell>
          <cell r="BU41" t="str">
            <v/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DM41" t="str">
            <v/>
          </cell>
          <cell r="DN41" t="str">
            <v/>
          </cell>
          <cell r="DO41" t="str">
            <v/>
          </cell>
          <cell r="FL41">
            <v>1</v>
          </cell>
        </row>
        <row r="42">
          <cell r="C42" t="str">
            <v>1067.20.089N</v>
          </cell>
          <cell r="D42">
            <v>1067</v>
          </cell>
          <cell r="E42" t="str">
            <v>Glijlagerscharnier</v>
          </cell>
          <cell r="F42" t="str">
            <v>Stiletto, heavy duty friction-bearing hinge,  round corners, steel black, with removable pin, SKG***</v>
          </cell>
          <cell r="G42" t="str">
            <v>Stiletto 3 knoops glijlagerscharnier, ronde hoek, zwart, onderhoudsvrije zelfsmerende kunststof lagers, gezet, zonder veiligheidspen, SKG ***</v>
          </cell>
          <cell r="H42" t="str">
            <v>Stiletto, charnière à paliers lisses haute performance, coins arrondis,  tige mobile, acier noir, SKG***</v>
          </cell>
          <cell r="I42" t="str">
            <v>Stiletto, Hochleistungsgleitlagerscharnier, runde Ecken, Stahl schwarz, mit losem Stift, SKG***</v>
          </cell>
          <cell r="J42" t="str">
            <v>1067_20_BL.jpg</v>
          </cell>
          <cell r="K42" t="str">
            <v>C:\Users\Filis\OneDrive\Citgez Trading\Leveranciers\Charmag\Foto's\1067_20_BL.jpg</v>
          </cell>
          <cell r="L42" t="str">
            <v>1065_20_2d.tif</v>
          </cell>
          <cell r="M42" t="str">
            <v>C:\Users\Filis\OneDrive\Citgez Trading\Leveranciers\Charmag\technische tekeningen\1065_20_2d.tif</v>
          </cell>
          <cell r="N42" t="str">
            <v>N_Zwart</v>
          </cell>
          <cell r="P42">
            <v>89</v>
          </cell>
          <cell r="Q42" t="str">
            <v>mm</v>
          </cell>
          <cell r="R42">
            <v>89</v>
          </cell>
          <cell r="S42" t="str">
            <v>mm</v>
          </cell>
          <cell r="T42">
            <v>3</v>
          </cell>
          <cell r="U42" t="str">
            <v>mm</v>
          </cell>
          <cell r="V42">
            <v>14</v>
          </cell>
          <cell r="W42" t="str">
            <v>mm</v>
          </cell>
          <cell r="X42">
            <v>7</v>
          </cell>
          <cell r="Y42" t="str">
            <v>mm</v>
          </cell>
          <cell r="Z42">
            <v>5</v>
          </cell>
          <cell r="AA42" t="str">
            <v>mm</v>
          </cell>
          <cell r="AC42" t="str">
            <v>mm</v>
          </cell>
          <cell r="AE42" t="str">
            <v>mm</v>
          </cell>
          <cell r="AF42">
            <v>4.5</v>
          </cell>
          <cell r="AG42">
            <v>8</v>
          </cell>
          <cell r="AH42" t="str">
            <v>4.5*40</v>
          </cell>
          <cell r="AI42" t="str">
            <v>mm</v>
          </cell>
          <cell r="AJ42" t="str">
            <v>SKH gecertificeeerd</v>
          </cell>
          <cell r="AK42" t="str">
            <v>Montage_handleiding_stiletto_2019V1</v>
          </cell>
          <cell r="AL42" t="str">
            <v xml:space="preserve">Deuren volgens BRL 0803  </v>
          </cell>
          <cell r="AP42">
            <v>10</v>
          </cell>
          <cell r="AQ42" t="str">
            <v>stuks</v>
          </cell>
          <cell r="AR42">
            <v>0.27800000000000002</v>
          </cell>
          <cell r="AS42" t="str">
            <v>kg</v>
          </cell>
          <cell r="AT42">
            <v>120</v>
          </cell>
          <cell r="AU42">
            <v>180</v>
          </cell>
          <cell r="AV42" t="str">
            <v>180</v>
          </cell>
          <cell r="AW42" t="str">
            <v>Hout</v>
          </cell>
          <cell r="AX42" t="str">
            <v>Wood</v>
          </cell>
          <cell r="AY42" t="str">
            <v>Holz</v>
          </cell>
          <cell r="AZ42" t="str">
            <v>Bois</v>
          </cell>
          <cell r="BA42" t="str">
            <v>Ramen en Deuren</v>
          </cell>
          <cell r="BB42" t="str">
            <v>Windows and Doors</v>
          </cell>
          <cell r="BC42" t="str">
            <v>Fenster und Turen</v>
          </cell>
          <cell r="BD42" t="str">
            <v>Fenêtres et Portes</v>
          </cell>
          <cell r="BE42" t="str">
            <v>Hoogwaardige Glijlagerscharnier</v>
          </cell>
          <cell r="BF42" t="str">
            <v>Heavy Duty friction-bearing hinge</v>
          </cell>
          <cell r="BG42" t="str">
            <v>Hochleistungs-Gleitlagerscharnier</v>
          </cell>
          <cell r="BH42" t="str">
            <v>Charnière à palier lisse haute performance</v>
          </cell>
          <cell r="BM42" t="str">
            <v>Staal</v>
          </cell>
          <cell r="BN42" t="str">
            <v>Steel</v>
          </cell>
          <cell r="BO42" t="str">
            <v>Stahl</v>
          </cell>
          <cell r="BP42" t="str">
            <v>Acier</v>
          </cell>
          <cell r="BQ42" t="str">
            <v>Zwart</v>
          </cell>
          <cell r="BR42" t="str">
            <v>Black</v>
          </cell>
          <cell r="BS42" t="str">
            <v>Schwartz</v>
          </cell>
          <cell r="BT42" t="str">
            <v>Noir</v>
          </cell>
          <cell r="BU42" t="str">
            <v>Gehard Staal</v>
          </cell>
          <cell r="BV42" t="str">
            <v>Hardened Steel</v>
          </cell>
          <cell r="BW42" t="str">
            <v>Gehärteter Stahl</v>
          </cell>
          <cell r="BX42" t="str">
            <v>Acier Trempé</v>
          </cell>
          <cell r="BY42" t="str">
            <v>Platkop</v>
          </cell>
          <cell r="BZ42" t="str">
            <v>Flat head</v>
          </cell>
          <cell r="CA42" t="str">
            <v xml:space="preserve">Flachkopf </v>
          </cell>
          <cell r="CB42" t="str">
            <v>Têtes plates</v>
          </cell>
          <cell r="CC42" t="str">
            <v>Ronde hoek</v>
          </cell>
          <cell r="CD42" t="str">
            <v>Round corners</v>
          </cell>
          <cell r="CE42" t="str">
            <v>Runde Ecken</v>
          </cell>
          <cell r="CF42" t="str">
            <v>Coins arrondis</v>
          </cell>
          <cell r="CG42" t="str">
            <v>Onderhoudsvrije zelfsmerende Kunststof lagers</v>
          </cell>
          <cell r="CH42" t="str">
            <v xml:space="preserve">Friction-bearing </v>
          </cell>
          <cell r="CI42" t="str">
            <v>Gleitlager</v>
          </cell>
          <cell r="CJ42" t="str">
            <v>Palier lisse</v>
          </cell>
          <cell r="CK42" t="str">
            <v>SKG***/SKH ZONDER DIEVENPEN</v>
          </cell>
          <cell r="CO42" t="str">
            <v>Gepatenteerd bevestigingssysteem</v>
          </cell>
          <cell r="CS42" t="str">
            <v>Gelaste knoop</v>
          </cell>
          <cell r="CT42" t="str">
            <v>Welded knot</v>
          </cell>
          <cell r="CU42" t="str">
            <v>Geschweißter Knopf</v>
          </cell>
          <cell r="CV42" t="str">
            <v>Bouton soudé</v>
          </cell>
          <cell r="CW42" t="str">
            <v>Geluidsloos en onderhoudsarm door zelfsmerende kunststof glijlagers</v>
          </cell>
          <cell r="DA42" t="str">
            <v>Draairichting universeel, links/rechts toepasbaar</v>
          </cell>
          <cell r="DE42" t="str">
            <v>Toepasbaar voor binnen- en buitendeuren</v>
          </cell>
          <cell r="DI42" t="str">
            <v>Stervormige schroefgaten ter voorkoming van afbreken van schroefkoppen</v>
          </cell>
          <cell r="DJ42" t="str">
            <v>Star-shaped, reduce the risk of screw breaking</v>
          </cell>
          <cell r="DK42" t="str">
            <v>Sternförmig, reduziert das Risiko eines Schraubenbruchs</v>
          </cell>
          <cell r="DL42" t="str">
            <v>En forme d'étoile, pour réduire le risque de rupture des vis</v>
          </cell>
          <cell r="DM42" t="str">
            <v>Platkop</v>
          </cell>
          <cell r="DN42" t="str">
            <v>Flat head</v>
          </cell>
          <cell r="DO42" t="str">
            <v xml:space="preserve">Flachkopf </v>
          </cell>
          <cell r="DP42" t="str">
            <v>Têtes plates</v>
          </cell>
          <cell r="DQ42" t="str">
            <v>Gezet</v>
          </cell>
          <cell r="DR42" t="str">
            <v>Swaged</v>
          </cell>
          <cell r="DS42" t="str">
            <v>Gekröpft</v>
          </cell>
          <cell r="DT42" t="str">
            <v>coudée</v>
          </cell>
          <cell r="DU42" t="str">
            <v>Met een losse pen</v>
          </cell>
          <cell r="DV42" t="str">
            <v>With removable pin</v>
          </cell>
          <cell r="DW42" t="str">
            <v>Mit losem Stift</v>
          </cell>
          <cell r="DX42" t="str">
            <v>Tige dégondable</v>
          </cell>
          <cell r="EG42" t="str">
            <v>426.643.03</v>
          </cell>
          <cell r="EH42" t="str">
            <v>C:\Users\Filis\OneDrive\Citgez Trading\Leveranciers\Charmag\Productdata sheet\logo's\skg.png</v>
          </cell>
          <cell r="EI42" t="str">
            <v>C:\Users\Filis\OneDrive\Citgez Trading\Leveranciers\Charmag\Productdata sheet\logo's\politie keurmerk.png</v>
          </cell>
          <cell r="EJ42" t="str">
            <v>C:\Users\Filis\OneDrive\Citgez Trading\Leveranciers\Charmag\Productdata sheet\logo's\skg ikob.jfif</v>
          </cell>
          <cell r="EK42" t="str">
            <v>C:\Users\Filis\OneDrive\Citgez Trading\Leveranciers\Charmag\Productdata sheet\logo's\ce.png</v>
          </cell>
          <cell r="EL42" t="str">
            <v>SKG*** / SKH</v>
          </cell>
          <cell r="EM42" t="str">
            <v>politiekeur</v>
          </cell>
          <cell r="EN42" t="str">
            <v>426.643.03</v>
          </cell>
          <cell r="EO42" t="str">
            <v>ja</v>
          </cell>
          <cell r="EQ42" t="str">
            <v>1067_20_Z</v>
          </cell>
          <cell r="ER42" t="str">
            <v>1067_20_2d</v>
          </cell>
          <cell r="ES42" t="str">
            <v>1067_20_Z</v>
          </cell>
          <cell r="ET42" t="str">
            <v>426.643.03</v>
          </cell>
          <cell r="EU42" t="str">
            <v>1065.20.089</v>
          </cell>
          <cell r="EX42" t="str">
            <v>112723</v>
          </cell>
          <cell r="FA42" t="str">
            <v>112724</v>
          </cell>
          <cell r="FE42" t="str">
            <v>101227</v>
          </cell>
          <cell r="FL42">
            <v>1</v>
          </cell>
        </row>
        <row r="43">
          <cell r="C43" t="str">
            <v>1067.20.089K</v>
          </cell>
          <cell r="D43">
            <v>1067</v>
          </cell>
          <cell r="E43" t="str">
            <v>Glijlagerscharnier</v>
          </cell>
          <cell r="F43" t="str">
            <v>Stiletto, heavy duty friction-bearing hinge, round corners, steel galvanized, with removable pin, SKG***</v>
          </cell>
          <cell r="G43" t="str">
            <v>Stiletto 3 knoops glijlagerscharnier, ronde hoek, gegalvaniseerd, onderhoudsvrije zelfsmerende kunststof lagers, gezet, zonder veiligheidspen, SKG ***</v>
          </cell>
          <cell r="H43" t="str">
            <v>Stiletto, charnière à paliers lisses haute performance, coins arrondis, acier zingué, tige mobile, SKG***</v>
          </cell>
          <cell r="I43" t="str">
            <v>Stiletto, Hochleistungsgleitlagerscharnier, runden Ecken, Stahl verzinkt, mit losem Stift, SKG***</v>
          </cell>
          <cell r="J43" t="str">
            <v>1067_20_BL.jpg</v>
          </cell>
          <cell r="K43" t="str">
            <v>C:\Users\Filis\OneDrive\Citgez Trading\Leveranciers\Charmag\Foto's\1067_20_BL.jpg</v>
          </cell>
          <cell r="L43" t="str">
            <v>1065_20_2d.tif</v>
          </cell>
          <cell r="M43" t="str">
            <v>C:\Users\Filis\OneDrive\Citgez Trading\Leveranciers\Charmag\technische tekeningen\1065_20_2d.tif</v>
          </cell>
          <cell r="N43" t="str">
            <v>20_Gegalvaniseerd</v>
          </cell>
          <cell r="O43">
            <v>112833</v>
          </cell>
          <cell r="P43">
            <v>89</v>
          </cell>
          <cell r="Q43" t="str">
            <v>mm</v>
          </cell>
          <cell r="R43">
            <v>89</v>
          </cell>
          <cell r="S43" t="str">
            <v>mm</v>
          </cell>
          <cell r="T43">
            <v>3</v>
          </cell>
          <cell r="U43" t="str">
            <v>mm</v>
          </cell>
          <cell r="V43">
            <v>14</v>
          </cell>
          <cell r="W43" t="str">
            <v>mm</v>
          </cell>
          <cell r="X43">
            <v>7</v>
          </cell>
          <cell r="Y43" t="str">
            <v>mm</v>
          </cell>
          <cell r="Z43">
            <v>5</v>
          </cell>
          <cell r="AA43" t="str">
            <v>mm</v>
          </cell>
          <cell r="AC43" t="str">
            <v>mm</v>
          </cell>
          <cell r="AE43" t="str">
            <v>mm</v>
          </cell>
          <cell r="AF43">
            <v>4.5</v>
          </cell>
          <cell r="AG43">
            <v>8</v>
          </cell>
          <cell r="AH43" t="str">
            <v>4.5*40</v>
          </cell>
          <cell r="AI43" t="str">
            <v>mm</v>
          </cell>
          <cell r="AJ43" t="str">
            <v>SKH gecertificeeerd</v>
          </cell>
          <cell r="AK43" t="str">
            <v>Montage_handleiding_stiletto_2019V1</v>
          </cell>
          <cell r="AL43" t="str">
            <v xml:space="preserve">Deuren volgens BRL 0803  </v>
          </cell>
          <cell r="AP43">
            <v>10</v>
          </cell>
          <cell r="AQ43" t="str">
            <v>stuks</v>
          </cell>
          <cell r="AR43">
            <v>0.27800000000000002</v>
          </cell>
          <cell r="AS43" t="str">
            <v>kg</v>
          </cell>
          <cell r="AT43">
            <v>120</v>
          </cell>
          <cell r="AU43">
            <v>180</v>
          </cell>
          <cell r="AV43">
            <v>150</v>
          </cell>
          <cell r="AW43" t="str">
            <v>Hout</v>
          </cell>
          <cell r="AX43" t="str">
            <v>Wood</v>
          </cell>
          <cell r="AY43" t="str">
            <v>Holz</v>
          </cell>
          <cell r="AZ43" t="str">
            <v>Bois</v>
          </cell>
          <cell r="BA43" t="str">
            <v>Ramen en Deuren</v>
          </cell>
          <cell r="BB43" t="str">
            <v>Windows and Doors</v>
          </cell>
          <cell r="BC43" t="str">
            <v>Fenster und Turen</v>
          </cell>
          <cell r="BD43" t="str">
            <v>Fenêtres et Portes</v>
          </cell>
          <cell r="BE43" t="str">
            <v>Hoogwaardige Glijlagerscharnier</v>
          </cell>
          <cell r="BF43" t="str">
            <v>Heavy Duty friction-bearing hinge</v>
          </cell>
          <cell r="BG43" t="str">
            <v>Hochleistungs-Gleitlagerscharnier</v>
          </cell>
          <cell r="BH43" t="str">
            <v>Charnière à palier lisse haute performance</v>
          </cell>
          <cell r="BM43" t="str">
            <v>Staal</v>
          </cell>
          <cell r="BN43" t="str">
            <v>Steel</v>
          </cell>
          <cell r="BO43" t="str">
            <v>Stahl</v>
          </cell>
          <cell r="BP43" t="str">
            <v>Acier</v>
          </cell>
          <cell r="BQ43" t="str">
            <v>Gegalvaniseerd</v>
          </cell>
          <cell r="BR43" t="str">
            <v>Galvanized</v>
          </cell>
          <cell r="BS43" t="str">
            <v>Verzinkt</v>
          </cell>
          <cell r="BT43" t="str">
            <v>Zingué</v>
          </cell>
          <cell r="BU43" t="str">
            <v>Gehard Staal</v>
          </cell>
          <cell r="BV43" t="str">
            <v>Hardened Steel</v>
          </cell>
          <cell r="BW43" t="str">
            <v>Gehärteter Stahl</v>
          </cell>
          <cell r="BX43" t="str">
            <v>Acier Trempé</v>
          </cell>
          <cell r="BY43" t="str">
            <v>Platkop</v>
          </cell>
          <cell r="BZ43" t="str">
            <v>Flat head</v>
          </cell>
          <cell r="CA43" t="str">
            <v xml:space="preserve">Flachkopf </v>
          </cell>
          <cell r="CB43" t="str">
            <v>Têtes plates</v>
          </cell>
          <cell r="CC43" t="str">
            <v>Ronde hoek</v>
          </cell>
          <cell r="CD43" t="str">
            <v>Round corners</v>
          </cell>
          <cell r="CE43" t="str">
            <v>Runde Ecken</v>
          </cell>
          <cell r="CF43" t="str">
            <v>Coins arrondis</v>
          </cell>
          <cell r="CG43" t="str">
            <v>Onderhoudsvrije zelfsmerende Kunststof lagers</v>
          </cell>
          <cell r="CH43" t="str">
            <v xml:space="preserve">Friction-bearing </v>
          </cell>
          <cell r="CI43" t="str">
            <v>Gleitlager</v>
          </cell>
          <cell r="CJ43" t="str">
            <v>Palier lisse</v>
          </cell>
          <cell r="CK43" t="str">
            <v>SKG***/SKH ZONDER DIEVENPEN</v>
          </cell>
          <cell r="CO43" t="str">
            <v>Gepatenteerd bevestigingssysteem</v>
          </cell>
          <cell r="CS43" t="str">
            <v>Gelaste knoop</v>
          </cell>
          <cell r="CT43" t="str">
            <v>Welded knot</v>
          </cell>
          <cell r="CU43" t="str">
            <v>Geschweißter Knopf</v>
          </cell>
          <cell r="CV43" t="str">
            <v>Bouton soudé</v>
          </cell>
          <cell r="CW43" t="str">
            <v>Geluidsloos en onderhoudsarm door zelfsmerende kunststof glijlagers</v>
          </cell>
          <cell r="DA43" t="str">
            <v>Draairichting universeel, links/rechts toepasbaar</v>
          </cell>
          <cell r="DE43" t="str">
            <v>Toepasbaar voor binnen- en buitendeuren</v>
          </cell>
          <cell r="DI43" t="str">
            <v>Stervormige schroefgaten ter voorkoming van afbreken van schroefkoppen</v>
          </cell>
          <cell r="DJ43" t="str">
            <v>Star-shaped, reduce the risk of screw breaking</v>
          </cell>
          <cell r="DK43" t="str">
            <v>Sternförmig, reduziert das Risiko eines Schraubenbruchs</v>
          </cell>
          <cell r="DL43" t="str">
            <v>En forme d'étoile, pour réduire le risque de rupture des vis</v>
          </cell>
          <cell r="DM43" t="str">
            <v>Platkop</v>
          </cell>
          <cell r="DN43" t="str">
            <v>Flat head</v>
          </cell>
          <cell r="DO43" t="str">
            <v xml:space="preserve">Flachkopf </v>
          </cell>
          <cell r="DP43" t="str">
            <v>Têtes plates</v>
          </cell>
          <cell r="DQ43" t="str">
            <v>Gezet</v>
          </cell>
          <cell r="DR43" t="str">
            <v>Swaged</v>
          </cell>
          <cell r="DS43" t="str">
            <v>Gekröpft</v>
          </cell>
          <cell r="DT43" t="str">
            <v>coudée</v>
          </cell>
          <cell r="DU43" t="str">
            <v>Met een losse pen</v>
          </cell>
          <cell r="DV43" t="str">
            <v>With removable pin</v>
          </cell>
          <cell r="DW43" t="str">
            <v>Mit losem Stift</v>
          </cell>
          <cell r="DX43" t="str">
            <v>Tige dégondable</v>
          </cell>
          <cell r="EG43" t="str">
            <v>426.643.03</v>
          </cell>
          <cell r="EH43" t="str">
            <v>C:\Users\Filis\OneDrive\Citgez Trading\Leveranciers\Charmag\Productdata sheet\logo's\skg.png</v>
          </cell>
          <cell r="EI43" t="str">
            <v>C:\Users\Filis\OneDrive\Citgez Trading\Leveranciers\Charmag\Productdata sheet\logo's\politie keurmerk.png</v>
          </cell>
          <cell r="EJ43" t="str">
            <v>C:\Users\Filis\OneDrive\Citgez Trading\Leveranciers\Charmag\Productdata sheet\logo's\skg ikob.jfif</v>
          </cell>
          <cell r="EK43" t="str">
            <v>C:\Users\Filis\OneDrive\Citgez Trading\Leveranciers\Charmag\Productdata sheet\logo's\ce.png</v>
          </cell>
          <cell r="EL43" t="str">
            <v>SKG*** / SKH</v>
          </cell>
          <cell r="EM43" t="str">
            <v>politiekeur</v>
          </cell>
          <cell r="EN43" t="str">
            <v>426.643.03</v>
          </cell>
          <cell r="EO43" t="str">
            <v>ja</v>
          </cell>
          <cell r="EQ43" t="str">
            <v>1067_20_</v>
          </cell>
          <cell r="ER43" t="str">
            <v>1067_20_2d</v>
          </cell>
          <cell r="ES43" t="str">
            <v>1067_20_</v>
          </cell>
          <cell r="ET43" t="str">
            <v>426.643.03</v>
          </cell>
          <cell r="EU43" t="str">
            <v>1065.20.089</v>
          </cell>
          <cell r="EX43" t="str">
            <v>112723</v>
          </cell>
          <cell r="FA43" t="str">
            <v>112724</v>
          </cell>
          <cell r="FE43" t="str">
            <v>101227</v>
          </cell>
          <cell r="FF43">
            <v>55211</v>
          </cell>
          <cell r="FL43">
            <v>1</v>
          </cell>
        </row>
        <row r="44">
          <cell r="C44" t="str">
            <v>1067.20.089C</v>
          </cell>
          <cell r="D44">
            <v>1067</v>
          </cell>
          <cell r="E44" t="str">
            <v>Glijlagerscharnier</v>
          </cell>
          <cell r="F44" t="str">
            <v>Stiletto, heavy duty friction-bearing hinge, round corners, steel galvanized, with removable pin, SKG***</v>
          </cell>
          <cell r="G44" t="str">
            <v>Stiletto 3 knoops glijlagerscharnier, ronde hoek, gegalvaniseerd, onderhoudsvrije zelfsmerende kunststof lagers, gezet, zonder veiligheidspen, SKG ***</v>
          </cell>
          <cell r="H44" t="str">
            <v>Stiletto, charnière à paliers lisses haute performance, coins arrondis, acier zingué, tige mobile, SKG***</v>
          </cell>
          <cell r="I44" t="str">
            <v>Stiletto, Hochleistungsgleitlagerscharnier, runden Ecken, Stahl verzinkt, mit losem Stift, SKG***</v>
          </cell>
          <cell r="J44" t="str">
            <v>1067_20_BL.jpg</v>
          </cell>
          <cell r="K44" t="str">
            <v>C:\Users\Filis\OneDrive\Citgez Trading\Leveranciers\Charmag\Foto's\1067_20_BL.jpg</v>
          </cell>
          <cell r="L44" t="str">
            <v>1065_20_2d.tif</v>
          </cell>
          <cell r="M44" t="str">
            <v>C:\Users\Filis\OneDrive\Citgez Trading\Leveranciers\Charmag\technische tekeningen\1065_20_2d.tif</v>
          </cell>
          <cell r="N44" t="str">
            <v>20_Gegalvaniseerd</v>
          </cell>
          <cell r="O44">
            <v>112835</v>
          </cell>
          <cell r="P44">
            <v>89</v>
          </cell>
          <cell r="Q44" t="str">
            <v>mm</v>
          </cell>
          <cell r="R44">
            <v>89</v>
          </cell>
          <cell r="S44" t="str">
            <v>mm</v>
          </cell>
          <cell r="T44">
            <v>3</v>
          </cell>
          <cell r="U44" t="str">
            <v>mm</v>
          </cell>
          <cell r="V44">
            <v>14</v>
          </cell>
          <cell r="W44" t="str">
            <v>mm</v>
          </cell>
          <cell r="X44">
            <v>7</v>
          </cell>
          <cell r="Y44" t="str">
            <v>mm</v>
          </cell>
          <cell r="Z44">
            <v>5</v>
          </cell>
          <cell r="AA44" t="str">
            <v>mm</v>
          </cell>
          <cell r="AC44" t="str">
            <v>mm</v>
          </cell>
          <cell r="AE44" t="str">
            <v>mm</v>
          </cell>
          <cell r="AF44">
            <v>4.5</v>
          </cell>
          <cell r="AG44">
            <v>8</v>
          </cell>
          <cell r="AH44" t="str">
            <v>4.5*40</v>
          </cell>
          <cell r="AI44" t="str">
            <v>mm</v>
          </cell>
          <cell r="AJ44" t="str">
            <v>SKH gecertificeeerd</v>
          </cell>
          <cell r="AK44" t="str">
            <v>Montage_handleiding_stiletto_2019V1</v>
          </cell>
          <cell r="AL44" t="str">
            <v xml:space="preserve">Deuren volgens BRL 0803  </v>
          </cell>
          <cell r="AP44">
            <v>50</v>
          </cell>
          <cell r="AQ44" t="str">
            <v>stuks</v>
          </cell>
          <cell r="AR44">
            <v>0.27800000000000002</v>
          </cell>
          <cell r="AS44" t="str">
            <v>kg</v>
          </cell>
          <cell r="AT44">
            <v>120</v>
          </cell>
          <cell r="AU44">
            <v>180</v>
          </cell>
          <cell r="AV44">
            <v>150</v>
          </cell>
          <cell r="AW44" t="str">
            <v>Hout</v>
          </cell>
          <cell r="AX44" t="str">
            <v>Wood</v>
          </cell>
          <cell r="AY44" t="str">
            <v>Holz</v>
          </cell>
          <cell r="AZ44" t="str">
            <v>Bois</v>
          </cell>
          <cell r="BA44" t="str">
            <v>Ramen en Deuren</v>
          </cell>
          <cell r="BB44" t="str">
            <v>Windows and Doors</v>
          </cell>
          <cell r="BC44" t="str">
            <v>Fenster und Turen</v>
          </cell>
          <cell r="BD44" t="str">
            <v>Fenêtres et Portes</v>
          </cell>
          <cell r="BE44" t="str">
            <v>Hoogwaardige Glijlagerscharnier</v>
          </cell>
          <cell r="BF44" t="str">
            <v>Heavy Duty friction-bearing hinge</v>
          </cell>
          <cell r="BG44" t="str">
            <v>Hochleistungs-Gleitlagerscharnier</v>
          </cell>
          <cell r="BH44" t="str">
            <v>Charnière à palier lisse haute performance</v>
          </cell>
          <cell r="BM44" t="str">
            <v>Staal</v>
          </cell>
          <cell r="BN44" t="str">
            <v>Steel</v>
          </cell>
          <cell r="BO44" t="str">
            <v>Stahl</v>
          </cell>
          <cell r="BP44" t="str">
            <v>Acier</v>
          </cell>
          <cell r="BQ44" t="str">
            <v>Gegalvaniseerd</v>
          </cell>
          <cell r="BR44" t="str">
            <v>Galvanized</v>
          </cell>
          <cell r="BS44" t="str">
            <v>Verzinkt</v>
          </cell>
          <cell r="BT44" t="str">
            <v>Zingué</v>
          </cell>
          <cell r="BU44" t="str">
            <v>Gehard Staal</v>
          </cell>
          <cell r="BV44" t="str">
            <v>Hardened Steel</v>
          </cell>
          <cell r="BW44" t="str">
            <v>Gehärteter Stahl</v>
          </cell>
          <cell r="BX44" t="str">
            <v>Acier Trempé</v>
          </cell>
          <cell r="BY44" t="str">
            <v>Platkop</v>
          </cell>
          <cell r="BZ44" t="str">
            <v>Flat head</v>
          </cell>
          <cell r="CA44" t="str">
            <v xml:space="preserve">Flachkopf </v>
          </cell>
          <cell r="CB44" t="str">
            <v>Têtes plates</v>
          </cell>
          <cell r="CC44" t="str">
            <v>Ronde hoek</v>
          </cell>
          <cell r="CD44" t="str">
            <v>Round corners</v>
          </cell>
          <cell r="CE44" t="str">
            <v>Runde Ecken</v>
          </cell>
          <cell r="CF44" t="str">
            <v>Coins arrondis</v>
          </cell>
          <cell r="CG44" t="str">
            <v>Onderhoudsvrije zelfsmerende Kunststof lagers</v>
          </cell>
          <cell r="CH44" t="str">
            <v xml:space="preserve">Friction-bearing </v>
          </cell>
          <cell r="CI44" t="str">
            <v>Gleitlager</v>
          </cell>
          <cell r="CJ44" t="str">
            <v>Palier lisse</v>
          </cell>
          <cell r="CK44" t="str">
            <v>SKG***/SKH ZONDER DIEVENPEN</v>
          </cell>
          <cell r="CO44" t="str">
            <v>Gepatenteerd bevestigingssysteem</v>
          </cell>
          <cell r="CS44" t="str">
            <v>Gelaste knoop</v>
          </cell>
          <cell r="CT44" t="str">
            <v>Welded knot</v>
          </cell>
          <cell r="CU44" t="str">
            <v>Geschweißter Knopf</v>
          </cell>
          <cell r="CV44" t="str">
            <v>Bouton soudé</v>
          </cell>
          <cell r="CW44" t="str">
            <v>Geluidsloos en onderhoudsarm door zelfsmerende kunststof glijlagers</v>
          </cell>
          <cell r="DA44" t="str">
            <v>Draairichting universeel, links/rechts toepasbaar</v>
          </cell>
          <cell r="DE44" t="str">
            <v>Toepasbaar voor binnen- en buitendeuren</v>
          </cell>
          <cell r="DI44" t="str">
            <v>Stervormige schroefgaten ter voorkoming van afbreken van schroefkoppen</v>
          </cell>
          <cell r="DJ44" t="str">
            <v>Star-shaped, reduce the risk of screw breaking</v>
          </cell>
          <cell r="DK44" t="str">
            <v>Sternförmig, reduziert das Risiko eines Schraubenbruchs</v>
          </cell>
          <cell r="DL44" t="str">
            <v>En forme d'étoile, pour réduire le risque de rupture des vis</v>
          </cell>
          <cell r="DM44" t="str">
            <v>Platkop</v>
          </cell>
          <cell r="DN44" t="str">
            <v>Flat head</v>
          </cell>
          <cell r="DO44" t="str">
            <v xml:space="preserve">Flachkopf </v>
          </cell>
          <cell r="DP44" t="str">
            <v>Têtes plates</v>
          </cell>
          <cell r="DQ44" t="str">
            <v>Gezet</v>
          </cell>
          <cell r="DR44" t="str">
            <v>Swaged</v>
          </cell>
          <cell r="DS44" t="str">
            <v>Gekröpft</v>
          </cell>
          <cell r="DT44" t="str">
            <v>coudée</v>
          </cell>
          <cell r="DU44" t="str">
            <v>Met een losse pen</v>
          </cell>
          <cell r="DV44" t="str">
            <v>With removable pin</v>
          </cell>
          <cell r="DW44" t="str">
            <v>Mit losem Stift</v>
          </cell>
          <cell r="DX44" t="str">
            <v>Tige dégondable</v>
          </cell>
          <cell r="EG44" t="str">
            <v>426.643.03</v>
          </cell>
          <cell r="EH44" t="str">
            <v>C:\Users\Filis\OneDrive\Citgez Trading\Leveranciers\Charmag\Productdata sheet\logo's\skg.png</v>
          </cell>
          <cell r="EI44" t="str">
            <v>C:\Users\Filis\OneDrive\Citgez Trading\Leveranciers\Charmag\Productdata sheet\logo's\politie keurmerk.png</v>
          </cell>
          <cell r="EJ44" t="str">
            <v>C:\Users\Filis\OneDrive\Citgez Trading\Leveranciers\Charmag\Productdata sheet\logo's\skg ikob.jfif</v>
          </cell>
          <cell r="EK44" t="str">
            <v>C:\Users\Filis\OneDrive\Citgez Trading\Leveranciers\Charmag\Productdata sheet\logo's\ce.png</v>
          </cell>
          <cell r="EL44" t="str">
            <v>SKG*** / SKH</v>
          </cell>
          <cell r="EM44" t="str">
            <v>politiekeur</v>
          </cell>
          <cell r="EN44" t="str">
            <v>426.643.03</v>
          </cell>
          <cell r="EO44" t="str">
            <v>ja</v>
          </cell>
          <cell r="EQ44" t="str">
            <v>1067_20_</v>
          </cell>
          <cell r="ER44" t="str">
            <v>1067_20_2d</v>
          </cell>
          <cell r="ES44" t="str">
            <v>1067_20_</v>
          </cell>
          <cell r="ET44" t="str">
            <v>426.643.03</v>
          </cell>
          <cell r="EU44" t="str">
            <v>1065.20.089</v>
          </cell>
          <cell r="EX44" t="str">
            <v>112723</v>
          </cell>
          <cell r="FA44" t="str">
            <v>112724</v>
          </cell>
          <cell r="FE44" t="str">
            <v>101227</v>
          </cell>
          <cell r="FH44">
            <v>55212</v>
          </cell>
          <cell r="FL44">
            <v>1</v>
          </cell>
        </row>
        <row r="45">
          <cell r="C45" t="str">
            <v>1067.20.089D</v>
          </cell>
          <cell r="D45">
            <v>1067</v>
          </cell>
          <cell r="E45" t="str">
            <v>Glijlagerscharnier</v>
          </cell>
          <cell r="F45" t="str">
            <v>Stiletto, heavy duty friction-bearing hinge, round corners, steel galvanized, with removable pin, SKG***</v>
          </cell>
          <cell r="G45" t="str">
            <v>Stiletto 3 knoops glijlagerscharnier, ronde hoek, gegalvaniseerd, onderhoudsvrije zelfsmerende kunststof lagers, gezet, zonder veiligheidspen, SKG ***</v>
          </cell>
          <cell r="H45" t="str">
            <v>Stiletto, charnière à paliers lisses haute performance, coins arrondis, acier zingué, tige mobile, SKG***</v>
          </cell>
          <cell r="I45" t="str">
            <v>Stiletto, Hochleistungsgleitlagerscharnier, runden Ecken, Stahl verzinkt, mit losem Stift, SKG***</v>
          </cell>
          <cell r="J45" t="str">
            <v>1067_20_BL.jpg</v>
          </cell>
          <cell r="K45" t="str">
            <v>C:\Users\Filis\OneDrive\Citgez Trading\Leveranciers\Charmag\Foto's\1067_20_BL.jpg</v>
          </cell>
          <cell r="L45" t="str">
            <v>1065_20_2d.tif</v>
          </cell>
          <cell r="M45" t="str">
            <v>C:\Users\Filis\OneDrive\Citgez Trading\Leveranciers\Charmag\technische tekeningen\1065_20_2d.tif</v>
          </cell>
          <cell r="N45" t="str">
            <v>20_Gegalvaniseerd</v>
          </cell>
          <cell r="P45">
            <v>89</v>
          </cell>
          <cell r="Q45" t="str">
            <v>mm</v>
          </cell>
          <cell r="R45">
            <v>89</v>
          </cell>
          <cell r="S45" t="str">
            <v>mm</v>
          </cell>
          <cell r="T45">
            <v>3</v>
          </cell>
          <cell r="U45" t="str">
            <v>mm</v>
          </cell>
          <cell r="V45">
            <v>14</v>
          </cell>
          <cell r="W45" t="str">
            <v>mm</v>
          </cell>
          <cell r="X45">
            <v>7</v>
          </cell>
          <cell r="Y45" t="str">
            <v>mm</v>
          </cell>
          <cell r="Z45">
            <v>5</v>
          </cell>
          <cell r="AA45" t="str">
            <v>mm</v>
          </cell>
          <cell r="AC45" t="str">
            <v>mm</v>
          </cell>
          <cell r="AE45" t="str">
            <v>mm</v>
          </cell>
          <cell r="AF45">
            <v>4.5</v>
          </cell>
          <cell r="AG45">
            <v>8</v>
          </cell>
          <cell r="AH45" t="str">
            <v>4.5*40</v>
          </cell>
          <cell r="AI45" t="str">
            <v>mm</v>
          </cell>
          <cell r="AJ45" t="str">
            <v>SKH gecertificeeerd</v>
          </cell>
          <cell r="AK45" t="str">
            <v>Montage_handleiding_stiletto_2019V1</v>
          </cell>
          <cell r="AL45" t="str">
            <v xml:space="preserve">Deuren volgens BRL 0803  </v>
          </cell>
          <cell r="AP45">
            <v>10</v>
          </cell>
          <cell r="AQ45" t="str">
            <v>stuks</v>
          </cell>
          <cell r="AR45">
            <v>0.27800000000000002</v>
          </cell>
          <cell r="AS45" t="str">
            <v>kg</v>
          </cell>
          <cell r="AT45">
            <v>120</v>
          </cell>
          <cell r="AU45">
            <v>180</v>
          </cell>
          <cell r="AV45">
            <v>150</v>
          </cell>
          <cell r="AW45" t="str">
            <v>Hout</v>
          </cell>
          <cell r="AX45" t="str">
            <v>Wood</v>
          </cell>
          <cell r="AY45" t="str">
            <v>Holz</v>
          </cell>
          <cell r="AZ45" t="str">
            <v>Bois</v>
          </cell>
          <cell r="BA45" t="str">
            <v>Ramen en Deuren</v>
          </cell>
          <cell r="BB45" t="str">
            <v>Windows and Doors</v>
          </cell>
          <cell r="BC45" t="str">
            <v>Fenster und Turen</v>
          </cell>
          <cell r="BD45" t="str">
            <v>Fenêtres et Portes</v>
          </cell>
          <cell r="BE45" t="str">
            <v>Hoogwaardige Glijlagerscharnier</v>
          </cell>
          <cell r="BF45" t="str">
            <v>Heavy Duty friction-bearing hinge</v>
          </cell>
          <cell r="BG45" t="str">
            <v>Hochleistungs-Gleitlagerscharnier</v>
          </cell>
          <cell r="BH45" t="str">
            <v>Charnière à palier lisse haute performance</v>
          </cell>
          <cell r="BM45" t="str">
            <v>Staal</v>
          </cell>
          <cell r="BN45" t="str">
            <v>Steel</v>
          </cell>
          <cell r="BO45" t="str">
            <v>Stahl</v>
          </cell>
          <cell r="BP45" t="str">
            <v>Acier</v>
          </cell>
          <cell r="BQ45" t="str">
            <v>Gegalvaniseerd</v>
          </cell>
          <cell r="BR45" t="str">
            <v>Galvanized</v>
          </cell>
          <cell r="BS45" t="str">
            <v>Verzinkt</v>
          </cell>
          <cell r="BT45" t="str">
            <v>Zingué</v>
          </cell>
          <cell r="BU45" t="str">
            <v>Gehard Staal</v>
          </cell>
          <cell r="BV45" t="str">
            <v>Hardened Steel</v>
          </cell>
          <cell r="BW45" t="str">
            <v>Gehärteter Stahl</v>
          </cell>
          <cell r="BX45" t="str">
            <v>Acier Trempé</v>
          </cell>
          <cell r="BY45" t="str">
            <v>Platkop</v>
          </cell>
          <cell r="BZ45" t="str">
            <v>Flat head</v>
          </cell>
          <cell r="CA45" t="str">
            <v xml:space="preserve">Flachkopf </v>
          </cell>
          <cell r="CB45" t="str">
            <v>Têtes plates</v>
          </cell>
          <cell r="CC45" t="str">
            <v>Ronde hoek</v>
          </cell>
          <cell r="CD45" t="str">
            <v>Round corners</v>
          </cell>
          <cell r="CE45" t="str">
            <v>Runde Ecken</v>
          </cell>
          <cell r="CF45" t="str">
            <v>Coins arrondis</v>
          </cell>
          <cell r="CG45" t="str">
            <v>Onderhoudsvrije zelfsmerende Kunststof lagers</v>
          </cell>
          <cell r="CH45" t="str">
            <v xml:space="preserve">Friction-bearing </v>
          </cell>
          <cell r="CI45" t="str">
            <v>Gleitlager</v>
          </cell>
          <cell r="CJ45" t="str">
            <v>Palier lisse</v>
          </cell>
          <cell r="CK45" t="str">
            <v>SKG***/SKH ZONDER DIEVENPEN</v>
          </cell>
          <cell r="CO45" t="str">
            <v>Gepatenteerd bevestigingssysteem</v>
          </cell>
          <cell r="CS45" t="str">
            <v>Gelaste knoop</v>
          </cell>
          <cell r="CT45" t="str">
            <v>Welded knot</v>
          </cell>
          <cell r="CU45" t="str">
            <v>Geschweißter Knopf</v>
          </cell>
          <cell r="CV45" t="str">
            <v>Bouton soudé</v>
          </cell>
          <cell r="CW45" t="str">
            <v>Geluidsloos en onderhoudsarm door zelfsmerende kunststof glijlagers</v>
          </cell>
          <cell r="DA45" t="str">
            <v>Draairichting universeel, links/rechts toepasbaar</v>
          </cell>
          <cell r="DE45" t="str">
            <v>Toepasbaar voor binnen- en buitendeuren</v>
          </cell>
          <cell r="DI45" t="str">
            <v>Stervormige schroefgaten ter voorkoming van afbreken van schroefkoppen</v>
          </cell>
          <cell r="DJ45" t="str">
            <v>Star-shaped, reduce the risk of screw breaking</v>
          </cell>
          <cell r="DK45" t="str">
            <v>Sternförmig, reduziert das Risiko eines Schraubenbruchs</v>
          </cell>
          <cell r="DL45" t="str">
            <v>En forme d'étoile, pour réduire le risque de rupture des vis</v>
          </cell>
          <cell r="DM45" t="str">
            <v>Platkop</v>
          </cell>
          <cell r="DN45" t="str">
            <v>Flat head</v>
          </cell>
          <cell r="DO45" t="str">
            <v xml:space="preserve">Flachkopf </v>
          </cell>
          <cell r="DP45" t="str">
            <v>Têtes plates</v>
          </cell>
          <cell r="DQ45" t="str">
            <v>Gezet</v>
          </cell>
          <cell r="DR45" t="str">
            <v>Swaged</v>
          </cell>
          <cell r="DS45" t="str">
            <v>Gekröpft</v>
          </cell>
          <cell r="DT45" t="str">
            <v>coudée</v>
          </cell>
          <cell r="DU45" t="str">
            <v>Met een losse pen</v>
          </cell>
          <cell r="DV45" t="str">
            <v>With removable pin</v>
          </cell>
          <cell r="DW45" t="str">
            <v>Mit losem Stift</v>
          </cell>
          <cell r="DX45" t="str">
            <v>Tige dégondable</v>
          </cell>
          <cell r="EG45" t="str">
            <v>426.643.03</v>
          </cell>
          <cell r="EH45" t="str">
            <v>C:\Users\Filis\OneDrive\Citgez Trading\Leveranciers\Charmag\Productdata sheet\logo's\skg.png</v>
          </cell>
          <cell r="EI45" t="str">
            <v>C:\Users\Filis\OneDrive\Citgez Trading\Leveranciers\Charmag\Productdata sheet\logo's\politie keurmerk.png</v>
          </cell>
          <cell r="EJ45" t="str">
            <v>C:\Users\Filis\OneDrive\Citgez Trading\Leveranciers\Charmag\Productdata sheet\logo's\skg ikob.jfif</v>
          </cell>
          <cell r="EK45" t="str">
            <v>C:\Users\Filis\OneDrive\Citgez Trading\Leveranciers\Charmag\Productdata sheet\logo's\ce.png</v>
          </cell>
          <cell r="EL45" t="str">
            <v>SKG*** / SKH</v>
          </cell>
          <cell r="EM45" t="str">
            <v>politiekeur</v>
          </cell>
          <cell r="EN45" t="str">
            <v>426.643.03</v>
          </cell>
          <cell r="EO45" t="str">
            <v>ja</v>
          </cell>
          <cell r="EQ45" t="str">
            <v>1067_20_</v>
          </cell>
          <cell r="ER45" t="str">
            <v>1067_20_2d</v>
          </cell>
          <cell r="ES45" t="str">
            <v>1067_20_</v>
          </cell>
          <cell r="ET45" t="str">
            <v>426.643.03</v>
          </cell>
          <cell r="EU45" t="str">
            <v>1065.20.089</v>
          </cell>
          <cell r="EX45" t="str">
            <v>112723</v>
          </cell>
          <cell r="FA45" t="str">
            <v>112724</v>
          </cell>
          <cell r="FE45" t="str">
            <v>101227</v>
          </cell>
          <cell r="FF45">
            <v>55213</v>
          </cell>
          <cell r="FL45">
            <v>1</v>
          </cell>
        </row>
        <row r="46">
          <cell r="C46" t="str">
            <v>1067.20.080K</v>
          </cell>
          <cell r="D46">
            <v>1067</v>
          </cell>
          <cell r="E46" t="str">
            <v>Glijlagerscharnier</v>
          </cell>
          <cell r="F46" t="str">
            <v>Stiletto, heavy duty friction-bearing hinge, round corners, steel galvanized, with removable pin, SKG***</v>
          </cell>
          <cell r="G46" t="str">
            <v>Stiletto 3 knoops glijlagerscharnier, ronde hoek, gegalvaniseerd, onderhoudsvrije zelfsmerende kunststof lagers, gezet, zonder veiligheidspen, SKG ***</v>
          </cell>
          <cell r="H46" t="str">
            <v>Stiletto, charnière à paliers lisses haute performance, coins arrondis, acier zingué, tige mobile, SKG***</v>
          </cell>
          <cell r="I46" t="str">
            <v>Stiletto, Hochleistungsgleitlagerscharnier, runden Ecken, Stahl verzinkt, mit losem Stift, SKG***</v>
          </cell>
          <cell r="J46" t="str">
            <v>1067_20_BL.jpg</v>
          </cell>
          <cell r="K46" t="str">
            <v>C:\Users\Filis\OneDrive\Citgez Trading\Leveranciers\Charmag\Foto's\1067_20_BL.jpg</v>
          </cell>
          <cell r="L46" t="str">
            <v>1065_20_2d.tif</v>
          </cell>
          <cell r="M46" t="str">
            <v>C:\Users\Filis\OneDrive\Citgez Trading\Leveranciers\Charmag\technische tekeningen\1065_20_2d.tif</v>
          </cell>
          <cell r="N46" t="str">
            <v>20_Gegalvaniseerd</v>
          </cell>
          <cell r="P46">
            <v>89</v>
          </cell>
          <cell r="Q46" t="str">
            <v>mm</v>
          </cell>
          <cell r="R46">
            <v>80</v>
          </cell>
          <cell r="S46" t="str">
            <v>mm</v>
          </cell>
          <cell r="T46">
            <v>3</v>
          </cell>
          <cell r="U46" t="str">
            <v>mm</v>
          </cell>
          <cell r="V46">
            <v>14</v>
          </cell>
          <cell r="W46" t="str">
            <v>mm</v>
          </cell>
          <cell r="X46">
            <v>7</v>
          </cell>
          <cell r="Y46" t="str">
            <v>mm</v>
          </cell>
          <cell r="Z46">
            <v>5</v>
          </cell>
          <cell r="AA46" t="str">
            <v>mm</v>
          </cell>
          <cell r="AC46" t="str">
            <v>mm</v>
          </cell>
          <cell r="AE46" t="str">
            <v>mm</v>
          </cell>
          <cell r="AF46">
            <v>4.5</v>
          </cell>
          <cell r="AG46">
            <v>8</v>
          </cell>
          <cell r="AH46" t="str">
            <v>4.5*40</v>
          </cell>
          <cell r="AI46" t="str">
            <v>mm</v>
          </cell>
          <cell r="AJ46" t="str">
            <v>SKH gecertificeeerd</v>
          </cell>
          <cell r="AK46" t="str">
            <v>Montage_handleiding_stiletto_2019V1</v>
          </cell>
          <cell r="AL46" t="str">
            <v xml:space="preserve">Deuren volgens BRL 0803  </v>
          </cell>
          <cell r="AP46">
            <v>10</v>
          </cell>
          <cell r="AQ46" t="str">
            <v>stuks</v>
          </cell>
          <cell r="AR46">
            <v>0.27800000000000002</v>
          </cell>
          <cell r="AS46" t="str">
            <v>kg</v>
          </cell>
          <cell r="AT46">
            <v>120</v>
          </cell>
          <cell r="AU46">
            <v>180</v>
          </cell>
          <cell r="AV46">
            <v>150</v>
          </cell>
          <cell r="AW46" t="str">
            <v>Hout</v>
          </cell>
          <cell r="AX46" t="str">
            <v>Wood</v>
          </cell>
          <cell r="AY46" t="str">
            <v>Holz</v>
          </cell>
          <cell r="AZ46" t="str">
            <v>Bois</v>
          </cell>
          <cell r="BA46" t="str">
            <v>Ramen en Deuren</v>
          </cell>
          <cell r="BB46" t="str">
            <v>Windows and Doors</v>
          </cell>
          <cell r="BC46" t="str">
            <v>Fenster und Turen</v>
          </cell>
          <cell r="BD46" t="str">
            <v>Fenêtres et Portes</v>
          </cell>
          <cell r="BE46" t="str">
            <v>Hoogwaardige Glijlagerscharnier</v>
          </cell>
          <cell r="BF46" t="str">
            <v>Heavy Duty friction-bearing hinge</v>
          </cell>
          <cell r="BG46" t="str">
            <v>Hochleistungs-Gleitlagerscharnier</v>
          </cell>
          <cell r="BH46" t="str">
            <v>Charnière à palier lisse haute performance</v>
          </cell>
          <cell r="BM46" t="str">
            <v>Staal</v>
          </cell>
          <cell r="BN46" t="str">
            <v>Steel</v>
          </cell>
          <cell r="BO46" t="str">
            <v>Stahl</v>
          </cell>
          <cell r="BP46" t="str">
            <v>Acier</v>
          </cell>
          <cell r="BQ46" t="str">
            <v>Gegalvaniseerd</v>
          </cell>
          <cell r="BR46" t="str">
            <v>Galvanized</v>
          </cell>
          <cell r="BS46" t="str">
            <v>Verzinkt</v>
          </cell>
          <cell r="BT46" t="str">
            <v>Zingué</v>
          </cell>
          <cell r="BU46" t="str">
            <v>Gehard Staal</v>
          </cell>
          <cell r="BV46" t="str">
            <v>Hardened Steel</v>
          </cell>
          <cell r="BW46" t="str">
            <v>Gehärteter Stahl</v>
          </cell>
          <cell r="BX46" t="str">
            <v>Acier Trempé</v>
          </cell>
          <cell r="BY46" t="str">
            <v>Platkop</v>
          </cell>
          <cell r="BZ46" t="str">
            <v>Flat head</v>
          </cell>
          <cell r="CA46" t="str">
            <v xml:space="preserve">Flachkopf </v>
          </cell>
          <cell r="CB46" t="str">
            <v>Têtes plates</v>
          </cell>
          <cell r="CC46" t="str">
            <v>Ronde hoek</v>
          </cell>
          <cell r="CD46" t="str">
            <v>Round corners</v>
          </cell>
          <cell r="CE46" t="str">
            <v>Runde Ecken</v>
          </cell>
          <cell r="CF46" t="str">
            <v>Coins arrondis</v>
          </cell>
          <cell r="CG46" t="str">
            <v>Onderhoudsvrije zelfsmerende Kunststof lagers</v>
          </cell>
          <cell r="CH46" t="str">
            <v xml:space="preserve">Friction-bearing </v>
          </cell>
          <cell r="CI46" t="str">
            <v>Gleitlager</v>
          </cell>
          <cell r="CJ46" t="str">
            <v>Palier lisse</v>
          </cell>
          <cell r="CK46" t="str">
            <v>SKG***/SKH ZONDER DIEVENPEN</v>
          </cell>
          <cell r="CO46" t="str">
            <v>Gepatenteerd bevestigingssysteem</v>
          </cell>
          <cell r="CS46" t="str">
            <v>Gelaste knoop</v>
          </cell>
          <cell r="CT46" t="str">
            <v>Welded knot</v>
          </cell>
          <cell r="CU46" t="str">
            <v>Geschweißter Knopf</v>
          </cell>
          <cell r="CV46" t="str">
            <v>Bouton soudé</v>
          </cell>
          <cell r="CW46" t="str">
            <v>Geluidsloos en onderhoudsarm door zelfsmerende kunststof glijlagers</v>
          </cell>
          <cell r="DA46" t="str">
            <v>Draairichting universeel, links/rechts toepasbaar</v>
          </cell>
          <cell r="DE46" t="str">
            <v>Toepasbaar voor binnen- en buitendeuren</v>
          </cell>
          <cell r="DI46" t="str">
            <v>Stervormige schroefgaten ter voorkoming van afbreken van schroefkoppen</v>
          </cell>
          <cell r="DJ46" t="str">
            <v>Star-shaped, reduce the risk of screw breaking</v>
          </cell>
          <cell r="DK46" t="str">
            <v>Sternförmig, reduziert das Risiko eines Schraubenbruchs</v>
          </cell>
          <cell r="DL46" t="str">
            <v>En forme d'étoile, pour réduire le risque de rupture des vis</v>
          </cell>
          <cell r="DM46" t="str">
            <v>Platkop</v>
          </cell>
          <cell r="DN46" t="str">
            <v>Flat head</v>
          </cell>
          <cell r="DO46" t="str">
            <v xml:space="preserve">Flachkopf </v>
          </cell>
          <cell r="DP46" t="str">
            <v>Têtes plates</v>
          </cell>
          <cell r="DQ46" t="str">
            <v>Gezet</v>
          </cell>
          <cell r="DR46" t="str">
            <v>Swaged</v>
          </cell>
          <cell r="DS46" t="str">
            <v>Gekröpft</v>
          </cell>
          <cell r="DT46" t="str">
            <v>coudée</v>
          </cell>
          <cell r="DU46" t="str">
            <v>Met een losse pen</v>
          </cell>
          <cell r="DV46" t="str">
            <v>With removable pin</v>
          </cell>
          <cell r="DW46" t="str">
            <v>Mit losem Stift</v>
          </cell>
          <cell r="DX46" t="str">
            <v>Tige dégondable</v>
          </cell>
          <cell r="EG46" t="str">
            <v>426.643.03</v>
          </cell>
          <cell r="EH46" t="str">
            <v>C:\Users\Filis\OneDrive\Citgez Trading\Leveranciers\Charmag\Productdata sheet\logo's\skg.png</v>
          </cell>
          <cell r="EI46" t="str">
            <v>C:\Users\Filis\OneDrive\Citgez Trading\Leveranciers\Charmag\Productdata sheet\logo's\politie keurmerk.png</v>
          </cell>
          <cell r="EJ46" t="str">
            <v>C:\Users\Filis\OneDrive\Citgez Trading\Leveranciers\Charmag\Productdata sheet\logo's\skg ikob.jfif</v>
          </cell>
          <cell r="EK46" t="str">
            <v>C:\Users\Filis\OneDrive\Citgez Trading\Leveranciers\Charmag\Productdata sheet\logo's\ce.png</v>
          </cell>
          <cell r="EL46" t="str">
            <v>SKG*** / SKH</v>
          </cell>
          <cell r="EM46" t="str">
            <v>politiekeur</v>
          </cell>
          <cell r="EN46" t="str">
            <v>426.643.03</v>
          </cell>
          <cell r="EO46" t="str">
            <v>ja</v>
          </cell>
          <cell r="EQ46" t="str">
            <v>1067_20_</v>
          </cell>
          <cell r="ER46" t="str">
            <v>1067_20_2d</v>
          </cell>
          <cell r="ES46" t="str">
            <v>1067_20_</v>
          </cell>
          <cell r="ET46" t="str">
            <v>426.643.03</v>
          </cell>
          <cell r="EU46" t="str">
            <v>1065.20.089</v>
          </cell>
          <cell r="EX46" t="str">
            <v>112723</v>
          </cell>
          <cell r="FA46" t="str">
            <v>112724</v>
          </cell>
          <cell r="FE46" t="str">
            <v>101227</v>
          </cell>
          <cell r="FL46">
            <v>1</v>
          </cell>
        </row>
        <row r="47">
          <cell r="C47" t="str">
            <v>1067.20.080C</v>
          </cell>
          <cell r="D47">
            <v>1067</v>
          </cell>
          <cell r="E47" t="str">
            <v>Glijlagerscharnier</v>
          </cell>
          <cell r="F47" t="str">
            <v>Stiletto, heavy duty friction-bearing hinge, round corners, steel galvanized, with removable pin, SKG***</v>
          </cell>
          <cell r="G47" t="str">
            <v>Stiletto 3 knoops glijlagerscharnier, ronde hoek, gegalvaniseerd, onderhoudsvrije zelfsmerende kunststof lagers, gezet, zonder veiligheidspen, SKG ***</v>
          </cell>
          <cell r="H47" t="str">
            <v>Stiletto, charnière à paliers lisses haute performance, coins arrondis, acier zingué, tige mobile, SKG***</v>
          </cell>
          <cell r="I47" t="str">
            <v>Stiletto, Hochleistungsgleitlagerscharnier, runden Ecken, Stahl verzinkt, mit losem Stift, SKG***</v>
          </cell>
          <cell r="J47" t="str">
            <v>1067_20_BL.jpg</v>
          </cell>
          <cell r="K47" t="str">
            <v>C:\Users\Filis\OneDrive\Citgez Trading\Leveranciers\Charmag\Foto's\1067_20_BL.jpg</v>
          </cell>
          <cell r="L47" t="str">
            <v>1065_20_2d.tif</v>
          </cell>
          <cell r="M47" t="str">
            <v>C:\Users\Filis\OneDrive\Citgez Trading\Leveranciers\Charmag\technische tekeningen\1065_20_2d.tif</v>
          </cell>
          <cell r="N47" t="str">
            <v>20_Gegalvaniseerd</v>
          </cell>
          <cell r="P47">
            <v>89</v>
          </cell>
          <cell r="Q47" t="str">
            <v>mm</v>
          </cell>
          <cell r="R47">
            <v>80</v>
          </cell>
          <cell r="S47" t="str">
            <v>mm</v>
          </cell>
          <cell r="T47">
            <v>3</v>
          </cell>
          <cell r="U47" t="str">
            <v>mm</v>
          </cell>
          <cell r="V47">
            <v>14</v>
          </cell>
          <cell r="W47" t="str">
            <v>mm</v>
          </cell>
          <cell r="X47">
            <v>7</v>
          </cell>
          <cell r="Y47" t="str">
            <v>mm</v>
          </cell>
          <cell r="Z47">
            <v>5</v>
          </cell>
          <cell r="AA47" t="str">
            <v>mm</v>
          </cell>
          <cell r="AC47" t="str">
            <v>mm</v>
          </cell>
          <cell r="AE47" t="str">
            <v>mm</v>
          </cell>
          <cell r="AF47">
            <v>4.5</v>
          </cell>
          <cell r="AG47">
            <v>8</v>
          </cell>
          <cell r="AH47" t="str">
            <v>4.5*40</v>
          </cell>
          <cell r="AI47" t="str">
            <v>mm</v>
          </cell>
          <cell r="AJ47" t="str">
            <v>SKH gecertificeeerd</v>
          </cell>
          <cell r="AK47" t="str">
            <v>Montage_handleiding_stiletto_2019V1</v>
          </cell>
          <cell r="AL47" t="str">
            <v xml:space="preserve">Deuren volgens BRL 0803  </v>
          </cell>
          <cell r="AP47">
            <v>50</v>
          </cell>
          <cell r="AQ47" t="str">
            <v>stuks</v>
          </cell>
          <cell r="AR47">
            <v>0.27800000000000002</v>
          </cell>
          <cell r="AS47" t="str">
            <v>kg</v>
          </cell>
          <cell r="AT47">
            <v>120</v>
          </cell>
          <cell r="AU47">
            <v>180</v>
          </cell>
          <cell r="AV47">
            <v>150</v>
          </cell>
          <cell r="AW47" t="str">
            <v>Hout</v>
          </cell>
          <cell r="AX47" t="str">
            <v>Wood</v>
          </cell>
          <cell r="AY47" t="str">
            <v>Holz</v>
          </cell>
          <cell r="AZ47" t="str">
            <v>Bois</v>
          </cell>
          <cell r="BA47" t="str">
            <v>Ramen en Deuren</v>
          </cell>
          <cell r="BB47" t="str">
            <v>Windows and Doors</v>
          </cell>
          <cell r="BC47" t="str">
            <v>Fenster und Turen</v>
          </cell>
          <cell r="BD47" t="str">
            <v>Fenêtres et Portes</v>
          </cell>
          <cell r="BE47" t="str">
            <v>Hoogwaardige Glijlagerscharnier</v>
          </cell>
          <cell r="BF47" t="str">
            <v>Heavy Duty friction-bearing hinge</v>
          </cell>
          <cell r="BG47" t="str">
            <v>Hochleistungs-Gleitlagerscharnier</v>
          </cell>
          <cell r="BH47" t="str">
            <v>Charnière à palier lisse haute performance</v>
          </cell>
          <cell r="BM47" t="str">
            <v>Staal</v>
          </cell>
          <cell r="BN47" t="str">
            <v>Steel</v>
          </cell>
          <cell r="BO47" t="str">
            <v>Stahl</v>
          </cell>
          <cell r="BP47" t="str">
            <v>Acier</v>
          </cell>
          <cell r="BQ47" t="str">
            <v>Gegalvaniseerd</v>
          </cell>
          <cell r="BR47" t="str">
            <v>Galvanized</v>
          </cell>
          <cell r="BS47" t="str">
            <v>Verzinkt</v>
          </cell>
          <cell r="BT47" t="str">
            <v>Zingué</v>
          </cell>
          <cell r="BU47" t="str">
            <v>Gehard Staal</v>
          </cell>
          <cell r="BV47" t="str">
            <v>Hardened Steel</v>
          </cell>
          <cell r="BW47" t="str">
            <v>Gehärteter Stahl</v>
          </cell>
          <cell r="BX47" t="str">
            <v>Acier Trempé</v>
          </cell>
          <cell r="BY47" t="str">
            <v>Platkop</v>
          </cell>
          <cell r="BZ47" t="str">
            <v>Flat head</v>
          </cell>
          <cell r="CA47" t="str">
            <v xml:space="preserve">Flachkopf </v>
          </cell>
          <cell r="CB47" t="str">
            <v>Têtes plates</v>
          </cell>
          <cell r="CC47" t="str">
            <v>Ronde hoek</v>
          </cell>
          <cell r="CD47" t="str">
            <v>Round corners</v>
          </cell>
          <cell r="CE47" t="str">
            <v>Runde Ecken</v>
          </cell>
          <cell r="CF47" t="str">
            <v>Coins arrondis</v>
          </cell>
          <cell r="CG47" t="str">
            <v>Onderhoudsvrije zelfsmerende Kunststof lagers</v>
          </cell>
          <cell r="CH47" t="str">
            <v xml:space="preserve">Friction-bearing </v>
          </cell>
          <cell r="CI47" t="str">
            <v>Gleitlager</v>
          </cell>
          <cell r="CJ47" t="str">
            <v>Palier lisse</v>
          </cell>
          <cell r="CK47" t="str">
            <v>SKG***/SKH ZONDER DIEVENPEN</v>
          </cell>
          <cell r="CO47" t="str">
            <v>Gepatenteerd bevestigingssysteem</v>
          </cell>
          <cell r="CS47" t="str">
            <v>Gelaste knoop</v>
          </cell>
          <cell r="CT47" t="str">
            <v>Welded knot</v>
          </cell>
          <cell r="CU47" t="str">
            <v>Geschweißter Knopf</v>
          </cell>
          <cell r="CV47" t="str">
            <v>Bouton soudé</v>
          </cell>
          <cell r="CW47" t="str">
            <v>Geluidsloos en onderhoudsarm door zelfsmerende kunststof glijlagers</v>
          </cell>
          <cell r="DA47" t="str">
            <v>Draairichting universeel, links/rechts toepasbaar</v>
          </cell>
          <cell r="DE47" t="str">
            <v>Toepasbaar voor binnen- en buitendeuren</v>
          </cell>
          <cell r="DI47" t="str">
            <v>Stervormige schroefgaten ter voorkoming van afbreken van schroefkoppen</v>
          </cell>
          <cell r="DJ47" t="str">
            <v>Star-shaped, reduce the risk of screw breaking</v>
          </cell>
          <cell r="DK47" t="str">
            <v>Sternförmig, reduziert das Risiko eines Schraubenbruchs</v>
          </cell>
          <cell r="DL47" t="str">
            <v>En forme d'étoile, pour réduire le risque de rupture des vis</v>
          </cell>
          <cell r="DM47" t="str">
            <v>Platkop</v>
          </cell>
          <cell r="DN47" t="str">
            <v>Flat head</v>
          </cell>
          <cell r="DO47" t="str">
            <v xml:space="preserve">Flachkopf </v>
          </cell>
          <cell r="DP47" t="str">
            <v>Têtes plates</v>
          </cell>
          <cell r="DQ47" t="str">
            <v>Gezet</v>
          </cell>
          <cell r="DR47" t="str">
            <v>Swaged</v>
          </cell>
          <cell r="DS47" t="str">
            <v>Gekröpft</v>
          </cell>
          <cell r="DT47" t="str">
            <v>coudée</v>
          </cell>
          <cell r="DU47" t="str">
            <v>Met een losse pen</v>
          </cell>
          <cell r="DV47" t="str">
            <v>With removable pin</v>
          </cell>
          <cell r="DW47" t="str">
            <v>Mit losem Stift</v>
          </cell>
          <cell r="DX47" t="str">
            <v>Tige dégondable</v>
          </cell>
          <cell r="EG47" t="str">
            <v>426.643.03</v>
          </cell>
          <cell r="EH47" t="str">
            <v>C:\Users\Filis\OneDrive\Citgez Trading\Leveranciers\Charmag\Productdata sheet\logo's\skg.png</v>
          </cell>
          <cell r="EI47" t="str">
            <v>C:\Users\Filis\OneDrive\Citgez Trading\Leveranciers\Charmag\Productdata sheet\logo's\politie keurmerk.png</v>
          </cell>
          <cell r="EJ47" t="str">
            <v>C:\Users\Filis\OneDrive\Citgez Trading\Leveranciers\Charmag\Productdata sheet\logo's\skg ikob.jfif</v>
          </cell>
          <cell r="EK47" t="str">
            <v>C:\Users\Filis\OneDrive\Citgez Trading\Leveranciers\Charmag\Productdata sheet\logo's\ce.png</v>
          </cell>
          <cell r="EL47" t="str">
            <v>SKG*** / SKH</v>
          </cell>
          <cell r="EM47" t="str">
            <v>politiekeur</v>
          </cell>
          <cell r="EN47" t="str">
            <v>426.643.03</v>
          </cell>
          <cell r="EO47" t="str">
            <v>ja</v>
          </cell>
          <cell r="EQ47" t="str">
            <v>1067_20_</v>
          </cell>
          <cell r="ER47" t="str">
            <v>1067_20_2d</v>
          </cell>
          <cell r="ES47" t="str">
            <v>1067_20_</v>
          </cell>
          <cell r="ET47" t="str">
            <v>426.643.03</v>
          </cell>
          <cell r="EU47" t="str">
            <v>1065.20.089</v>
          </cell>
          <cell r="EX47" t="str">
            <v>112723</v>
          </cell>
          <cell r="FA47" t="str">
            <v>112724</v>
          </cell>
          <cell r="FE47" t="str">
            <v>101227</v>
          </cell>
          <cell r="FL47">
            <v>1</v>
          </cell>
        </row>
        <row r="48">
          <cell r="C48" t="str">
            <v>1067.20.080D</v>
          </cell>
          <cell r="D48">
            <v>1067</v>
          </cell>
          <cell r="E48" t="str">
            <v>Glijlagerscharnier</v>
          </cell>
          <cell r="F48" t="str">
            <v>Stiletto, heavy duty friction-bearing hinge, round corners, steel galvanized, with removable pin, SKG***</v>
          </cell>
          <cell r="G48" t="str">
            <v>Stiletto 3 knoops glijlagerscharnier, ronde hoek, gegalvaniseerd, onderhoudsvrije zelfsmerende kunststof lagers, gezet, zonder veiligheidspen, SKG ***</v>
          </cell>
          <cell r="H48" t="str">
            <v>Stiletto, charnière à paliers lisses haute performance, coins arrondis, acier zingué, tige mobile, SKG***</v>
          </cell>
          <cell r="I48" t="str">
            <v>Stiletto, Hochleistungsgleitlagerscharnier, runden Ecken, Stahl verzinkt, mit losem Stift, SKG***</v>
          </cell>
          <cell r="J48" t="str">
            <v>1067_20_BL.jpg</v>
          </cell>
          <cell r="K48" t="str">
            <v>C:\Users\Filis\OneDrive\Citgez Trading\Leveranciers\Charmag\Foto's\1067_20_BL.jpg</v>
          </cell>
          <cell r="L48" t="str">
            <v>1065_20_2d.tif</v>
          </cell>
          <cell r="M48" t="str">
            <v>C:\Users\Filis\OneDrive\Citgez Trading\Leveranciers\Charmag\technische tekeningen\1065_20_2d.tif</v>
          </cell>
          <cell r="N48" t="str">
            <v>20_Gegalvaniseerd</v>
          </cell>
          <cell r="P48">
            <v>89</v>
          </cell>
          <cell r="Q48" t="str">
            <v>mm</v>
          </cell>
          <cell r="R48">
            <v>80</v>
          </cell>
          <cell r="S48" t="str">
            <v>mm</v>
          </cell>
          <cell r="T48">
            <v>3</v>
          </cell>
          <cell r="U48" t="str">
            <v>mm</v>
          </cell>
          <cell r="V48">
            <v>14</v>
          </cell>
          <cell r="W48" t="str">
            <v>mm</v>
          </cell>
          <cell r="X48">
            <v>7</v>
          </cell>
          <cell r="Y48" t="str">
            <v>mm</v>
          </cell>
          <cell r="Z48">
            <v>5</v>
          </cell>
          <cell r="AA48" t="str">
            <v>mm</v>
          </cell>
          <cell r="AC48" t="str">
            <v>mm</v>
          </cell>
          <cell r="AE48" t="str">
            <v>mm</v>
          </cell>
          <cell r="AF48">
            <v>4.5</v>
          </cell>
          <cell r="AG48">
            <v>8</v>
          </cell>
          <cell r="AH48" t="str">
            <v>4.5*40</v>
          </cell>
          <cell r="AI48" t="str">
            <v>mm</v>
          </cell>
          <cell r="AJ48" t="str">
            <v>SKH gecertificeeerd</v>
          </cell>
          <cell r="AK48" t="str">
            <v>Montage_handleiding_stiletto_2019V1</v>
          </cell>
          <cell r="AL48" t="str">
            <v xml:space="preserve">Deuren volgens BRL 0803  </v>
          </cell>
          <cell r="AP48">
            <v>10</v>
          </cell>
          <cell r="AQ48" t="str">
            <v>stuks</v>
          </cell>
          <cell r="AR48">
            <v>0.27800000000000002</v>
          </cell>
          <cell r="AS48" t="str">
            <v>kg</v>
          </cell>
          <cell r="AT48">
            <v>120</v>
          </cell>
          <cell r="AU48">
            <v>180</v>
          </cell>
          <cell r="AV48">
            <v>150</v>
          </cell>
          <cell r="AW48" t="str">
            <v>Hout</v>
          </cell>
          <cell r="AX48" t="str">
            <v>Wood</v>
          </cell>
          <cell r="AY48" t="str">
            <v>Holz</v>
          </cell>
          <cell r="AZ48" t="str">
            <v>Bois</v>
          </cell>
          <cell r="BA48" t="str">
            <v>Ramen en Deuren</v>
          </cell>
          <cell r="BB48" t="str">
            <v>Windows and Doors</v>
          </cell>
          <cell r="BC48" t="str">
            <v>Fenster und Turen</v>
          </cell>
          <cell r="BD48" t="str">
            <v>Fenêtres et Portes</v>
          </cell>
          <cell r="BE48" t="str">
            <v>Hoogwaardige Glijlagerscharnier</v>
          </cell>
          <cell r="BF48" t="str">
            <v>Heavy Duty friction-bearing hinge</v>
          </cell>
          <cell r="BG48" t="str">
            <v>Hochleistungs-Gleitlagerscharnier</v>
          </cell>
          <cell r="BH48" t="str">
            <v>Charnière à palier lisse haute performance</v>
          </cell>
          <cell r="BM48" t="str">
            <v>Staal</v>
          </cell>
          <cell r="BN48" t="str">
            <v>Steel</v>
          </cell>
          <cell r="BO48" t="str">
            <v>Stahl</v>
          </cell>
          <cell r="BP48" t="str">
            <v>Acier</v>
          </cell>
          <cell r="BQ48" t="str">
            <v>Gegalvaniseerd</v>
          </cell>
          <cell r="BR48" t="str">
            <v>Galvanized</v>
          </cell>
          <cell r="BS48" t="str">
            <v>Verzinkt</v>
          </cell>
          <cell r="BT48" t="str">
            <v>Zingué</v>
          </cell>
          <cell r="BU48" t="str">
            <v>Gehard Staal</v>
          </cell>
          <cell r="BV48" t="str">
            <v>Hardened Steel</v>
          </cell>
          <cell r="BW48" t="str">
            <v>Gehärteter Stahl</v>
          </cell>
          <cell r="BX48" t="str">
            <v>Acier Trempé</v>
          </cell>
          <cell r="BY48" t="str">
            <v>Platkop</v>
          </cell>
          <cell r="BZ48" t="str">
            <v>Flat head</v>
          </cell>
          <cell r="CA48" t="str">
            <v xml:space="preserve">Flachkopf </v>
          </cell>
          <cell r="CB48" t="str">
            <v>Têtes plates</v>
          </cell>
          <cell r="CC48" t="str">
            <v>Ronde hoek</v>
          </cell>
          <cell r="CD48" t="str">
            <v>Round corners</v>
          </cell>
          <cell r="CE48" t="str">
            <v>Runde Ecken</v>
          </cell>
          <cell r="CF48" t="str">
            <v>Coins arrondis</v>
          </cell>
          <cell r="CG48" t="str">
            <v>Onderhoudsvrije zelfsmerende Kunststof lagers</v>
          </cell>
          <cell r="CH48" t="str">
            <v xml:space="preserve">Friction-bearing </v>
          </cell>
          <cell r="CI48" t="str">
            <v>Gleitlager</v>
          </cell>
          <cell r="CJ48" t="str">
            <v>Palier lisse</v>
          </cell>
          <cell r="CK48" t="str">
            <v>SKG***/SKH ZONDER DIEVENPEN</v>
          </cell>
          <cell r="CO48" t="str">
            <v>Gepatenteerd bevestigingssysteem</v>
          </cell>
          <cell r="CS48" t="str">
            <v>Gelaste knoop</v>
          </cell>
          <cell r="CT48" t="str">
            <v>Welded knot</v>
          </cell>
          <cell r="CU48" t="str">
            <v>Geschweißter Knopf</v>
          </cell>
          <cell r="CV48" t="str">
            <v>Bouton soudé</v>
          </cell>
          <cell r="CW48" t="str">
            <v>Geluidsloos en onderhoudsarm door zelfsmerende kunststof glijlagers</v>
          </cell>
          <cell r="DA48" t="str">
            <v>Draairichting universeel, links/rechts toepasbaar</v>
          </cell>
          <cell r="DE48" t="str">
            <v>Toepasbaar voor binnen- en buitendeuren</v>
          </cell>
          <cell r="DI48" t="str">
            <v>Stervormige schroefgaten ter voorkoming van afbreken van schroefkoppen</v>
          </cell>
          <cell r="DJ48" t="str">
            <v>Star-shaped, reduce the risk of screw breaking</v>
          </cell>
          <cell r="DK48" t="str">
            <v>Sternförmig, reduziert das Risiko eines Schraubenbruchs</v>
          </cell>
          <cell r="DL48" t="str">
            <v>En forme d'étoile, pour réduire le risque de rupture des vis</v>
          </cell>
          <cell r="DM48" t="str">
            <v>Platkop</v>
          </cell>
          <cell r="DN48" t="str">
            <v>Flat head</v>
          </cell>
          <cell r="DO48" t="str">
            <v xml:space="preserve">Flachkopf </v>
          </cell>
          <cell r="DP48" t="str">
            <v>Têtes plates</v>
          </cell>
          <cell r="DQ48" t="str">
            <v>Gezet</v>
          </cell>
          <cell r="DR48" t="str">
            <v>Swaged</v>
          </cell>
          <cell r="DS48" t="str">
            <v>Gekröpft</v>
          </cell>
          <cell r="DT48" t="str">
            <v>coudée</v>
          </cell>
          <cell r="DU48" t="str">
            <v>Met een losse pen</v>
          </cell>
          <cell r="DV48" t="str">
            <v>With removable pin</v>
          </cell>
          <cell r="DW48" t="str">
            <v>Mit losem Stift</v>
          </cell>
          <cell r="DX48" t="str">
            <v>Tige dégondable</v>
          </cell>
          <cell r="EG48" t="str">
            <v>426.643.03</v>
          </cell>
          <cell r="EH48" t="str">
            <v>C:\Users\Filis\OneDrive\Citgez Trading\Leveranciers\Charmag\Productdata sheet\logo's\skg.png</v>
          </cell>
          <cell r="EI48" t="str">
            <v>C:\Users\Filis\OneDrive\Citgez Trading\Leveranciers\Charmag\Productdata sheet\logo's\politie keurmerk.png</v>
          </cell>
          <cell r="EJ48" t="str">
            <v>C:\Users\Filis\OneDrive\Citgez Trading\Leveranciers\Charmag\Productdata sheet\logo's\skg ikob.jfif</v>
          </cell>
          <cell r="EK48" t="str">
            <v>C:\Users\Filis\OneDrive\Citgez Trading\Leveranciers\Charmag\Productdata sheet\logo's\ce.png</v>
          </cell>
          <cell r="EL48" t="str">
            <v>SKG*** / SKH</v>
          </cell>
          <cell r="EM48" t="str">
            <v>politiekeur</v>
          </cell>
          <cell r="EN48" t="str">
            <v>426.643.03</v>
          </cell>
          <cell r="EO48" t="str">
            <v>ja</v>
          </cell>
          <cell r="EQ48" t="str">
            <v>1067_20_</v>
          </cell>
          <cell r="ER48" t="str">
            <v>1067_20_2d</v>
          </cell>
          <cell r="ES48" t="str">
            <v>1067_20_</v>
          </cell>
          <cell r="ET48" t="str">
            <v>426.643.03</v>
          </cell>
          <cell r="EU48" t="str">
            <v>1065.20.089</v>
          </cell>
          <cell r="EX48" t="str">
            <v>112723</v>
          </cell>
          <cell r="FA48" t="str">
            <v>112724</v>
          </cell>
          <cell r="FE48" t="str">
            <v>101227</v>
          </cell>
          <cell r="FL48">
            <v>1</v>
          </cell>
        </row>
        <row r="49">
          <cell r="C49" t="str">
            <v>1067.20.102K</v>
          </cell>
          <cell r="D49">
            <v>1067</v>
          </cell>
          <cell r="E49" t="str">
            <v>Glijlagerscharnier</v>
          </cell>
          <cell r="F49" t="str">
            <v>Stiletto, heavy duty friction-bearing hinge, round corners, steel galvanized, with removable pin, SKG***</v>
          </cell>
          <cell r="G49" t="str">
            <v>Stiletto 3 knoops glijlagerscharnier, ronde hoek, gegalvaniseerd, onderhoudsvrije zelfsmerende kunststof lagers, gezet, zonder veiligheidspen, SKG ***</v>
          </cell>
          <cell r="H49" t="str">
            <v>Stiletto, charnière à paliers lisses haute performance, coins arrondis, acier zingué, tige mobile, SKG***</v>
          </cell>
          <cell r="I49" t="str">
            <v>Stiletto, Hochleistungsgleitlagerscharnier, runden Ecken, Stahl verzinkt, mit losem Stift, SKG***</v>
          </cell>
          <cell r="J49" t="str">
            <v>1067_20_BL.jpg</v>
          </cell>
          <cell r="K49" t="str">
            <v>C:\Users\Filis\OneDrive\Citgez Trading\Leveranciers\Charmag\Foto's\1067_20_BL.jpg</v>
          </cell>
          <cell r="L49" t="str">
            <v>1065_20_2d.tif</v>
          </cell>
          <cell r="M49" t="str">
            <v>C:\Users\Filis\OneDrive\Citgez Trading\Leveranciers\Charmag\technische tekeningen\1065_20_2d.tif</v>
          </cell>
          <cell r="N49" t="str">
            <v>20_Gegalvaniseerd</v>
          </cell>
          <cell r="P49">
            <v>89</v>
          </cell>
          <cell r="Q49" t="str">
            <v>mm</v>
          </cell>
          <cell r="R49">
            <v>102</v>
          </cell>
          <cell r="S49" t="str">
            <v>mm</v>
          </cell>
          <cell r="T49">
            <v>3</v>
          </cell>
          <cell r="U49" t="str">
            <v>mm</v>
          </cell>
          <cell r="V49">
            <v>14</v>
          </cell>
          <cell r="W49" t="str">
            <v>mm</v>
          </cell>
          <cell r="X49">
            <v>7</v>
          </cell>
          <cell r="Y49" t="str">
            <v>mm</v>
          </cell>
          <cell r="Z49">
            <v>5</v>
          </cell>
          <cell r="AA49" t="str">
            <v>mm</v>
          </cell>
          <cell r="AC49" t="str">
            <v>mm</v>
          </cell>
          <cell r="AE49" t="str">
            <v>mm</v>
          </cell>
          <cell r="AF49">
            <v>4.5</v>
          </cell>
          <cell r="AG49">
            <v>8</v>
          </cell>
          <cell r="AH49" t="str">
            <v>4.5*40</v>
          </cell>
          <cell r="AI49" t="str">
            <v>mm</v>
          </cell>
          <cell r="AJ49" t="str">
            <v>SKH gecertificeeerd</v>
          </cell>
          <cell r="AK49" t="str">
            <v>Montage_handleiding_stiletto_2019V1</v>
          </cell>
          <cell r="AL49" t="str">
            <v xml:space="preserve">Deuren volgens BRL 0803  </v>
          </cell>
          <cell r="AP49">
            <v>10</v>
          </cell>
          <cell r="AQ49" t="str">
            <v>stuks</v>
          </cell>
          <cell r="AR49">
            <v>0.27800000000000002</v>
          </cell>
          <cell r="AS49" t="str">
            <v>kg</v>
          </cell>
          <cell r="AT49">
            <v>120</v>
          </cell>
          <cell r="AU49">
            <v>180</v>
          </cell>
          <cell r="AV49">
            <v>150</v>
          </cell>
          <cell r="AW49" t="str">
            <v>Hout</v>
          </cell>
          <cell r="AX49" t="str">
            <v>Wood</v>
          </cell>
          <cell r="AY49" t="str">
            <v>Holz</v>
          </cell>
          <cell r="AZ49" t="str">
            <v>Bois</v>
          </cell>
          <cell r="BA49" t="str">
            <v>Ramen en Deuren</v>
          </cell>
          <cell r="BB49" t="str">
            <v>Windows and Doors</v>
          </cell>
          <cell r="BC49" t="str">
            <v>Fenster und Turen</v>
          </cell>
          <cell r="BD49" t="str">
            <v>Fenêtres et Portes</v>
          </cell>
          <cell r="BE49" t="str">
            <v>Hoogwaardige Glijlagerscharnier</v>
          </cell>
          <cell r="BF49" t="str">
            <v>Heavy Duty friction-bearing hinge</v>
          </cell>
          <cell r="BG49" t="str">
            <v>Hochleistungs-Gleitlagerscharnier</v>
          </cell>
          <cell r="BH49" t="str">
            <v>Charnière à palier lisse haute performance</v>
          </cell>
          <cell r="BM49" t="str">
            <v>Staal</v>
          </cell>
          <cell r="BN49" t="str">
            <v>Steel</v>
          </cell>
          <cell r="BO49" t="str">
            <v>Stahl</v>
          </cell>
          <cell r="BP49" t="str">
            <v>Acier</v>
          </cell>
          <cell r="BQ49" t="str">
            <v>Gegalvaniseerd</v>
          </cell>
          <cell r="BR49" t="str">
            <v>Galvanized</v>
          </cell>
          <cell r="BS49" t="str">
            <v>Verzinkt</v>
          </cell>
          <cell r="BT49" t="str">
            <v>Zingué</v>
          </cell>
          <cell r="BU49" t="str">
            <v>Gehard Staal</v>
          </cell>
          <cell r="BV49" t="str">
            <v>Hardened Steel</v>
          </cell>
          <cell r="BW49" t="str">
            <v>Gehärteter Stahl</v>
          </cell>
          <cell r="BX49" t="str">
            <v>Acier Trempé</v>
          </cell>
          <cell r="BY49" t="str">
            <v>Platkop</v>
          </cell>
          <cell r="BZ49" t="str">
            <v>Flat head</v>
          </cell>
          <cell r="CA49" t="str">
            <v xml:space="preserve">Flachkopf </v>
          </cell>
          <cell r="CB49" t="str">
            <v>Têtes plates</v>
          </cell>
          <cell r="CC49" t="str">
            <v>Ronde hoek</v>
          </cell>
          <cell r="CD49" t="str">
            <v>Round corners</v>
          </cell>
          <cell r="CE49" t="str">
            <v>Runde Ecken</v>
          </cell>
          <cell r="CF49" t="str">
            <v>Coins arrondis</v>
          </cell>
          <cell r="CG49" t="str">
            <v>Onderhoudsvrije zelfsmerende Kunststof lagers</v>
          </cell>
          <cell r="CH49" t="str">
            <v xml:space="preserve">Friction-bearing </v>
          </cell>
          <cell r="CI49" t="str">
            <v>Gleitlager</v>
          </cell>
          <cell r="CJ49" t="str">
            <v>Palier lisse</v>
          </cell>
          <cell r="CK49" t="str">
            <v>SKG***/SKH ZONDER DIEVENPEN</v>
          </cell>
          <cell r="CO49" t="str">
            <v>Gepatenteerd bevestigingssysteem</v>
          </cell>
          <cell r="CS49" t="str">
            <v>Gelaste knoop</v>
          </cell>
          <cell r="CT49" t="str">
            <v>Welded knot</v>
          </cell>
          <cell r="CU49" t="str">
            <v>Geschweißter Knopf</v>
          </cell>
          <cell r="CV49" t="str">
            <v>Bouton soudé</v>
          </cell>
          <cell r="CW49" t="str">
            <v>Geluidsloos en onderhoudsarm door zelfsmerende kunststof glijlagers</v>
          </cell>
          <cell r="DA49" t="str">
            <v>Draairichting universeel, links/rechts toepasbaar</v>
          </cell>
          <cell r="DE49" t="str">
            <v>Toepasbaar voor binnen- en buitendeuren</v>
          </cell>
          <cell r="DI49" t="str">
            <v>Stervormige schroefgaten ter voorkoming van afbreken van schroefkoppen</v>
          </cell>
          <cell r="DJ49" t="str">
            <v>Star-shaped, reduce the risk of screw breaking</v>
          </cell>
          <cell r="DK49" t="str">
            <v>Sternförmig, reduziert das Risiko eines Schraubenbruchs</v>
          </cell>
          <cell r="DL49" t="str">
            <v>En forme d'étoile, pour réduire le risque de rupture des vis</v>
          </cell>
          <cell r="DM49" t="str">
            <v>Platkop</v>
          </cell>
          <cell r="DN49" t="str">
            <v>Flat head</v>
          </cell>
          <cell r="DO49" t="str">
            <v xml:space="preserve">Flachkopf </v>
          </cell>
          <cell r="DP49" t="str">
            <v>Têtes plates</v>
          </cell>
          <cell r="DQ49" t="str">
            <v>Gezet</v>
          </cell>
          <cell r="DR49" t="str">
            <v>Swaged</v>
          </cell>
          <cell r="DS49" t="str">
            <v>Gekröpft</v>
          </cell>
          <cell r="DT49" t="str">
            <v>coudée</v>
          </cell>
          <cell r="DU49" t="str">
            <v>Met een losse pen</v>
          </cell>
          <cell r="DV49" t="str">
            <v>With removable pin</v>
          </cell>
          <cell r="DW49" t="str">
            <v>Mit losem Stift</v>
          </cell>
          <cell r="DX49" t="str">
            <v>Tige dégondable</v>
          </cell>
          <cell r="EG49" t="str">
            <v>426.643.03</v>
          </cell>
          <cell r="EH49" t="str">
            <v>C:\Users\Filis\OneDrive\Citgez Trading\Leveranciers\Charmag\Productdata sheet\logo's\skg.png</v>
          </cell>
          <cell r="EI49" t="str">
            <v>C:\Users\Filis\OneDrive\Citgez Trading\Leveranciers\Charmag\Productdata sheet\logo's\politie keurmerk.png</v>
          </cell>
          <cell r="EJ49" t="str">
            <v>C:\Users\Filis\OneDrive\Citgez Trading\Leveranciers\Charmag\Productdata sheet\logo's\skg ikob.jfif</v>
          </cell>
          <cell r="EK49" t="str">
            <v>C:\Users\Filis\OneDrive\Citgez Trading\Leveranciers\Charmag\Productdata sheet\logo's\ce.png</v>
          </cell>
          <cell r="EL49" t="str">
            <v>SKG*** / SKH</v>
          </cell>
          <cell r="EM49" t="str">
            <v>politiekeur</v>
          </cell>
          <cell r="EN49" t="str">
            <v>426.643.03</v>
          </cell>
          <cell r="EO49" t="str">
            <v>ja</v>
          </cell>
          <cell r="EQ49" t="str">
            <v>1067_20_</v>
          </cell>
          <cell r="ER49" t="str">
            <v>1067_20_2d</v>
          </cell>
          <cell r="ES49" t="str">
            <v>1067_20_</v>
          </cell>
          <cell r="ET49" t="str">
            <v>426.643.03</v>
          </cell>
          <cell r="EU49" t="str">
            <v>1065.20.089</v>
          </cell>
          <cell r="EX49" t="str">
            <v>112723</v>
          </cell>
          <cell r="FA49" t="str">
            <v>112724</v>
          </cell>
          <cell r="FE49" t="str">
            <v>101227</v>
          </cell>
          <cell r="FL49">
            <v>1</v>
          </cell>
        </row>
        <row r="50">
          <cell r="C50" t="str">
            <v>1067.20.125K</v>
          </cell>
          <cell r="D50">
            <v>1067</v>
          </cell>
          <cell r="E50" t="str">
            <v>Glijlagerscharnier</v>
          </cell>
          <cell r="F50" t="str">
            <v>Stiletto, heavy duty friction-bearing hinge, round corners, steel galvanized, with removable pin, SKG***</v>
          </cell>
          <cell r="G50" t="str">
            <v>Stiletto 3 knoops glijlagerscharnier, ronde hoek, gegalvaniseerd, onderhoudsvrije zelfsmerende kunststof lagers, gezet, zonder veiligheidspen, SKG ***</v>
          </cell>
          <cell r="H50" t="str">
            <v>Stiletto, charnière à paliers lisses haute performance, coins arrondis, acier zingué, tige mobile, SKG***</v>
          </cell>
          <cell r="I50" t="str">
            <v>Stiletto, Hochleistungsgleitlagerscharnier, runden Ecken, Stahl verzinkt, mit losem Stift, SKG***</v>
          </cell>
          <cell r="J50" t="str">
            <v>1067_20_BL.jpg</v>
          </cell>
          <cell r="K50" t="str">
            <v>C:\Users\Filis\OneDrive\Citgez Trading\Leveranciers\Charmag\Foto's\1067_20_BL.jpg</v>
          </cell>
          <cell r="L50" t="str">
            <v>1065_20_2d.tif</v>
          </cell>
          <cell r="M50" t="str">
            <v>C:\Users\Filis\OneDrive\Citgez Trading\Leveranciers\Charmag\technische tekeningen\1065_20_2d.tif</v>
          </cell>
          <cell r="N50" t="str">
            <v>20_Gegalvaniseerd</v>
          </cell>
          <cell r="P50">
            <v>89</v>
          </cell>
          <cell r="Q50" t="str">
            <v>mm</v>
          </cell>
          <cell r="R50">
            <v>125</v>
          </cell>
          <cell r="S50" t="str">
            <v>mm</v>
          </cell>
          <cell r="T50">
            <v>3</v>
          </cell>
          <cell r="U50" t="str">
            <v>mm</v>
          </cell>
          <cell r="V50">
            <v>14</v>
          </cell>
          <cell r="W50" t="str">
            <v>mm</v>
          </cell>
          <cell r="X50">
            <v>7</v>
          </cell>
          <cell r="Y50" t="str">
            <v>mm</v>
          </cell>
          <cell r="Z50">
            <v>5</v>
          </cell>
          <cell r="AA50" t="str">
            <v>mm</v>
          </cell>
          <cell r="AC50" t="str">
            <v>mm</v>
          </cell>
          <cell r="AE50" t="str">
            <v>mm</v>
          </cell>
          <cell r="AF50">
            <v>4.5</v>
          </cell>
          <cell r="AG50">
            <v>8</v>
          </cell>
          <cell r="AH50" t="str">
            <v>4.5*40</v>
          </cell>
          <cell r="AI50" t="str">
            <v>mm</v>
          </cell>
          <cell r="AJ50" t="str">
            <v>SKH gecertificeeerd</v>
          </cell>
          <cell r="AK50" t="str">
            <v>Montage_handleiding_stiletto_2019V1</v>
          </cell>
          <cell r="AL50" t="str">
            <v xml:space="preserve">Deuren volgens BRL 0803  </v>
          </cell>
          <cell r="AP50">
            <v>10</v>
          </cell>
          <cell r="AQ50" t="str">
            <v>stuks</v>
          </cell>
          <cell r="AR50">
            <v>0.27800000000000002</v>
          </cell>
          <cell r="AS50" t="str">
            <v>kg</v>
          </cell>
          <cell r="AT50">
            <v>120</v>
          </cell>
          <cell r="AU50">
            <v>180</v>
          </cell>
          <cell r="AV50">
            <v>150</v>
          </cell>
          <cell r="AW50" t="str">
            <v>Hout</v>
          </cell>
          <cell r="AX50" t="str">
            <v>Wood</v>
          </cell>
          <cell r="AY50" t="str">
            <v>Holz</v>
          </cell>
          <cell r="AZ50" t="str">
            <v>Bois</v>
          </cell>
          <cell r="BA50" t="str">
            <v>Ramen en Deuren</v>
          </cell>
          <cell r="BB50" t="str">
            <v>Windows and Doors</v>
          </cell>
          <cell r="BC50" t="str">
            <v>Fenster und Turen</v>
          </cell>
          <cell r="BD50" t="str">
            <v>Fenêtres et Portes</v>
          </cell>
          <cell r="BE50" t="str">
            <v>Hoogwaardige Glijlagerscharnier</v>
          </cell>
          <cell r="BF50" t="str">
            <v>Heavy Duty friction-bearing hinge</v>
          </cell>
          <cell r="BG50" t="str">
            <v>Hochleistungs-Gleitlagerscharnier</v>
          </cell>
          <cell r="BH50" t="str">
            <v>Charnière à palier lisse haute performance</v>
          </cell>
          <cell r="BM50" t="str">
            <v>Staal</v>
          </cell>
          <cell r="BN50" t="str">
            <v>Steel</v>
          </cell>
          <cell r="BO50" t="str">
            <v>Stahl</v>
          </cell>
          <cell r="BP50" t="str">
            <v>Acier</v>
          </cell>
          <cell r="BQ50" t="str">
            <v>Gegalvaniseerd</v>
          </cell>
          <cell r="BR50" t="str">
            <v>Galvanized</v>
          </cell>
          <cell r="BS50" t="str">
            <v>Verzinkt</v>
          </cell>
          <cell r="BT50" t="str">
            <v>Zingué</v>
          </cell>
          <cell r="BU50" t="str">
            <v>Gehard Staal</v>
          </cell>
          <cell r="BV50" t="str">
            <v>Hardened Steel</v>
          </cell>
          <cell r="BW50" t="str">
            <v>Gehärteter Stahl</v>
          </cell>
          <cell r="BX50" t="str">
            <v>Acier Trempé</v>
          </cell>
          <cell r="BY50" t="str">
            <v>Platkop</v>
          </cell>
          <cell r="BZ50" t="str">
            <v>Flat head</v>
          </cell>
          <cell r="CA50" t="str">
            <v xml:space="preserve">Flachkopf </v>
          </cell>
          <cell r="CB50" t="str">
            <v>Têtes plates</v>
          </cell>
          <cell r="CC50" t="str">
            <v>Ronde hoek</v>
          </cell>
          <cell r="CD50" t="str">
            <v>Round corners</v>
          </cell>
          <cell r="CE50" t="str">
            <v>Runde Ecken</v>
          </cell>
          <cell r="CF50" t="str">
            <v>Coins arrondis</v>
          </cell>
          <cell r="CG50" t="str">
            <v>Onderhoudsvrije zelfsmerende Kunststof lagers</v>
          </cell>
          <cell r="CH50" t="str">
            <v xml:space="preserve">Friction-bearing </v>
          </cell>
          <cell r="CI50" t="str">
            <v>Gleitlager</v>
          </cell>
          <cell r="CJ50" t="str">
            <v>Palier lisse</v>
          </cell>
          <cell r="CK50" t="str">
            <v>SKG***/SKH ZONDER DIEVENPEN</v>
          </cell>
          <cell r="CO50" t="str">
            <v>Gepatenteerd bevestigingssysteem</v>
          </cell>
          <cell r="CS50" t="str">
            <v>Gelaste knoop</v>
          </cell>
          <cell r="CT50" t="str">
            <v>Welded knot</v>
          </cell>
          <cell r="CU50" t="str">
            <v>Geschweißter Knopf</v>
          </cell>
          <cell r="CV50" t="str">
            <v>Bouton soudé</v>
          </cell>
          <cell r="CW50" t="str">
            <v>Geluidsloos en onderhoudsarm door zelfsmerende kunststof glijlagers</v>
          </cell>
          <cell r="DA50" t="str">
            <v>Draairichting universeel, links/rechts toepasbaar</v>
          </cell>
          <cell r="DE50" t="str">
            <v>Toepasbaar voor binnen- en buitendeuren</v>
          </cell>
          <cell r="DI50" t="str">
            <v>Stervormige schroefgaten ter voorkoming van afbreken van schroefkoppen</v>
          </cell>
          <cell r="DJ50" t="str">
            <v>Star-shaped, reduce the risk of screw breaking</v>
          </cell>
          <cell r="DK50" t="str">
            <v>Sternförmig, reduziert das Risiko eines Schraubenbruchs</v>
          </cell>
          <cell r="DL50" t="str">
            <v>En forme d'étoile, pour réduire le risque de rupture des vis</v>
          </cell>
          <cell r="DM50" t="str">
            <v>Platkop</v>
          </cell>
          <cell r="DN50" t="str">
            <v>Flat head</v>
          </cell>
          <cell r="DO50" t="str">
            <v xml:space="preserve">Flachkopf </v>
          </cell>
          <cell r="DP50" t="str">
            <v>Têtes plates</v>
          </cell>
          <cell r="DQ50" t="str">
            <v>Gezet</v>
          </cell>
          <cell r="DR50" t="str">
            <v>Swaged</v>
          </cell>
          <cell r="DS50" t="str">
            <v>Gekröpft</v>
          </cell>
          <cell r="DT50" t="str">
            <v>coudée</v>
          </cell>
          <cell r="DU50" t="str">
            <v>Met een losse pen</v>
          </cell>
          <cell r="DV50" t="str">
            <v>With removable pin</v>
          </cell>
          <cell r="DW50" t="str">
            <v>Mit losem Stift</v>
          </cell>
          <cell r="DX50" t="str">
            <v>Tige dégondable</v>
          </cell>
          <cell r="EG50" t="str">
            <v>426.643.03</v>
          </cell>
          <cell r="EH50" t="str">
            <v>C:\Users\Filis\OneDrive\Citgez Trading\Leveranciers\Charmag\Productdata sheet\logo's\skg.png</v>
          </cell>
          <cell r="EI50" t="str">
            <v>C:\Users\Filis\OneDrive\Citgez Trading\Leveranciers\Charmag\Productdata sheet\logo's\politie keurmerk.png</v>
          </cell>
          <cell r="EJ50" t="str">
            <v>C:\Users\Filis\OneDrive\Citgez Trading\Leveranciers\Charmag\Productdata sheet\logo's\skg ikob.jfif</v>
          </cell>
          <cell r="EK50" t="str">
            <v>C:\Users\Filis\OneDrive\Citgez Trading\Leveranciers\Charmag\Productdata sheet\logo's\ce.png</v>
          </cell>
          <cell r="EL50" t="str">
            <v>SKG*** / SKH</v>
          </cell>
          <cell r="EM50" t="str">
            <v>politiekeur</v>
          </cell>
          <cell r="EN50" t="str">
            <v>426.643.03</v>
          </cell>
          <cell r="EO50" t="str">
            <v>ja</v>
          </cell>
          <cell r="EQ50" t="str">
            <v>1067_20_</v>
          </cell>
          <cell r="ER50" t="str">
            <v>1067_20_2d</v>
          </cell>
          <cell r="ES50" t="str">
            <v>1067_20_</v>
          </cell>
          <cell r="ET50" t="str">
            <v>426.643.03</v>
          </cell>
          <cell r="EU50" t="str">
            <v>1065.20.089</v>
          </cell>
          <cell r="EX50" t="str">
            <v>112723</v>
          </cell>
          <cell r="FA50" t="str">
            <v>112724</v>
          </cell>
          <cell r="FE50" t="str">
            <v>101227</v>
          </cell>
          <cell r="FL50">
            <v>1</v>
          </cell>
        </row>
        <row r="51">
          <cell r="BS51" t="str">
            <v/>
          </cell>
          <cell r="BT51" t="str">
            <v/>
          </cell>
          <cell r="BU51" t="str">
            <v/>
          </cell>
          <cell r="BV51" t="str">
            <v/>
          </cell>
          <cell r="BW51" t="str">
            <v/>
          </cell>
          <cell r="BX51" t="str">
            <v/>
          </cell>
          <cell r="BY51" t="str">
            <v>Platkop</v>
          </cell>
          <cell r="BZ51" t="str">
            <v>Flat head</v>
          </cell>
          <cell r="CA51" t="str">
            <v xml:space="preserve">Flachkopf </v>
          </cell>
          <cell r="CB51" t="str">
            <v>Têtes plates</v>
          </cell>
          <cell r="DM51" t="str">
            <v/>
          </cell>
          <cell r="DN51" t="str">
            <v/>
          </cell>
          <cell r="DO51" t="str">
            <v/>
          </cell>
          <cell r="DQ51" t="str">
            <v>Gezet</v>
          </cell>
          <cell r="DR51" t="str">
            <v>Swaged</v>
          </cell>
          <cell r="DS51" t="str">
            <v>Gekröpft</v>
          </cell>
          <cell r="DT51" t="str">
            <v>coudée</v>
          </cell>
          <cell r="FL51">
            <v>1</v>
          </cell>
        </row>
        <row r="52">
          <cell r="C52" t="str">
            <v>1067.80.089K</v>
          </cell>
          <cell r="D52">
            <v>1067</v>
          </cell>
          <cell r="E52" t="str">
            <v>Stiletto 3 knoops glijlagerscharnier</v>
          </cell>
          <cell r="F52" t="str">
            <v>Stiletto, heavy duty friction-bearing hinge, round corners, stainless steel brushed, with removable pin, SKG***</v>
          </cell>
          <cell r="G52" t="str">
            <v>Stiletto 3 knoops glijlagerscharnier, ronde hoek, rvs geborsteld, onderhoudsvrije zelfsmerende kunststof lagers, gezet, zonder veiligheidspen, SKG ***</v>
          </cell>
          <cell r="H52" t="str">
            <v>Stiletto, charnière à paliers lisses haute performance, coins arrondis, inox brossé, tige mobile, SKG***</v>
          </cell>
          <cell r="I52" t="str">
            <v>Stiletto, Hochleistungsgleitlagerscharnier, runde Ecken, Edelstahl gebürstet, mit losem Stift, SKG***</v>
          </cell>
          <cell r="J52" t="str">
            <v>1067_80_.jpg</v>
          </cell>
          <cell r="K52" t="str">
            <v>C:\Users\Filis\OneDrive\Citgez Trading\Leveranciers\Charmag\Foto's\1067_80_.jpg</v>
          </cell>
          <cell r="L52" t="str">
            <v>1067_80_2d.tif</v>
          </cell>
          <cell r="M52" t="str">
            <v>C:\Users\Filis\OneDrive\Citgez Trading\Leveranciers\Charmag\technische tekeningen\1067_80_2d.tif</v>
          </cell>
          <cell r="N52" t="str">
            <v>80_Rvs</v>
          </cell>
          <cell r="O52">
            <v>112834</v>
          </cell>
          <cell r="P52">
            <v>89</v>
          </cell>
          <cell r="Q52" t="str">
            <v>mm</v>
          </cell>
          <cell r="R52">
            <v>89</v>
          </cell>
          <cell r="S52" t="str">
            <v>mm</v>
          </cell>
          <cell r="T52">
            <v>3</v>
          </cell>
          <cell r="U52" t="str">
            <v>mm</v>
          </cell>
          <cell r="V52">
            <v>14</v>
          </cell>
          <cell r="W52" t="str">
            <v>mm</v>
          </cell>
          <cell r="X52">
            <v>7</v>
          </cell>
          <cell r="Y52" t="str">
            <v>mm</v>
          </cell>
          <cell r="Z52">
            <v>5</v>
          </cell>
          <cell r="AA52" t="str">
            <v>mm</v>
          </cell>
          <cell r="AC52" t="str">
            <v>mm</v>
          </cell>
          <cell r="AE52" t="str">
            <v>mm</v>
          </cell>
          <cell r="AF52">
            <v>4.5</v>
          </cell>
          <cell r="AG52">
            <v>8</v>
          </cell>
          <cell r="AH52" t="str">
            <v>4.5*40</v>
          </cell>
          <cell r="AI52" t="str">
            <v>mm</v>
          </cell>
          <cell r="AJ52" t="str">
            <v>SKH gecertificeeerd</v>
          </cell>
          <cell r="AK52" t="str">
            <v>Montage_handleiding_stiletto_2019V1</v>
          </cell>
          <cell r="AL52" t="str">
            <v xml:space="preserve">Deuren volgens BRL 0803  </v>
          </cell>
          <cell r="AP52">
            <v>10</v>
          </cell>
          <cell r="AQ52" t="str">
            <v>stuks</v>
          </cell>
          <cell r="AR52">
            <v>0.27800000000000002</v>
          </cell>
          <cell r="AS52" t="str">
            <v>kg</v>
          </cell>
          <cell r="AT52">
            <v>120</v>
          </cell>
          <cell r="AU52">
            <v>180</v>
          </cell>
          <cell r="AV52" t="str">
            <v>180</v>
          </cell>
          <cell r="AW52" t="str">
            <v>Hout</v>
          </cell>
          <cell r="AX52" t="str">
            <v>Wood</v>
          </cell>
          <cell r="AY52" t="str">
            <v>Holz</v>
          </cell>
          <cell r="AZ52" t="str">
            <v>Bois</v>
          </cell>
          <cell r="BA52" t="str">
            <v>Ramen en Deuren</v>
          </cell>
          <cell r="BB52" t="str">
            <v>Windows and Doors</v>
          </cell>
          <cell r="BC52" t="str">
            <v>Fenster und Turen</v>
          </cell>
          <cell r="BD52" t="str">
            <v>Fenêtres et Portes</v>
          </cell>
          <cell r="BE52" t="str">
            <v>Hoogwaardige Glijlagerscharnier</v>
          </cell>
          <cell r="BF52" t="str">
            <v>Heavy Duty friction-bearing hinge</v>
          </cell>
          <cell r="BG52" t="str">
            <v>Hochleistungs-Gleitlagerscharnier</v>
          </cell>
          <cell r="BH52" t="str">
            <v>Charnière à palier lisse haute performance</v>
          </cell>
          <cell r="BM52" t="str">
            <v>Rvs</v>
          </cell>
          <cell r="BN52" t="str">
            <v>Stainless steel</v>
          </cell>
          <cell r="BO52" t="str">
            <v>Edelstahl</v>
          </cell>
          <cell r="BP52" t="str">
            <v>Inox</v>
          </cell>
          <cell r="BQ52" t="str">
            <v>Geborsteld</v>
          </cell>
          <cell r="BR52" t="str">
            <v>Brushed</v>
          </cell>
          <cell r="BS52" t="str">
            <v>Gebürstet</v>
          </cell>
          <cell r="BT52" t="str">
            <v>Brossé</v>
          </cell>
          <cell r="BU52" t="str">
            <v>Gehard Rvs</v>
          </cell>
          <cell r="BV52" t="str">
            <v>Hardened Stainless Steel</v>
          </cell>
          <cell r="BW52" t="str">
            <v>Gehärteter Edelstahl</v>
          </cell>
          <cell r="BX52" t="str">
            <v>Inox Trempé</v>
          </cell>
          <cell r="BY52" t="str">
            <v>Platkop</v>
          </cell>
          <cell r="BZ52" t="str">
            <v>Flat head</v>
          </cell>
          <cell r="CA52" t="str">
            <v xml:space="preserve">Flachkopf </v>
          </cell>
          <cell r="CB52" t="str">
            <v>Têtes plates</v>
          </cell>
          <cell r="CC52" t="str">
            <v>Ronde hoek</v>
          </cell>
          <cell r="CD52" t="str">
            <v>Round corners</v>
          </cell>
          <cell r="CE52" t="str">
            <v>Runde Ecken</v>
          </cell>
          <cell r="CF52" t="str">
            <v>Coins arrondis</v>
          </cell>
          <cell r="CG52" t="str">
            <v>Onderhoudsvrije zelfsmerende Kunststof lagers</v>
          </cell>
          <cell r="CH52" t="str">
            <v xml:space="preserve">Friction-bearing </v>
          </cell>
          <cell r="CI52" t="str">
            <v>Gleitlager</v>
          </cell>
          <cell r="CJ52" t="str">
            <v>Palier lisse</v>
          </cell>
          <cell r="CK52" t="str">
            <v>SKG***/SKH ZONDER DIEVENPEN</v>
          </cell>
          <cell r="CO52" t="str">
            <v>Gepatenteerd bevestigingssysteem</v>
          </cell>
          <cell r="CS52" t="str">
            <v>Gelaste knoop</v>
          </cell>
          <cell r="CT52" t="str">
            <v>Welded knot</v>
          </cell>
          <cell r="CU52" t="str">
            <v>Geschweißter Knopf</v>
          </cell>
          <cell r="CV52" t="str">
            <v>Bouton soudé</v>
          </cell>
          <cell r="CW52" t="str">
            <v>Geluidsloos en onderhoudsarm door zelfsmerende kunststof glijlagers</v>
          </cell>
          <cell r="DA52" t="str">
            <v>Draairichting universeel, links/rechts toepasbaar</v>
          </cell>
          <cell r="DE52" t="str">
            <v>Toepasbaar voor binnen- en buitendeuren</v>
          </cell>
          <cell r="DI52" t="str">
            <v>Stervormige schroefgaten ter voorkoming van afbreken van schroefkoppen</v>
          </cell>
          <cell r="DJ52" t="str">
            <v>Star-shaped, reduce the risk of screw breaking</v>
          </cell>
          <cell r="DK52" t="str">
            <v>Sternförmig, reduziert das Risiko eines Schraubenbruchs</v>
          </cell>
          <cell r="DL52" t="str">
            <v>En forme d'étoile, pour réduire le risque de rupture des vis</v>
          </cell>
          <cell r="DM52" t="str">
            <v>Platkop</v>
          </cell>
          <cell r="DN52" t="str">
            <v>Flat head</v>
          </cell>
          <cell r="DO52" t="str">
            <v xml:space="preserve">Flachkopf </v>
          </cell>
          <cell r="DP52" t="str">
            <v>Têtes plates</v>
          </cell>
          <cell r="DQ52" t="str">
            <v>Gezet</v>
          </cell>
          <cell r="DR52" t="str">
            <v>Swaged</v>
          </cell>
          <cell r="DS52" t="str">
            <v>Gekröpft</v>
          </cell>
          <cell r="DT52" t="str">
            <v>coudée</v>
          </cell>
          <cell r="DU52" t="str">
            <v>Met een losse pen</v>
          </cell>
          <cell r="DV52" t="str">
            <v>With removable pin</v>
          </cell>
          <cell r="DW52" t="str">
            <v>Mit losem Stift</v>
          </cell>
          <cell r="DX52" t="str">
            <v>Tige dégondable</v>
          </cell>
          <cell r="EG52" t="str">
            <v>426.643.04</v>
          </cell>
          <cell r="EH52" t="str">
            <v>C:\Users\Filis\OneDrive\Citgez Trading\Leveranciers\Charmag\Productdata sheet\logo's\skg.png</v>
          </cell>
          <cell r="EI52" t="str">
            <v>C:\Users\Filis\OneDrive\Citgez Trading\Leveranciers\Charmag\Productdata sheet\logo's\politie keurmerk.png</v>
          </cell>
          <cell r="EJ52" t="str">
            <v>C:\Users\Filis\OneDrive\Citgez Trading\Leveranciers\Charmag\Productdata sheet\logo's\skg ikob.jfif</v>
          </cell>
          <cell r="EK52" t="str">
            <v>C:\Users\Filis\OneDrive\Citgez Trading\Leveranciers\Charmag\Productdata sheet\logo's\ce.png</v>
          </cell>
          <cell r="EL52" t="str">
            <v>SKG*** / SKH</v>
          </cell>
          <cell r="EM52" t="str">
            <v>politiekeur</v>
          </cell>
          <cell r="EN52" t="str">
            <v>426.643.04</v>
          </cell>
          <cell r="EO52" t="str">
            <v>ja</v>
          </cell>
          <cell r="EQ52" t="str">
            <v>1067_80_</v>
          </cell>
          <cell r="ER52" t="str">
            <v>1067_80_2d</v>
          </cell>
          <cell r="ES52" t="str">
            <v>1067_80_</v>
          </cell>
          <cell r="ET52" t="str">
            <v>426.643.04</v>
          </cell>
          <cell r="EU52" t="str">
            <v>1065.80.089</v>
          </cell>
          <cell r="EX52">
            <v>112723</v>
          </cell>
          <cell r="FA52" t="str">
            <v>112724</v>
          </cell>
          <cell r="FE52" t="str">
            <v>101227</v>
          </cell>
          <cell r="FL52">
            <v>1</v>
          </cell>
        </row>
        <row r="53">
          <cell r="C53" t="str">
            <v>1067.80.089C</v>
          </cell>
          <cell r="D53">
            <v>1067</v>
          </cell>
          <cell r="E53" t="str">
            <v>Stiletto 3 knoops glijlagerscharnier</v>
          </cell>
          <cell r="F53" t="str">
            <v>Stiletto, heavy duty friction-bearing hinge, round corners, stainless steel brushed, with removable pin, SKG***</v>
          </cell>
          <cell r="G53" t="str">
            <v>Stiletto 3 knoops glijlagerscharnier, ronde hoek, rvs geborsteld, onderhoudsvrije zelfsmerende kunststof lagers, gezet, zonder veiligheidspen, SKG ***</v>
          </cell>
          <cell r="H53" t="str">
            <v>Stiletto, charnière à paliers lisses haute performance, coins arrondis, inox brossé, tige mobile, SKG***</v>
          </cell>
          <cell r="I53" t="str">
            <v>Stiletto, Hochleistungsgleitlagerscharnier, runde Ecken, Edelstahl gebürstet, mit losem Stift, SKG***</v>
          </cell>
          <cell r="J53" t="str">
            <v>1067_80_.jpg</v>
          </cell>
          <cell r="K53" t="str">
            <v>C:\Users\Filis\OneDrive\Citgez Trading\Leveranciers\Charmag\Foto's\1067_80_.jpg</v>
          </cell>
          <cell r="L53" t="str">
            <v>1067_80_2d.tif</v>
          </cell>
          <cell r="M53" t="str">
            <v>C:\Users\Filis\OneDrive\Citgez Trading\Leveranciers\Charmag\technische tekeningen\1067_80_2d.tif</v>
          </cell>
          <cell r="N53" t="str">
            <v>80_Rvs</v>
          </cell>
          <cell r="P53">
            <v>89</v>
          </cell>
          <cell r="Q53" t="str">
            <v>mm</v>
          </cell>
          <cell r="R53">
            <v>89</v>
          </cell>
          <cell r="S53" t="str">
            <v>mm</v>
          </cell>
          <cell r="T53">
            <v>3</v>
          </cell>
          <cell r="U53" t="str">
            <v>mm</v>
          </cell>
          <cell r="V53">
            <v>14</v>
          </cell>
          <cell r="W53" t="str">
            <v>mm</v>
          </cell>
          <cell r="X53">
            <v>7</v>
          </cell>
          <cell r="Y53" t="str">
            <v>mm</v>
          </cell>
          <cell r="Z53">
            <v>5</v>
          </cell>
          <cell r="AA53" t="str">
            <v>mm</v>
          </cell>
          <cell r="AC53" t="str">
            <v>mm</v>
          </cell>
          <cell r="AE53" t="str">
            <v>mm</v>
          </cell>
          <cell r="AF53">
            <v>4.5</v>
          </cell>
          <cell r="AG53">
            <v>8</v>
          </cell>
          <cell r="AH53" t="str">
            <v>4.5*40</v>
          </cell>
          <cell r="AI53" t="str">
            <v>mm</v>
          </cell>
          <cell r="AJ53" t="str">
            <v>SKH gecertificeeerd</v>
          </cell>
          <cell r="AK53" t="str">
            <v>Montage_handleiding_stiletto_2019V1</v>
          </cell>
          <cell r="AL53" t="str">
            <v xml:space="preserve">Deuren volgens BRL 0803  </v>
          </cell>
          <cell r="AP53">
            <v>50</v>
          </cell>
          <cell r="AQ53" t="str">
            <v>stuks</v>
          </cell>
          <cell r="AR53">
            <v>0.27800000000000002</v>
          </cell>
          <cell r="AS53" t="str">
            <v>kg</v>
          </cell>
          <cell r="AT53">
            <v>120</v>
          </cell>
          <cell r="AU53">
            <v>180</v>
          </cell>
          <cell r="AV53" t="str">
            <v>180</v>
          </cell>
          <cell r="AW53" t="str">
            <v>Hout</v>
          </cell>
          <cell r="AX53" t="str">
            <v>Wood</v>
          </cell>
          <cell r="AY53" t="str">
            <v>Holz</v>
          </cell>
          <cell r="AZ53" t="str">
            <v>Bois</v>
          </cell>
          <cell r="BA53" t="str">
            <v>Ramen en Deuren</v>
          </cell>
          <cell r="BB53" t="str">
            <v>Windows and Doors</v>
          </cell>
          <cell r="BC53" t="str">
            <v>Fenster und Turen</v>
          </cell>
          <cell r="BD53" t="str">
            <v>Fenêtres et Portes</v>
          </cell>
          <cell r="BE53" t="str">
            <v>Hoogwaardige Glijlagerscharnier</v>
          </cell>
          <cell r="BF53" t="str">
            <v>Heavy Duty friction-bearing hinge</v>
          </cell>
          <cell r="BG53" t="str">
            <v>Hochleistungs-Gleitlagerscharnier</v>
          </cell>
          <cell r="BH53" t="str">
            <v>Charnière à palier lisse haute performance</v>
          </cell>
          <cell r="BM53" t="str">
            <v>Rvs</v>
          </cell>
          <cell r="BN53" t="str">
            <v>Stainless steel</v>
          </cell>
          <cell r="BO53" t="str">
            <v>Edelstahl</v>
          </cell>
          <cell r="BP53" t="str">
            <v>Inox</v>
          </cell>
          <cell r="BQ53" t="str">
            <v>Geborsteld</v>
          </cell>
          <cell r="BR53" t="str">
            <v>Brushed</v>
          </cell>
          <cell r="BS53" t="str">
            <v>Gebürstet</v>
          </cell>
          <cell r="BT53" t="str">
            <v>Brossé</v>
          </cell>
          <cell r="BU53" t="str">
            <v>Gehard Rvs</v>
          </cell>
          <cell r="BV53" t="str">
            <v>Hardened Stainless Steel</v>
          </cell>
          <cell r="BW53" t="str">
            <v>Gehärteter Edelstahl</v>
          </cell>
          <cell r="BX53" t="str">
            <v>Inox Trempé</v>
          </cell>
          <cell r="BY53" t="str">
            <v>Platkop</v>
          </cell>
          <cell r="BZ53" t="str">
            <v>Flat head</v>
          </cell>
          <cell r="CA53" t="str">
            <v xml:space="preserve">Flachkopf </v>
          </cell>
          <cell r="CB53" t="str">
            <v>Têtes plates</v>
          </cell>
          <cell r="CC53" t="str">
            <v>Ronde hoek</v>
          </cell>
          <cell r="CD53" t="str">
            <v>Round corners</v>
          </cell>
          <cell r="CE53" t="str">
            <v>Runde Ecken</v>
          </cell>
          <cell r="CF53" t="str">
            <v>Coins arrondis</v>
          </cell>
          <cell r="CG53" t="str">
            <v>Onderhoudsvrije zelfsmerende Kunststof lagers</v>
          </cell>
          <cell r="CH53" t="str">
            <v xml:space="preserve">Friction-bearing </v>
          </cell>
          <cell r="CI53" t="str">
            <v>Gleitlager</v>
          </cell>
          <cell r="CJ53" t="str">
            <v>Palier lisse</v>
          </cell>
          <cell r="CK53" t="str">
            <v>SKG***/SKH ZONDER DIEVENPEN</v>
          </cell>
          <cell r="CO53" t="str">
            <v>Gepatenteerd bevestigingssysteem</v>
          </cell>
          <cell r="CS53" t="str">
            <v>Gelaste knoop</v>
          </cell>
          <cell r="CT53" t="str">
            <v>Welded knot</v>
          </cell>
          <cell r="CU53" t="str">
            <v>Geschweißter Knopf</v>
          </cell>
          <cell r="CV53" t="str">
            <v>Bouton soudé</v>
          </cell>
          <cell r="CW53" t="str">
            <v>Geluidsloos en onderhoudsarm door zelfsmerende kunststof glijlagers</v>
          </cell>
          <cell r="DA53" t="str">
            <v>Draairichting universeel, links/rechts toepasbaar</v>
          </cell>
          <cell r="DE53" t="str">
            <v>Toepasbaar voor binnen- en buitendeuren</v>
          </cell>
          <cell r="DI53" t="str">
            <v>Stervormige schroefgaten ter voorkoming van afbreken van schroefkoppen</v>
          </cell>
          <cell r="DJ53" t="str">
            <v>Star-shaped, reduce the risk of screw breaking</v>
          </cell>
          <cell r="DK53" t="str">
            <v>Sternförmig, reduziert das Risiko eines Schraubenbruchs</v>
          </cell>
          <cell r="DL53" t="str">
            <v>En forme d'étoile, pour réduire le risque de rupture des vis</v>
          </cell>
          <cell r="DM53" t="str">
            <v>Platkop</v>
          </cell>
          <cell r="DN53" t="str">
            <v>Flat head</v>
          </cell>
          <cell r="DO53" t="str">
            <v xml:space="preserve">Flachkopf </v>
          </cell>
          <cell r="DP53" t="str">
            <v>Têtes plates</v>
          </cell>
          <cell r="DQ53" t="str">
            <v>Gezet</v>
          </cell>
          <cell r="DR53" t="str">
            <v>Swaged</v>
          </cell>
          <cell r="DS53" t="str">
            <v>Gekröpft</v>
          </cell>
          <cell r="DT53" t="str">
            <v>coudée</v>
          </cell>
          <cell r="DU53" t="str">
            <v>Met een losse pen</v>
          </cell>
          <cell r="DV53" t="str">
            <v>With removable pin</v>
          </cell>
          <cell r="DW53" t="str">
            <v>Mit losem Stift</v>
          </cell>
          <cell r="DX53" t="str">
            <v>Tige dégondable</v>
          </cell>
          <cell r="EG53" t="str">
            <v>426.643.04</v>
          </cell>
          <cell r="EH53" t="str">
            <v>C:\Users\Filis\OneDrive\Citgez Trading\Leveranciers\Charmag\Productdata sheet\logo's\skg.png</v>
          </cell>
          <cell r="EI53" t="str">
            <v>C:\Users\Filis\OneDrive\Citgez Trading\Leveranciers\Charmag\Productdata sheet\logo's\politie keurmerk.png</v>
          </cell>
          <cell r="EJ53" t="str">
            <v>C:\Users\Filis\OneDrive\Citgez Trading\Leveranciers\Charmag\Productdata sheet\logo's\skg ikob.jfif</v>
          </cell>
          <cell r="EK53" t="str">
            <v>C:\Users\Filis\OneDrive\Citgez Trading\Leveranciers\Charmag\Productdata sheet\logo's\ce.png</v>
          </cell>
          <cell r="EL53" t="str">
            <v>SKG*** / SKH</v>
          </cell>
          <cell r="EM53" t="str">
            <v>politiekeur</v>
          </cell>
          <cell r="EN53" t="str">
            <v>426.643.04</v>
          </cell>
          <cell r="EO53" t="str">
            <v>ja</v>
          </cell>
          <cell r="EQ53" t="str">
            <v>1067_80_</v>
          </cell>
          <cell r="ER53" t="str">
            <v>1067_80_2d</v>
          </cell>
          <cell r="ES53" t="str">
            <v>1067_80_</v>
          </cell>
          <cell r="ET53" t="str">
            <v>426.643.04</v>
          </cell>
          <cell r="EU53" t="str">
            <v>1065.80.089</v>
          </cell>
          <cell r="EX53" t="str">
            <v>112723</v>
          </cell>
          <cell r="FA53" t="str">
            <v>112724</v>
          </cell>
          <cell r="FE53" t="str">
            <v>101227</v>
          </cell>
          <cell r="FL53">
            <v>1</v>
          </cell>
        </row>
        <row r="54">
          <cell r="C54" t="str">
            <v>1067.80.080K</v>
          </cell>
          <cell r="D54">
            <v>1067</v>
          </cell>
          <cell r="E54" t="str">
            <v>Stiletto 3 knoops glijlagerscharnier</v>
          </cell>
          <cell r="F54" t="str">
            <v>Stiletto, heavy duty friction-bearing hinge, round corners, stainless steel brushed, with removable pin, SKG***</v>
          </cell>
          <cell r="G54" t="str">
            <v>Stiletto 3 knoops glijlagerscharnier, ronde hoek, rvs geborsteld, onderhoudsvrije zelfsmerende kunststof lagers, gezet, zonder veiligheidspen, SKG ***</v>
          </cell>
          <cell r="H54" t="str">
            <v>Stiletto, charnière à paliers lisses haute performance, coins arrondis, inox brossé, tige mobile, SKG***</v>
          </cell>
          <cell r="I54" t="str">
            <v>Stiletto, Hochleistungsgleitlagerscharnier, runde Ecken, Edelstahl gebürstet, mit losem Stift, SKG***</v>
          </cell>
          <cell r="J54" t="str">
            <v>1067_80_.jpg</v>
          </cell>
          <cell r="K54" t="str">
            <v>C:\Users\Filis\OneDrive\Citgez Trading\Leveranciers\Charmag\Foto's\1067_80_.jpg</v>
          </cell>
          <cell r="L54" t="str">
            <v>1067_80_2d.tif</v>
          </cell>
          <cell r="M54" t="str">
            <v>C:\Users\Filis\OneDrive\Citgez Trading\Leveranciers\Charmag\technische tekeningen\1067_80_2d.tif</v>
          </cell>
          <cell r="N54" t="str">
            <v>80_Rvs</v>
          </cell>
          <cell r="P54">
            <v>89</v>
          </cell>
          <cell r="Q54" t="str">
            <v>mm</v>
          </cell>
          <cell r="R54">
            <v>89</v>
          </cell>
          <cell r="S54" t="str">
            <v>mm</v>
          </cell>
          <cell r="T54">
            <v>3</v>
          </cell>
          <cell r="U54" t="str">
            <v>mm</v>
          </cell>
          <cell r="V54">
            <v>14</v>
          </cell>
          <cell r="W54" t="str">
            <v>mm</v>
          </cell>
          <cell r="X54">
            <v>7</v>
          </cell>
          <cell r="Y54" t="str">
            <v>mm</v>
          </cell>
          <cell r="Z54">
            <v>5</v>
          </cell>
          <cell r="AA54" t="str">
            <v>mm</v>
          </cell>
          <cell r="AC54" t="str">
            <v>mm</v>
          </cell>
          <cell r="AE54" t="str">
            <v>mm</v>
          </cell>
          <cell r="AF54">
            <v>4.5</v>
          </cell>
          <cell r="AG54">
            <v>8</v>
          </cell>
          <cell r="AH54" t="str">
            <v>4.5*40</v>
          </cell>
          <cell r="AI54" t="str">
            <v>mm</v>
          </cell>
          <cell r="AJ54" t="str">
            <v>SKH gecertificeeerd</v>
          </cell>
          <cell r="AK54" t="str">
            <v>Montage_handleiding_stiletto_2019V1</v>
          </cell>
          <cell r="AL54" t="str">
            <v xml:space="preserve">Deuren volgens BRL 0803  </v>
          </cell>
          <cell r="AP54">
            <v>10</v>
          </cell>
          <cell r="AQ54" t="str">
            <v>stuks</v>
          </cell>
          <cell r="AR54">
            <v>0.27800000000000002</v>
          </cell>
          <cell r="AS54" t="str">
            <v>kg</v>
          </cell>
          <cell r="AT54">
            <v>120</v>
          </cell>
          <cell r="AU54">
            <v>180</v>
          </cell>
          <cell r="AV54" t="str">
            <v>180</v>
          </cell>
          <cell r="AW54" t="str">
            <v>Hout</v>
          </cell>
          <cell r="AX54" t="str">
            <v>Wood</v>
          </cell>
          <cell r="AY54" t="str">
            <v>Holz</v>
          </cell>
          <cell r="AZ54" t="str">
            <v>Bois</v>
          </cell>
          <cell r="BA54" t="str">
            <v>Ramen en Deuren</v>
          </cell>
          <cell r="BB54" t="str">
            <v>Windows and Doors</v>
          </cell>
          <cell r="BC54" t="str">
            <v>Fenster und Turen</v>
          </cell>
          <cell r="BD54" t="str">
            <v>Fenêtres et Portes</v>
          </cell>
          <cell r="BE54" t="str">
            <v>Hoogwaardige Glijlagerscharnier</v>
          </cell>
          <cell r="BF54" t="str">
            <v>Heavy Duty friction-bearing hinge</v>
          </cell>
          <cell r="BG54" t="str">
            <v>Hochleistungs-Gleitlagerscharnier</v>
          </cell>
          <cell r="BH54" t="str">
            <v>Charnière à palier lisse haute performance</v>
          </cell>
          <cell r="BM54" t="str">
            <v>Rvs</v>
          </cell>
          <cell r="BN54" t="str">
            <v>Stainless steel</v>
          </cell>
          <cell r="BO54" t="str">
            <v>Edelstahl</v>
          </cell>
          <cell r="BP54" t="str">
            <v>Inox</v>
          </cell>
          <cell r="BQ54" t="str">
            <v>Geborsteld</v>
          </cell>
          <cell r="BR54" t="str">
            <v>Brushed</v>
          </cell>
          <cell r="BS54" t="str">
            <v>Gebürstet</v>
          </cell>
          <cell r="BT54" t="str">
            <v>Brossé</v>
          </cell>
          <cell r="BU54" t="str">
            <v>Gehard Rvs</v>
          </cell>
          <cell r="BV54" t="str">
            <v>Hardened Stainless Steel</v>
          </cell>
          <cell r="BW54" t="str">
            <v>Gehärteter Edelstahl</v>
          </cell>
          <cell r="BX54" t="str">
            <v>Inox Trempé</v>
          </cell>
          <cell r="BY54" t="str">
            <v>Platkop</v>
          </cell>
          <cell r="BZ54" t="str">
            <v>Flat head</v>
          </cell>
          <cell r="CA54" t="str">
            <v xml:space="preserve">Flachkopf </v>
          </cell>
          <cell r="CB54" t="str">
            <v>Têtes plates</v>
          </cell>
          <cell r="CC54" t="str">
            <v>Ronde hoek</v>
          </cell>
          <cell r="CD54" t="str">
            <v>Round corners</v>
          </cell>
          <cell r="CE54" t="str">
            <v>Runde Ecken</v>
          </cell>
          <cell r="CF54" t="str">
            <v>Coins arrondis</v>
          </cell>
          <cell r="CG54" t="str">
            <v>Onderhoudsvrije zelfsmerende Kunststof lagers</v>
          </cell>
          <cell r="CH54" t="str">
            <v xml:space="preserve">Friction-bearing </v>
          </cell>
          <cell r="CI54" t="str">
            <v>Gleitlager</v>
          </cell>
          <cell r="CJ54" t="str">
            <v>Palier lisse</v>
          </cell>
          <cell r="CK54" t="str">
            <v>SKG***/SKH ZONDER DIEVENPEN</v>
          </cell>
          <cell r="CO54" t="str">
            <v>Gepatenteerd bevestigingssysteem</v>
          </cell>
          <cell r="CS54" t="str">
            <v>Gelaste knoop</v>
          </cell>
          <cell r="CT54" t="str">
            <v>Welded knot</v>
          </cell>
          <cell r="CU54" t="str">
            <v>Geschweißter Knopf</v>
          </cell>
          <cell r="CV54" t="str">
            <v>Bouton soudé</v>
          </cell>
          <cell r="CW54" t="str">
            <v>Geluidsloos en onderhoudsarm door zelfsmerende kunststof glijlagers</v>
          </cell>
          <cell r="DA54" t="str">
            <v>Draairichting universeel, links/rechts toepasbaar</v>
          </cell>
          <cell r="DE54" t="str">
            <v>Toepasbaar voor binnen- en buitendeuren</v>
          </cell>
          <cell r="DI54" t="str">
            <v>Stervormige schroefgaten ter voorkoming van afbreken van schroefkoppen</v>
          </cell>
          <cell r="DJ54" t="str">
            <v>Star-shaped, reduce the risk of screw breaking</v>
          </cell>
          <cell r="DK54" t="str">
            <v>Sternförmig, reduziert das Risiko eines Schraubenbruchs</v>
          </cell>
          <cell r="DL54" t="str">
            <v>En forme d'étoile, pour réduire le risque de rupture des vis</v>
          </cell>
          <cell r="DM54" t="str">
            <v>Platkop</v>
          </cell>
          <cell r="DN54" t="str">
            <v>Flat head</v>
          </cell>
          <cell r="DO54" t="str">
            <v xml:space="preserve">Flachkopf </v>
          </cell>
          <cell r="DP54" t="str">
            <v>Têtes plates</v>
          </cell>
          <cell r="DQ54" t="str">
            <v>Gezet</v>
          </cell>
          <cell r="DR54" t="str">
            <v>Swaged</v>
          </cell>
          <cell r="DS54" t="str">
            <v>Gekröpft</v>
          </cell>
          <cell r="DT54" t="str">
            <v>coudée</v>
          </cell>
          <cell r="DU54" t="str">
            <v>Met een losse pen</v>
          </cell>
          <cell r="DV54" t="str">
            <v>With removable pin</v>
          </cell>
          <cell r="DW54" t="str">
            <v>Mit losem Stift</v>
          </cell>
          <cell r="DX54" t="str">
            <v>Tige dégondable</v>
          </cell>
          <cell r="EG54" t="str">
            <v>426.643.04</v>
          </cell>
          <cell r="EH54" t="str">
            <v>C:\Users\Filis\OneDrive\Citgez Trading\Leveranciers\Charmag\Productdata sheet\logo's\skg.png</v>
          </cell>
          <cell r="EI54" t="str">
            <v>C:\Users\Filis\OneDrive\Citgez Trading\Leveranciers\Charmag\Productdata sheet\logo's\politie keurmerk.png</v>
          </cell>
          <cell r="EJ54" t="str">
            <v>C:\Users\Filis\OneDrive\Citgez Trading\Leveranciers\Charmag\Productdata sheet\logo's\skg ikob.jfif</v>
          </cell>
          <cell r="EK54" t="str">
            <v>C:\Users\Filis\OneDrive\Citgez Trading\Leveranciers\Charmag\Productdata sheet\logo's\ce.png</v>
          </cell>
          <cell r="EL54" t="str">
            <v>SKG*** / SKH</v>
          </cell>
          <cell r="EM54" t="str">
            <v>politiekeur</v>
          </cell>
          <cell r="EN54" t="str">
            <v>426.643.04</v>
          </cell>
          <cell r="EO54" t="str">
            <v>ja</v>
          </cell>
          <cell r="EQ54" t="str">
            <v>1067_80_</v>
          </cell>
          <cell r="ER54" t="str">
            <v>1067_80_2d</v>
          </cell>
          <cell r="ES54" t="str">
            <v>1067_80_</v>
          </cell>
          <cell r="ET54" t="str">
            <v>426.643.04</v>
          </cell>
          <cell r="EU54" t="str">
            <v>1065.80.089</v>
          </cell>
          <cell r="EX54" t="str">
            <v>112723</v>
          </cell>
          <cell r="FA54" t="str">
            <v>112724</v>
          </cell>
          <cell r="FE54" t="str">
            <v>101227</v>
          </cell>
          <cell r="FL54">
            <v>1</v>
          </cell>
        </row>
        <row r="55">
          <cell r="C55" t="str">
            <v>1067.80.080C</v>
          </cell>
          <cell r="D55">
            <v>1067</v>
          </cell>
          <cell r="E55" t="str">
            <v>Stiletto 3 knoops glijlagerscharnier</v>
          </cell>
          <cell r="F55" t="str">
            <v>Stiletto, heavy duty friction-bearing hinge, round corners, stainless steel brushed, with removable pin, SKG***</v>
          </cell>
          <cell r="G55" t="str">
            <v>Stiletto 3 knoops glijlagerscharnier, ronde hoek, rvs geborsteld, onderhoudsvrije zelfsmerende kunststof lagers, gezet, zonder veiligheidspen, SKG ***</v>
          </cell>
          <cell r="H55" t="str">
            <v>Stiletto, charnière à paliers lisses haute performance, coins arrondis, inox brossé, tige mobile, SKG***</v>
          </cell>
          <cell r="I55" t="str">
            <v>Stiletto, Hochleistungsgleitlagerscharnier, runde Ecken, Edelstahl gebürstet, mit losem Stift, SKG***</v>
          </cell>
          <cell r="J55" t="str">
            <v>1067_80_.jpg</v>
          </cell>
          <cell r="K55" t="str">
            <v>C:\Users\Filis\OneDrive\Citgez Trading\Leveranciers\Charmag\Foto's\1067_80_.jpg</v>
          </cell>
          <cell r="L55" t="str">
            <v>1067_80_2d.tif</v>
          </cell>
          <cell r="M55" t="str">
            <v>C:\Users\Filis\OneDrive\Citgez Trading\Leveranciers\Charmag\technische tekeningen\1067_80_2d.tif</v>
          </cell>
          <cell r="N55" t="str">
            <v>80_Rvs</v>
          </cell>
          <cell r="P55">
            <v>89</v>
          </cell>
          <cell r="Q55" t="str">
            <v>mm</v>
          </cell>
          <cell r="R55">
            <v>89</v>
          </cell>
          <cell r="S55" t="str">
            <v>mm</v>
          </cell>
          <cell r="T55">
            <v>3</v>
          </cell>
          <cell r="U55" t="str">
            <v>mm</v>
          </cell>
          <cell r="V55">
            <v>14</v>
          </cell>
          <cell r="W55" t="str">
            <v>mm</v>
          </cell>
          <cell r="X55">
            <v>7</v>
          </cell>
          <cell r="Y55" t="str">
            <v>mm</v>
          </cell>
          <cell r="Z55">
            <v>5</v>
          </cell>
          <cell r="AA55" t="str">
            <v>mm</v>
          </cell>
          <cell r="AC55" t="str">
            <v>mm</v>
          </cell>
          <cell r="AE55" t="str">
            <v>mm</v>
          </cell>
          <cell r="AF55">
            <v>4.5</v>
          </cell>
          <cell r="AG55">
            <v>8</v>
          </cell>
          <cell r="AH55" t="str">
            <v>4.5*40</v>
          </cell>
          <cell r="AI55" t="str">
            <v>mm</v>
          </cell>
          <cell r="AJ55" t="str">
            <v>SKH gecertificeeerd</v>
          </cell>
          <cell r="AK55" t="str">
            <v>Montage_handleiding_stiletto_2019V1</v>
          </cell>
          <cell r="AL55" t="str">
            <v xml:space="preserve">Deuren volgens BRL 0803  </v>
          </cell>
          <cell r="AP55">
            <v>50</v>
          </cell>
          <cell r="AQ55" t="str">
            <v>stuks</v>
          </cell>
          <cell r="AR55">
            <v>0.27800000000000002</v>
          </cell>
          <cell r="AS55" t="str">
            <v>kg</v>
          </cell>
          <cell r="AT55">
            <v>120</v>
          </cell>
          <cell r="AU55">
            <v>180</v>
          </cell>
          <cell r="AV55" t="str">
            <v>180</v>
          </cell>
          <cell r="AW55" t="str">
            <v>Hout</v>
          </cell>
          <cell r="AX55" t="str">
            <v>Wood</v>
          </cell>
          <cell r="AY55" t="str">
            <v>Holz</v>
          </cell>
          <cell r="AZ55" t="str">
            <v>Bois</v>
          </cell>
          <cell r="BA55" t="str">
            <v>Ramen en Deuren</v>
          </cell>
          <cell r="BB55" t="str">
            <v>Windows and Doors</v>
          </cell>
          <cell r="BC55" t="str">
            <v>Fenster und Turen</v>
          </cell>
          <cell r="BD55" t="str">
            <v>Fenêtres et Portes</v>
          </cell>
          <cell r="BE55" t="str">
            <v>Hoogwaardige Glijlagerscharnier</v>
          </cell>
          <cell r="BF55" t="str">
            <v>Heavy Duty friction-bearing hinge</v>
          </cell>
          <cell r="BG55" t="str">
            <v>Hochleistungs-Gleitlagerscharnier</v>
          </cell>
          <cell r="BH55" t="str">
            <v>Charnière à palier lisse haute performance</v>
          </cell>
          <cell r="BM55" t="str">
            <v>Rvs</v>
          </cell>
          <cell r="BN55" t="str">
            <v>Stainless steel</v>
          </cell>
          <cell r="BO55" t="str">
            <v>Edelstahl</v>
          </cell>
          <cell r="BP55" t="str">
            <v>Inox</v>
          </cell>
          <cell r="BQ55" t="str">
            <v>Geborsteld</v>
          </cell>
          <cell r="BR55" t="str">
            <v>Brushed</v>
          </cell>
          <cell r="BS55" t="str">
            <v>Gebürstet</v>
          </cell>
          <cell r="BT55" t="str">
            <v>Brossé</v>
          </cell>
          <cell r="BU55" t="str">
            <v>Gehard Rvs</v>
          </cell>
          <cell r="BV55" t="str">
            <v>Hardened Stainless Steel</v>
          </cell>
          <cell r="BW55" t="str">
            <v>Gehärteter Edelstahl</v>
          </cell>
          <cell r="BX55" t="str">
            <v>Inox Trempé</v>
          </cell>
          <cell r="BY55" t="str">
            <v>Platkop</v>
          </cell>
          <cell r="BZ55" t="str">
            <v>Flat head</v>
          </cell>
          <cell r="CA55" t="str">
            <v xml:space="preserve">Flachkopf </v>
          </cell>
          <cell r="CB55" t="str">
            <v>Têtes plates</v>
          </cell>
          <cell r="CC55" t="str">
            <v>Ronde hoek</v>
          </cell>
          <cell r="CD55" t="str">
            <v>Round corners</v>
          </cell>
          <cell r="CE55" t="str">
            <v>Runde Ecken</v>
          </cell>
          <cell r="CF55" t="str">
            <v>Coins arrondis</v>
          </cell>
          <cell r="CG55" t="str">
            <v>Onderhoudsvrije zelfsmerende Kunststof lagers</v>
          </cell>
          <cell r="CH55" t="str">
            <v xml:space="preserve">Friction-bearing </v>
          </cell>
          <cell r="CI55" t="str">
            <v>Gleitlager</v>
          </cell>
          <cell r="CJ55" t="str">
            <v>Palier lisse</v>
          </cell>
          <cell r="CK55" t="str">
            <v>SKG***/SKH ZONDER DIEVENPEN</v>
          </cell>
          <cell r="CO55" t="str">
            <v>Gepatenteerd bevestigingssysteem</v>
          </cell>
          <cell r="CS55" t="str">
            <v>Gelaste knoop</v>
          </cell>
          <cell r="CT55" t="str">
            <v>Welded knot</v>
          </cell>
          <cell r="CU55" t="str">
            <v>Geschweißter Knopf</v>
          </cell>
          <cell r="CV55" t="str">
            <v>Bouton soudé</v>
          </cell>
          <cell r="CW55" t="str">
            <v>Geluidsloos en onderhoudsarm door zelfsmerende kunststof glijlagers</v>
          </cell>
          <cell r="DA55" t="str">
            <v>Draairichting universeel, links/rechts toepasbaar</v>
          </cell>
          <cell r="DE55" t="str">
            <v>Toepasbaar voor binnen- en buitendeuren</v>
          </cell>
          <cell r="DI55" t="str">
            <v>Stervormige schroefgaten ter voorkoming van afbreken van schroefkoppen</v>
          </cell>
          <cell r="DJ55" t="str">
            <v>Star-shaped, reduce the risk of screw breaking</v>
          </cell>
          <cell r="DK55" t="str">
            <v>Sternförmig, reduziert das Risiko eines Schraubenbruchs</v>
          </cell>
          <cell r="DL55" t="str">
            <v>En forme d'étoile, pour réduire le risque de rupture des vis</v>
          </cell>
          <cell r="DM55" t="str">
            <v>Platkop</v>
          </cell>
          <cell r="DN55" t="str">
            <v>Flat head</v>
          </cell>
          <cell r="DO55" t="str">
            <v xml:space="preserve">Flachkopf </v>
          </cell>
          <cell r="DP55" t="str">
            <v>Têtes plates</v>
          </cell>
          <cell r="DQ55" t="str">
            <v>Gezet</v>
          </cell>
          <cell r="DR55" t="str">
            <v>Swaged</v>
          </cell>
          <cell r="DS55" t="str">
            <v>Gekröpft</v>
          </cell>
          <cell r="DT55" t="str">
            <v>coudée</v>
          </cell>
          <cell r="DU55" t="str">
            <v>Met een losse pen</v>
          </cell>
          <cell r="DV55" t="str">
            <v>With removable pin</v>
          </cell>
          <cell r="DW55" t="str">
            <v>Mit losem Stift</v>
          </cell>
          <cell r="DX55" t="str">
            <v>Tige dégondable</v>
          </cell>
          <cell r="EG55" t="str">
            <v>426.643.04</v>
          </cell>
          <cell r="EH55" t="str">
            <v>C:\Users\Filis\OneDrive\Citgez Trading\Leveranciers\Charmag\Productdata sheet\logo's\skg.png</v>
          </cell>
          <cell r="EI55" t="str">
            <v>C:\Users\Filis\OneDrive\Citgez Trading\Leveranciers\Charmag\Productdata sheet\logo's\politie keurmerk.png</v>
          </cell>
          <cell r="EJ55" t="str">
            <v>C:\Users\Filis\OneDrive\Citgez Trading\Leveranciers\Charmag\Productdata sheet\logo's\skg ikob.jfif</v>
          </cell>
          <cell r="EK55" t="str">
            <v>C:\Users\Filis\OneDrive\Citgez Trading\Leveranciers\Charmag\Productdata sheet\logo's\ce.png</v>
          </cell>
          <cell r="EL55" t="str">
            <v>SKG*** / SKH</v>
          </cell>
          <cell r="EM55" t="str">
            <v>politiekeur</v>
          </cell>
          <cell r="EN55" t="str">
            <v>426.643.04</v>
          </cell>
          <cell r="EO55" t="str">
            <v>ja</v>
          </cell>
          <cell r="EQ55" t="str">
            <v>1067_80_</v>
          </cell>
          <cell r="ER55" t="str">
            <v>1067_80_2d</v>
          </cell>
          <cell r="ES55" t="str">
            <v>1067_80_</v>
          </cell>
          <cell r="ET55" t="str">
            <v>426.643.04</v>
          </cell>
          <cell r="EU55" t="str">
            <v>1065.80.089</v>
          </cell>
          <cell r="EX55" t="str">
            <v>112723</v>
          </cell>
          <cell r="FA55" t="str">
            <v>112724</v>
          </cell>
          <cell r="FE55" t="str">
            <v>101227</v>
          </cell>
          <cell r="FL55">
            <v>1</v>
          </cell>
        </row>
        <row r="56">
          <cell r="C56" t="str">
            <v>1067.80.080D</v>
          </cell>
          <cell r="D56">
            <v>1067</v>
          </cell>
          <cell r="E56" t="str">
            <v>Stiletto 3 knoops glijlagerscharnier</v>
          </cell>
          <cell r="F56" t="str">
            <v>Stiletto, heavy duty friction-bearing hinge, round corners, stainless steel brushed, with removable pin, SKG***</v>
          </cell>
          <cell r="G56" t="str">
            <v>Stiletto 3 knoops glijlagerscharnier, ronde hoek, rvs geborsteld, onderhoudsvrije zelfsmerende kunststof lagers, gezet, zonder veiligheidspen, SKG ***</v>
          </cell>
          <cell r="H56" t="str">
            <v>Stiletto, charnière à paliers lisses haute performance, coins arrondis, inox brossé, tige mobile, SKG***</v>
          </cell>
          <cell r="I56" t="str">
            <v>Stiletto, Hochleistungsgleitlagerscharnier, runde Ecken, Edelstahl gebürstet, mit losem Stift, SKG***</v>
          </cell>
          <cell r="J56" t="str">
            <v>1067_80_.jpg</v>
          </cell>
          <cell r="K56" t="str">
            <v>C:\Users\Filis\OneDrive\Citgez Trading\Leveranciers\Charmag\Foto's\1067_80_.jpg</v>
          </cell>
          <cell r="L56" t="str">
            <v>1067_80_2d.tif</v>
          </cell>
          <cell r="M56" t="str">
            <v>C:\Users\Filis\OneDrive\Citgez Trading\Leveranciers\Charmag\technische tekeningen\1067_80_2d.tif</v>
          </cell>
          <cell r="N56" t="str">
            <v>80_Rvs</v>
          </cell>
          <cell r="P56">
            <v>89</v>
          </cell>
          <cell r="Q56" t="str">
            <v>mm</v>
          </cell>
          <cell r="R56">
            <v>89</v>
          </cell>
          <cell r="S56" t="str">
            <v>mm</v>
          </cell>
          <cell r="T56">
            <v>3</v>
          </cell>
          <cell r="U56" t="str">
            <v>mm</v>
          </cell>
          <cell r="V56">
            <v>14</v>
          </cell>
          <cell r="W56" t="str">
            <v>mm</v>
          </cell>
          <cell r="X56">
            <v>7</v>
          </cell>
          <cell r="Y56" t="str">
            <v>mm</v>
          </cell>
          <cell r="Z56">
            <v>5</v>
          </cell>
          <cell r="AA56" t="str">
            <v>mm</v>
          </cell>
          <cell r="AC56" t="str">
            <v>mm</v>
          </cell>
          <cell r="AE56" t="str">
            <v>mm</v>
          </cell>
          <cell r="AF56">
            <v>4.5</v>
          </cell>
          <cell r="AG56">
            <v>8</v>
          </cell>
          <cell r="AH56" t="str">
            <v>4.5*40</v>
          </cell>
          <cell r="AI56" t="str">
            <v>mm</v>
          </cell>
          <cell r="AJ56" t="str">
            <v>SKH gecertificeeerd</v>
          </cell>
          <cell r="AK56" t="str">
            <v>Montage_handleiding_stiletto_2019V1</v>
          </cell>
          <cell r="AL56" t="str">
            <v xml:space="preserve">Deuren volgens BRL 0803  </v>
          </cell>
          <cell r="AP56">
            <v>10</v>
          </cell>
          <cell r="AQ56" t="str">
            <v>stuks</v>
          </cell>
          <cell r="AR56">
            <v>0.27800000000000002</v>
          </cell>
          <cell r="AS56" t="str">
            <v>kg</v>
          </cell>
          <cell r="AT56">
            <v>120</v>
          </cell>
          <cell r="AU56">
            <v>180</v>
          </cell>
          <cell r="AV56" t="str">
            <v>180</v>
          </cell>
          <cell r="AW56" t="str">
            <v>Hout</v>
          </cell>
          <cell r="AX56" t="str">
            <v>Wood</v>
          </cell>
          <cell r="AY56" t="str">
            <v>Holz</v>
          </cell>
          <cell r="AZ56" t="str">
            <v>Bois</v>
          </cell>
          <cell r="BA56" t="str">
            <v>Ramen en Deuren</v>
          </cell>
          <cell r="BB56" t="str">
            <v>Windows and Doors</v>
          </cell>
          <cell r="BC56" t="str">
            <v>Fenster und Turen</v>
          </cell>
          <cell r="BD56" t="str">
            <v>Fenêtres et Portes</v>
          </cell>
          <cell r="BE56" t="str">
            <v>Hoogwaardige Glijlagerscharnier</v>
          </cell>
          <cell r="BF56" t="str">
            <v>Heavy Duty friction-bearing hinge</v>
          </cell>
          <cell r="BG56" t="str">
            <v>Hochleistungs-Gleitlagerscharnier</v>
          </cell>
          <cell r="BH56" t="str">
            <v>Charnière à palier lisse haute performance</v>
          </cell>
          <cell r="BM56" t="str">
            <v>Rvs</v>
          </cell>
          <cell r="BN56" t="str">
            <v>Stainless steel</v>
          </cell>
          <cell r="BO56" t="str">
            <v>Edelstahl</v>
          </cell>
          <cell r="BP56" t="str">
            <v>Inox</v>
          </cell>
          <cell r="BQ56" t="str">
            <v>Geborsteld</v>
          </cell>
          <cell r="BR56" t="str">
            <v>Brushed</v>
          </cell>
          <cell r="BS56" t="str">
            <v>Gebürstet</v>
          </cell>
          <cell r="BT56" t="str">
            <v>Brossé</v>
          </cell>
          <cell r="BU56" t="str">
            <v>Gehard Rvs</v>
          </cell>
          <cell r="BV56" t="str">
            <v>Hardened Stainless Steel</v>
          </cell>
          <cell r="BW56" t="str">
            <v>Gehärteter Edelstahl</v>
          </cell>
          <cell r="BX56" t="str">
            <v>Inox Trempé</v>
          </cell>
          <cell r="BY56" t="str">
            <v>Platkop</v>
          </cell>
          <cell r="BZ56" t="str">
            <v>Flat head</v>
          </cell>
          <cell r="CA56" t="str">
            <v xml:space="preserve">Flachkopf </v>
          </cell>
          <cell r="CB56" t="str">
            <v>Têtes plates</v>
          </cell>
          <cell r="CC56" t="str">
            <v>Ronde hoek</v>
          </cell>
          <cell r="CD56" t="str">
            <v>Round corners</v>
          </cell>
          <cell r="CE56" t="str">
            <v>Runde Ecken</v>
          </cell>
          <cell r="CF56" t="str">
            <v>Coins arrondis</v>
          </cell>
          <cell r="CG56" t="str">
            <v>Onderhoudsvrije zelfsmerende Kunststof lagers</v>
          </cell>
          <cell r="CH56" t="str">
            <v xml:space="preserve">Friction-bearing </v>
          </cell>
          <cell r="CI56" t="str">
            <v>Gleitlager</v>
          </cell>
          <cell r="CJ56" t="str">
            <v>Palier lisse</v>
          </cell>
          <cell r="CK56" t="str">
            <v>SKG***/SKH ZONDER DIEVENPEN</v>
          </cell>
          <cell r="CO56" t="str">
            <v>Gepatenteerd bevestigingssysteem</v>
          </cell>
          <cell r="CS56" t="str">
            <v>Gelaste knoop</v>
          </cell>
          <cell r="CT56" t="str">
            <v>Welded knot</v>
          </cell>
          <cell r="CU56" t="str">
            <v>Geschweißter Knopf</v>
          </cell>
          <cell r="CV56" t="str">
            <v>Bouton soudé</v>
          </cell>
          <cell r="CW56" t="str">
            <v>Geluidsloos en onderhoudsarm door zelfsmerende kunststof glijlagers</v>
          </cell>
          <cell r="DA56" t="str">
            <v>Draairichting universeel, links/rechts toepasbaar</v>
          </cell>
          <cell r="DE56" t="str">
            <v>Toepasbaar voor binnen- en buitendeuren</v>
          </cell>
          <cell r="DI56" t="str">
            <v>Stervormige schroefgaten ter voorkoming van afbreken van schroefkoppen</v>
          </cell>
          <cell r="DJ56" t="str">
            <v>Star-shaped, reduce the risk of screw breaking</v>
          </cell>
          <cell r="DK56" t="str">
            <v>Sternförmig, reduziert das Risiko eines Schraubenbruchs</v>
          </cell>
          <cell r="DL56" t="str">
            <v>En forme d'étoile, pour réduire le risque de rupture des vis</v>
          </cell>
          <cell r="DM56" t="str">
            <v>Platkop</v>
          </cell>
          <cell r="DN56" t="str">
            <v>Flat head</v>
          </cell>
          <cell r="DO56" t="str">
            <v xml:space="preserve">Flachkopf </v>
          </cell>
          <cell r="DP56" t="str">
            <v>Têtes plates</v>
          </cell>
          <cell r="DQ56" t="str">
            <v>Gezet</v>
          </cell>
          <cell r="DR56" t="str">
            <v>Swaged</v>
          </cell>
          <cell r="DS56" t="str">
            <v>Gekröpft</v>
          </cell>
          <cell r="DT56" t="str">
            <v>coudée</v>
          </cell>
          <cell r="DU56" t="str">
            <v>Met een losse pen</v>
          </cell>
          <cell r="DV56" t="str">
            <v>With removable pin</v>
          </cell>
          <cell r="DW56" t="str">
            <v>Mit losem Stift</v>
          </cell>
          <cell r="DX56" t="str">
            <v>Tige dégondable</v>
          </cell>
          <cell r="EG56" t="str">
            <v>426.643.04</v>
          </cell>
          <cell r="EH56" t="str">
            <v>C:\Users\Filis\OneDrive\Citgez Trading\Leveranciers\Charmag\Productdata sheet\logo's\skg.png</v>
          </cell>
          <cell r="EI56" t="str">
            <v>C:\Users\Filis\OneDrive\Citgez Trading\Leveranciers\Charmag\Productdata sheet\logo's\politie keurmerk.png</v>
          </cell>
          <cell r="EJ56" t="str">
            <v>C:\Users\Filis\OneDrive\Citgez Trading\Leveranciers\Charmag\Productdata sheet\logo's\skg ikob.jfif</v>
          </cell>
          <cell r="EK56" t="str">
            <v>C:\Users\Filis\OneDrive\Citgez Trading\Leveranciers\Charmag\Productdata sheet\logo's\ce.png</v>
          </cell>
          <cell r="EL56" t="str">
            <v>SKG*** / SKH</v>
          </cell>
          <cell r="EM56" t="str">
            <v>politiekeur</v>
          </cell>
          <cell r="EN56" t="str">
            <v>426.643.04</v>
          </cell>
          <cell r="EO56" t="str">
            <v>ja</v>
          </cell>
          <cell r="EQ56" t="str">
            <v>1067_80_</v>
          </cell>
          <cell r="ER56" t="str">
            <v>1067_80_2d</v>
          </cell>
          <cell r="ES56" t="str">
            <v>1067_80_</v>
          </cell>
          <cell r="ET56" t="str">
            <v>426.643.04</v>
          </cell>
          <cell r="EU56" t="str">
            <v>1065.80.089</v>
          </cell>
          <cell r="EX56" t="str">
            <v>112723</v>
          </cell>
          <cell r="FA56" t="str">
            <v>112724</v>
          </cell>
          <cell r="FE56" t="str">
            <v>101227</v>
          </cell>
          <cell r="FL56">
            <v>1</v>
          </cell>
        </row>
        <row r="57">
          <cell r="C57" t="str">
            <v>1067.80.102K</v>
          </cell>
          <cell r="D57">
            <v>1067</v>
          </cell>
          <cell r="E57" t="str">
            <v>Stiletto 3 knoops glijlagerscharnier</v>
          </cell>
          <cell r="F57" t="str">
            <v>Stiletto, heavy duty friction-bearing hinge, round corners, stainless steel brushed, with removable pin, SKG***</v>
          </cell>
          <cell r="G57" t="str">
            <v>Stiletto 3 knoops glijlagerscharnier, ronde hoek, rvs geborsteld, onderhoudsvrije zelfsmerende kunststof lagers, gezet, zonder veiligheidspen, SKG ***</v>
          </cell>
          <cell r="H57" t="str">
            <v>Stiletto, charnière à paliers lisses haute performance, coins arrondis, inox brossé, tige mobile, SKG***</v>
          </cell>
          <cell r="I57" t="str">
            <v>Stiletto, Hochleistungsgleitlagerscharnier, runde Ecken, Edelstahl gebürstet, mit losem Stift, SKG***</v>
          </cell>
          <cell r="J57" t="str">
            <v>1067_80_.jpg</v>
          </cell>
          <cell r="K57" t="str">
            <v>C:\Users\Filis\OneDrive\Citgez Trading\Leveranciers\Charmag\Foto's\1067_80_.jpg</v>
          </cell>
          <cell r="L57" t="str">
            <v>1067_80_2d.tif</v>
          </cell>
          <cell r="M57" t="str">
            <v>C:\Users\Filis\OneDrive\Citgez Trading\Leveranciers\Charmag\technische tekeningen\1067_80_2d.tif</v>
          </cell>
          <cell r="N57" t="str">
            <v>80_Rvs</v>
          </cell>
          <cell r="P57">
            <v>89</v>
          </cell>
          <cell r="Q57" t="str">
            <v>mm</v>
          </cell>
          <cell r="R57">
            <v>102</v>
          </cell>
          <cell r="S57" t="str">
            <v>mm</v>
          </cell>
          <cell r="T57">
            <v>3</v>
          </cell>
          <cell r="U57" t="str">
            <v>mm</v>
          </cell>
          <cell r="V57">
            <v>14</v>
          </cell>
          <cell r="W57" t="str">
            <v>mm</v>
          </cell>
          <cell r="X57">
            <v>7</v>
          </cell>
          <cell r="Y57" t="str">
            <v>mm</v>
          </cell>
          <cell r="Z57">
            <v>5</v>
          </cell>
          <cell r="AA57" t="str">
            <v>mm</v>
          </cell>
          <cell r="AC57" t="str">
            <v>mm</v>
          </cell>
          <cell r="AE57" t="str">
            <v>mm</v>
          </cell>
          <cell r="AF57">
            <v>4.5</v>
          </cell>
          <cell r="AG57">
            <v>8</v>
          </cell>
          <cell r="AH57" t="str">
            <v>4.5*40</v>
          </cell>
          <cell r="AI57" t="str">
            <v>mm</v>
          </cell>
          <cell r="AJ57" t="str">
            <v>SKH gecertificeeerd</v>
          </cell>
          <cell r="AK57" t="str">
            <v>Montage_handleiding_stiletto_2019V1</v>
          </cell>
          <cell r="AL57" t="str">
            <v xml:space="preserve">Deuren volgens BRL 0803  </v>
          </cell>
          <cell r="AP57">
            <v>10</v>
          </cell>
          <cell r="AQ57" t="str">
            <v>stuks</v>
          </cell>
          <cell r="AR57">
            <v>0.27800000000000002</v>
          </cell>
          <cell r="AS57" t="str">
            <v>kg</v>
          </cell>
          <cell r="AT57">
            <v>120</v>
          </cell>
          <cell r="AU57">
            <v>180</v>
          </cell>
          <cell r="AV57" t="str">
            <v>180</v>
          </cell>
          <cell r="AW57" t="str">
            <v>Hout</v>
          </cell>
          <cell r="AX57" t="str">
            <v>Wood</v>
          </cell>
          <cell r="AY57" t="str">
            <v>Holz</v>
          </cell>
          <cell r="AZ57" t="str">
            <v>Bois</v>
          </cell>
          <cell r="BA57" t="str">
            <v>Ramen en Deuren</v>
          </cell>
          <cell r="BB57" t="str">
            <v>Windows and Doors</v>
          </cell>
          <cell r="BC57" t="str">
            <v>Fenster und Turen</v>
          </cell>
          <cell r="BD57" t="str">
            <v>Fenêtres et Portes</v>
          </cell>
          <cell r="BE57" t="str">
            <v>Hoogwaardige Glijlagerscharnier</v>
          </cell>
          <cell r="BF57" t="str">
            <v>Heavy Duty friction-bearing hinge</v>
          </cell>
          <cell r="BG57" t="str">
            <v>Hochleistungs-Gleitlagerscharnier</v>
          </cell>
          <cell r="BH57" t="str">
            <v>Charnière à palier lisse haute performance</v>
          </cell>
          <cell r="BM57" t="str">
            <v>Rvs</v>
          </cell>
          <cell r="BN57" t="str">
            <v>Stainless steel</v>
          </cell>
          <cell r="BO57" t="str">
            <v>Edelstahl</v>
          </cell>
          <cell r="BP57" t="str">
            <v>Inox</v>
          </cell>
          <cell r="BQ57" t="str">
            <v>Geborsteld</v>
          </cell>
          <cell r="BR57" t="str">
            <v>Brushed</v>
          </cell>
          <cell r="BS57" t="str">
            <v>Gebürstet</v>
          </cell>
          <cell r="BT57" t="str">
            <v>Brossé</v>
          </cell>
          <cell r="BU57" t="str">
            <v>Gehard Rvs</v>
          </cell>
          <cell r="BV57" t="str">
            <v>Hardened Stainless Steel</v>
          </cell>
          <cell r="BW57" t="str">
            <v>Gehärteter Edelstahl</v>
          </cell>
          <cell r="BX57" t="str">
            <v>Inox Trempé</v>
          </cell>
          <cell r="BY57" t="str">
            <v>Platkop</v>
          </cell>
          <cell r="BZ57" t="str">
            <v>Flat head</v>
          </cell>
          <cell r="CA57" t="str">
            <v xml:space="preserve">Flachkopf </v>
          </cell>
          <cell r="CB57" t="str">
            <v>Têtes plates</v>
          </cell>
          <cell r="CC57" t="str">
            <v>Ronde hoek</v>
          </cell>
          <cell r="CD57" t="str">
            <v>Round corners</v>
          </cell>
          <cell r="CE57" t="str">
            <v>Runde Ecken</v>
          </cell>
          <cell r="CF57" t="str">
            <v>Coins arrondis</v>
          </cell>
          <cell r="CG57" t="str">
            <v>Onderhoudsvrije zelfsmerende Kunststof lagers</v>
          </cell>
          <cell r="CH57" t="str">
            <v xml:space="preserve">Friction-bearing </v>
          </cell>
          <cell r="CI57" t="str">
            <v>Gleitlager</v>
          </cell>
          <cell r="CJ57" t="str">
            <v>Palier lisse</v>
          </cell>
          <cell r="CK57" t="str">
            <v>SKG***/SKH ZONDER DIEVENPEN</v>
          </cell>
          <cell r="CO57" t="str">
            <v>Gepatenteerd bevestigingssysteem</v>
          </cell>
          <cell r="CS57" t="str">
            <v>Gelaste knoop</v>
          </cell>
          <cell r="CT57" t="str">
            <v>Welded knot</v>
          </cell>
          <cell r="CU57" t="str">
            <v>Geschweißter Knopf</v>
          </cell>
          <cell r="CV57" t="str">
            <v>Bouton soudé</v>
          </cell>
          <cell r="CW57" t="str">
            <v>Geluidsloos en onderhoudsarm door zelfsmerende kunststof glijlagers</v>
          </cell>
          <cell r="DA57" t="str">
            <v>Draairichting universeel, links/rechts toepasbaar</v>
          </cell>
          <cell r="DE57" t="str">
            <v>Toepasbaar voor binnen- en buitendeuren</v>
          </cell>
          <cell r="DI57" t="str">
            <v>Stervormige schroefgaten ter voorkoming van afbreken van schroefkoppen</v>
          </cell>
          <cell r="DJ57" t="str">
            <v>Star-shaped, reduce the risk of screw breaking</v>
          </cell>
          <cell r="DK57" t="str">
            <v>Sternförmig, reduziert das Risiko eines Schraubenbruchs</v>
          </cell>
          <cell r="DL57" t="str">
            <v>En forme d'étoile, pour réduire le risque de rupture des vis</v>
          </cell>
          <cell r="DM57" t="str">
            <v>Platkop</v>
          </cell>
          <cell r="DN57" t="str">
            <v>Flat head</v>
          </cell>
          <cell r="DO57" t="str">
            <v xml:space="preserve">Flachkopf </v>
          </cell>
          <cell r="DP57" t="str">
            <v>Têtes plates</v>
          </cell>
          <cell r="DQ57" t="str">
            <v>Gezet</v>
          </cell>
          <cell r="DR57" t="str">
            <v>Swaged</v>
          </cell>
          <cell r="DS57" t="str">
            <v>Gekröpft</v>
          </cell>
          <cell r="DT57" t="str">
            <v>coudée</v>
          </cell>
          <cell r="DU57" t="str">
            <v>Met een losse pen</v>
          </cell>
          <cell r="DV57" t="str">
            <v>With removable pin</v>
          </cell>
          <cell r="DW57" t="str">
            <v>Mit losem Stift</v>
          </cell>
          <cell r="DX57" t="str">
            <v>Tige dégondable</v>
          </cell>
          <cell r="EG57" t="str">
            <v>426.643.04</v>
          </cell>
          <cell r="EH57" t="str">
            <v>C:\Users\Filis\OneDrive\Citgez Trading\Leveranciers\Charmag\Productdata sheet\logo's\skg.png</v>
          </cell>
          <cell r="EI57" t="str">
            <v>C:\Users\Filis\OneDrive\Citgez Trading\Leveranciers\Charmag\Productdata sheet\logo's\politie keurmerk.png</v>
          </cell>
          <cell r="EJ57" t="str">
            <v>C:\Users\Filis\OneDrive\Citgez Trading\Leveranciers\Charmag\Productdata sheet\logo's\skg ikob.jfif</v>
          </cell>
          <cell r="EK57" t="str">
            <v>C:\Users\Filis\OneDrive\Citgez Trading\Leveranciers\Charmag\Productdata sheet\logo's\ce.png</v>
          </cell>
          <cell r="EL57" t="str">
            <v>SKG*** / SKH</v>
          </cell>
          <cell r="EM57" t="str">
            <v>politiekeur</v>
          </cell>
          <cell r="EN57" t="str">
            <v>426.643.04</v>
          </cell>
          <cell r="EO57" t="str">
            <v>ja</v>
          </cell>
          <cell r="EQ57" t="str">
            <v>1067_80_</v>
          </cell>
          <cell r="ER57" t="str">
            <v>1067_80_2d</v>
          </cell>
          <cell r="ES57" t="str">
            <v>1067_80_</v>
          </cell>
          <cell r="ET57" t="str">
            <v>426.643.04</v>
          </cell>
          <cell r="EU57" t="str">
            <v>1065.80.089</v>
          </cell>
          <cell r="EX57" t="str">
            <v>112723</v>
          </cell>
          <cell r="FA57" t="str">
            <v>112724</v>
          </cell>
          <cell r="FE57" t="str">
            <v>101227</v>
          </cell>
          <cell r="FL57">
            <v>1</v>
          </cell>
        </row>
        <row r="58">
          <cell r="C58" t="str">
            <v>1067.80.125K</v>
          </cell>
          <cell r="D58">
            <v>1067</v>
          </cell>
          <cell r="E58" t="str">
            <v>Stiletto 3 knoops glijlagerscharnier</v>
          </cell>
          <cell r="F58" t="str">
            <v>Stiletto, heavy duty friction-bearing hinge, round corners, stainless steel brushed, with removable pin, SKG***</v>
          </cell>
          <cell r="G58" t="str">
            <v>Stiletto 3 knoops glijlagerscharnier, ronde hoek, rvs geborsteld, onderhoudsvrije zelfsmerende kunststof lagers, gezet, zonder veiligheidspen, SKG ***</v>
          </cell>
          <cell r="H58" t="str">
            <v>Stiletto, charnière à paliers lisses haute performance, coins arrondis, inox brossé, tige mobile, SKG***</v>
          </cell>
          <cell r="I58" t="str">
            <v>Stiletto, Hochleistungsgleitlagerscharnier, runde Ecken, Edelstahl gebürstet, mit losem Stift, SKG***</v>
          </cell>
          <cell r="J58" t="str">
            <v>1067_80_.jpg</v>
          </cell>
          <cell r="K58" t="str">
            <v>C:\Users\Filis\OneDrive\Citgez Trading\Leveranciers\Charmag\Foto's\1067_80_.jpg</v>
          </cell>
          <cell r="L58" t="str">
            <v>1067_80_2d.tif</v>
          </cell>
          <cell r="M58" t="str">
            <v>C:\Users\Filis\OneDrive\Citgez Trading\Leveranciers\Charmag\technische tekeningen\1067_80_2d.tif</v>
          </cell>
          <cell r="N58" t="str">
            <v>80_Rvs</v>
          </cell>
          <cell r="P58">
            <v>89</v>
          </cell>
          <cell r="Q58" t="str">
            <v>mm</v>
          </cell>
          <cell r="R58">
            <v>125</v>
          </cell>
          <cell r="S58" t="str">
            <v>mm</v>
          </cell>
          <cell r="T58">
            <v>3</v>
          </cell>
          <cell r="U58" t="str">
            <v>mm</v>
          </cell>
          <cell r="V58">
            <v>14</v>
          </cell>
          <cell r="W58" t="str">
            <v>mm</v>
          </cell>
          <cell r="X58">
            <v>7</v>
          </cell>
          <cell r="Y58" t="str">
            <v>mm</v>
          </cell>
          <cell r="Z58">
            <v>5</v>
          </cell>
          <cell r="AA58" t="str">
            <v>mm</v>
          </cell>
          <cell r="AC58" t="str">
            <v>mm</v>
          </cell>
          <cell r="AE58" t="str">
            <v>mm</v>
          </cell>
          <cell r="AF58">
            <v>4.5</v>
          </cell>
          <cell r="AG58">
            <v>8</v>
          </cell>
          <cell r="AH58" t="str">
            <v>4.5*40</v>
          </cell>
          <cell r="AI58" t="str">
            <v>mm</v>
          </cell>
          <cell r="AJ58" t="str">
            <v>SKH gecertificeeerd</v>
          </cell>
          <cell r="AK58" t="str">
            <v>Montage_handleiding_stiletto_2019V1</v>
          </cell>
          <cell r="AL58" t="str">
            <v xml:space="preserve">Deuren volgens BRL 0803  </v>
          </cell>
          <cell r="AP58">
            <v>10</v>
          </cell>
          <cell r="AQ58" t="str">
            <v>stuks</v>
          </cell>
          <cell r="AR58">
            <v>0.27800000000000002</v>
          </cell>
          <cell r="AS58" t="str">
            <v>kg</v>
          </cell>
          <cell r="AT58">
            <v>120</v>
          </cell>
          <cell r="AU58">
            <v>180</v>
          </cell>
          <cell r="AV58" t="str">
            <v>180</v>
          </cell>
          <cell r="AW58" t="str">
            <v>Hout</v>
          </cell>
          <cell r="AX58" t="str">
            <v>Wood</v>
          </cell>
          <cell r="AY58" t="str">
            <v>Holz</v>
          </cell>
          <cell r="AZ58" t="str">
            <v>Bois</v>
          </cell>
          <cell r="BA58" t="str">
            <v>Ramen en Deuren</v>
          </cell>
          <cell r="BB58" t="str">
            <v>Windows and Doors</v>
          </cell>
          <cell r="BC58" t="str">
            <v>Fenster und Turen</v>
          </cell>
          <cell r="BD58" t="str">
            <v>Fenêtres et Portes</v>
          </cell>
          <cell r="BE58" t="str">
            <v>Hoogwaardige Glijlagerscharnier</v>
          </cell>
          <cell r="BF58" t="str">
            <v>Heavy Duty friction-bearing hinge</v>
          </cell>
          <cell r="BG58" t="str">
            <v>Hochleistungs-Gleitlagerscharnier</v>
          </cell>
          <cell r="BH58" t="str">
            <v>Charnière à palier lisse haute performance</v>
          </cell>
          <cell r="BM58" t="str">
            <v>Rvs</v>
          </cell>
          <cell r="BN58" t="str">
            <v>Stainless steel</v>
          </cell>
          <cell r="BO58" t="str">
            <v>Edelstahl</v>
          </cell>
          <cell r="BP58" t="str">
            <v>Inox</v>
          </cell>
          <cell r="BQ58" t="str">
            <v>Geborsteld</v>
          </cell>
          <cell r="BR58" t="str">
            <v>Brushed</v>
          </cell>
          <cell r="BS58" t="str">
            <v>Gebürstet</v>
          </cell>
          <cell r="BT58" t="str">
            <v>Brossé</v>
          </cell>
          <cell r="BU58" t="str">
            <v>Gehard Rvs</v>
          </cell>
          <cell r="BV58" t="str">
            <v>Hardened Stainless Steel</v>
          </cell>
          <cell r="BW58" t="str">
            <v>Gehärteter Edelstahl</v>
          </cell>
          <cell r="BX58" t="str">
            <v>Inox Trempé</v>
          </cell>
          <cell r="BY58" t="str">
            <v>Platkop</v>
          </cell>
          <cell r="BZ58" t="str">
            <v>Flat head</v>
          </cell>
          <cell r="CA58" t="str">
            <v xml:space="preserve">Flachkopf </v>
          </cell>
          <cell r="CB58" t="str">
            <v>Têtes plates</v>
          </cell>
          <cell r="CC58" t="str">
            <v>Ronde hoek</v>
          </cell>
          <cell r="CD58" t="str">
            <v>Round corners</v>
          </cell>
          <cell r="CE58" t="str">
            <v>Runde Ecken</v>
          </cell>
          <cell r="CF58" t="str">
            <v>Coins arrondis</v>
          </cell>
          <cell r="CG58" t="str">
            <v>Onderhoudsvrije zelfsmerende Kunststof lagers</v>
          </cell>
          <cell r="CH58" t="str">
            <v xml:space="preserve">Friction-bearing </v>
          </cell>
          <cell r="CI58" t="str">
            <v>Gleitlager</v>
          </cell>
          <cell r="CJ58" t="str">
            <v>Palier lisse</v>
          </cell>
          <cell r="CK58" t="str">
            <v>SKG***/SKH ZONDER DIEVENPEN</v>
          </cell>
          <cell r="CO58" t="str">
            <v>Gepatenteerd bevestigingssysteem</v>
          </cell>
          <cell r="CS58" t="str">
            <v>Gelaste knoop</v>
          </cell>
          <cell r="CT58" t="str">
            <v>Welded knot</v>
          </cell>
          <cell r="CU58" t="str">
            <v>Geschweißter Knopf</v>
          </cell>
          <cell r="CV58" t="str">
            <v>Bouton soudé</v>
          </cell>
          <cell r="CW58" t="str">
            <v>Geluidsloos en onderhoudsarm door zelfsmerende kunststof glijlagers</v>
          </cell>
          <cell r="DA58" t="str">
            <v>Draairichting universeel, links/rechts toepasbaar</v>
          </cell>
          <cell r="DE58" t="str">
            <v>Toepasbaar voor binnen- en buitendeuren</v>
          </cell>
          <cell r="DI58" t="str">
            <v>Stervormige schroefgaten ter voorkoming van afbreken van schroefkoppen</v>
          </cell>
          <cell r="DJ58" t="str">
            <v>Star-shaped, reduce the risk of screw breaking</v>
          </cell>
          <cell r="DK58" t="str">
            <v>Sternförmig, reduziert das Risiko eines Schraubenbruchs</v>
          </cell>
          <cell r="DL58" t="str">
            <v>En forme d'étoile, pour réduire le risque de rupture des vis</v>
          </cell>
          <cell r="DM58" t="str">
            <v>Platkop</v>
          </cell>
          <cell r="DN58" t="str">
            <v>Flat head</v>
          </cell>
          <cell r="DO58" t="str">
            <v xml:space="preserve">Flachkopf </v>
          </cell>
          <cell r="DP58" t="str">
            <v>Têtes plates</v>
          </cell>
          <cell r="DQ58" t="str">
            <v>Swaged</v>
          </cell>
          <cell r="DR58" t="str">
            <v>Gekröpft</v>
          </cell>
          <cell r="DS58" t="str">
            <v>coudée</v>
          </cell>
          <cell r="DU58" t="str">
            <v>Met een losse pen</v>
          </cell>
          <cell r="DV58" t="str">
            <v>With removable pin</v>
          </cell>
          <cell r="DW58" t="str">
            <v>Mit losem Stift</v>
          </cell>
          <cell r="DX58" t="str">
            <v>Tige dégondable</v>
          </cell>
          <cell r="EG58" t="str">
            <v>426.643.04</v>
          </cell>
          <cell r="EH58" t="str">
            <v>C:\Users\Filis\OneDrive\Citgez Trading\Leveranciers\Charmag\Productdata sheet\logo's\skg.png</v>
          </cell>
          <cell r="EI58" t="str">
            <v>C:\Users\Filis\OneDrive\Citgez Trading\Leveranciers\Charmag\Productdata sheet\logo's\politie keurmerk.png</v>
          </cell>
          <cell r="EJ58" t="str">
            <v>C:\Users\Filis\OneDrive\Citgez Trading\Leveranciers\Charmag\Productdata sheet\logo's\skg ikob.jfif</v>
          </cell>
          <cell r="EK58" t="str">
            <v>C:\Users\Filis\OneDrive\Citgez Trading\Leveranciers\Charmag\Productdata sheet\logo's\ce.png</v>
          </cell>
          <cell r="EL58" t="str">
            <v>SKG*** / SKH</v>
          </cell>
          <cell r="EM58" t="str">
            <v>politiekeur</v>
          </cell>
          <cell r="EN58" t="str">
            <v>426.643.04</v>
          </cell>
          <cell r="EO58" t="str">
            <v>ja</v>
          </cell>
          <cell r="EQ58" t="str">
            <v>1067_80_</v>
          </cell>
          <cell r="ER58" t="str">
            <v>1067_80_2d</v>
          </cell>
          <cell r="ES58" t="str">
            <v>1067_80_</v>
          </cell>
          <cell r="ET58" t="str">
            <v>426.643.04</v>
          </cell>
          <cell r="EU58" t="str">
            <v>1065.80.089</v>
          </cell>
          <cell r="EX58" t="str">
            <v>112723</v>
          </cell>
          <cell r="FA58" t="str">
            <v>112724</v>
          </cell>
          <cell r="FE58" t="str">
            <v>101227</v>
          </cell>
          <cell r="FL58">
            <v>1</v>
          </cell>
        </row>
        <row r="59">
          <cell r="BS59" t="str">
            <v/>
          </cell>
          <cell r="BT59" t="str">
            <v/>
          </cell>
          <cell r="BU59" t="str">
            <v/>
          </cell>
          <cell r="BV59" t="str">
            <v/>
          </cell>
          <cell r="BW59" t="str">
            <v/>
          </cell>
          <cell r="BX59" t="str">
            <v/>
          </cell>
          <cell r="BY59" t="str">
            <v/>
          </cell>
          <cell r="DM59" t="str">
            <v/>
          </cell>
          <cell r="DN59" t="str">
            <v/>
          </cell>
          <cell r="DO59" t="str">
            <v/>
          </cell>
          <cell r="FL59">
            <v>1</v>
          </cell>
        </row>
        <row r="60">
          <cell r="C60" t="str">
            <v>1074.20.076N</v>
          </cell>
          <cell r="D60">
            <v>1074</v>
          </cell>
          <cell r="E60" t="str">
            <v>Kogellagerscharnieren</v>
          </cell>
          <cell r="F60" t="str">
            <v>Ball bearing butt hinge, square corners, steel black, with removable pin</v>
          </cell>
          <cell r="G60" t="str">
            <v>Kogellagerscharnier , rechte hoek, zwart, met losse pen, platkop</v>
          </cell>
          <cell r="H60" t="str">
            <v>Charnière de roulements, coins carrés, acier noir, avec tige dégondable</v>
          </cell>
          <cell r="I60" t="str">
            <v>Kugellagerscharnier , rechte Ecken, Stahl schwarz, mit losem Stift</v>
          </cell>
          <cell r="J60" t="str">
            <v>1074_20_BL.jpg</v>
          </cell>
          <cell r="K60" t="str">
            <v>C:\Users\Filis\OneDrive\Citgez Trading\Leveranciers\Charmag\Foto's\1074_20_BL.jpg</v>
          </cell>
          <cell r="L60" t="str">
            <v>1074_20_2d.tif</v>
          </cell>
          <cell r="M60" t="str">
            <v>C:\Users\Filis\OneDrive\Citgez Trading\Leveranciers\Charmag\technische tekeningen\1074_20_2d.tif</v>
          </cell>
          <cell r="N60" t="str">
            <v>N_Zwart</v>
          </cell>
          <cell r="P60">
            <v>76</v>
          </cell>
          <cell r="Q60" t="str">
            <v>mm</v>
          </cell>
          <cell r="R60">
            <v>76</v>
          </cell>
          <cell r="S60" t="str">
            <v>mm</v>
          </cell>
          <cell r="T60">
            <v>2.5</v>
          </cell>
          <cell r="U60" t="str">
            <v>mm</v>
          </cell>
          <cell r="V60">
            <v>11</v>
          </cell>
          <cell r="W60" t="str">
            <v>mm</v>
          </cell>
          <cell r="X60">
            <v>6</v>
          </cell>
          <cell r="Y60" t="str">
            <v>mm</v>
          </cell>
          <cell r="Z60">
            <v>5</v>
          </cell>
          <cell r="AA60" t="str">
            <v>mm</v>
          </cell>
          <cell r="AC60" t="str">
            <v>mm</v>
          </cell>
          <cell r="AE60" t="str">
            <v>mm</v>
          </cell>
          <cell r="AF60">
            <v>4</v>
          </cell>
          <cell r="AG60">
            <v>8</v>
          </cell>
          <cell r="AH60" t="str">
            <v>4*30</v>
          </cell>
          <cell r="AI60" t="str">
            <v>mm</v>
          </cell>
          <cell r="AL60" t="str">
            <v xml:space="preserve">Deuren volgens BRL 0803  </v>
          </cell>
          <cell r="AP60">
            <v>10</v>
          </cell>
          <cell r="AQ60" t="str">
            <v>stuks</v>
          </cell>
          <cell r="AR60" t="str">
            <v>0.15</v>
          </cell>
          <cell r="AS60" t="str">
            <v>kg</v>
          </cell>
          <cell r="AT60" t="str">
            <v>40</v>
          </cell>
          <cell r="AU60" t="str">
            <v>50</v>
          </cell>
          <cell r="AV60" t="str">
            <v>60</v>
          </cell>
          <cell r="AW60" t="str">
            <v>Hout</v>
          </cell>
          <cell r="AX60" t="str">
            <v>Wood</v>
          </cell>
          <cell r="AY60" t="str">
            <v>Holz</v>
          </cell>
          <cell r="AZ60" t="str">
            <v>Bois</v>
          </cell>
          <cell r="BA60" t="str">
            <v>Ramen en Deuren</v>
          </cell>
          <cell r="BB60" t="str">
            <v>Windows and Doors</v>
          </cell>
          <cell r="BC60" t="str">
            <v>Fenster und Turen</v>
          </cell>
          <cell r="BD60" t="str">
            <v>Fenêtres et Portes</v>
          </cell>
          <cell r="BE60" t="str">
            <v>Kogellagerscharnier</v>
          </cell>
          <cell r="BF60" t="str">
            <v>Ball bearing butt hinge</v>
          </cell>
          <cell r="BG60" t="str">
            <v xml:space="preserve">Kugellagern Scharnier </v>
          </cell>
          <cell r="BH60" t="str">
            <v>Charnière á roulements</v>
          </cell>
          <cell r="BM60" t="str">
            <v>Staal</v>
          </cell>
          <cell r="BN60" t="str">
            <v>Steel</v>
          </cell>
          <cell r="BO60" t="str">
            <v>Stahl</v>
          </cell>
          <cell r="BP60" t="str">
            <v>Acier</v>
          </cell>
          <cell r="BQ60" t="str">
            <v>Zwart</v>
          </cell>
          <cell r="BR60" t="str">
            <v>Black</v>
          </cell>
          <cell r="BS60" t="str">
            <v>Schwartz</v>
          </cell>
          <cell r="BT60" t="str">
            <v>Noir</v>
          </cell>
          <cell r="BU60" t="str">
            <v>Staal</v>
          </cell>
          <cell r="BV60" t="str">
            <v>Steel</v>
          </cell>
          <cell r="BW60" t="str">
            <v>Stahl</v>
          </cell>
          <cell r="BX60" t="str">
            <v>Acier</v>
          </cell>
          <cell r="BY60" t="str">
            <v>Platkop</v>
          </cell>
          <cell r="BZ60" t="str">
            <v>Flat head</v>
          </cell>
          <cell r="CA60" t="str">
            <v xml:space="preserve">Flachkopf </v>
          </cell>
          <cell r="CB60" t="str">
            <v>Têtes plates</v>
          </cell>
          <cell r="CC60" t="str">
            <v>Rechte hoek</v>
          </cell>
          <cell r="CD60" t="str">
            <v>Square corners</v>
          </cell>
          <cell r="CE60" t="str">
            <v>Rechte Ecken</v>
          </cell>
          <cell r="CF60" t="str">
            <v>Coins carrés</v>
          </cell>
          <cell r="CG60" t="str">
            <v>Kogellagerscharnier</v>
          </cell>
          <cell r="CH60" t="str">
            <v>Heavy duty ball bearings</v>
          </cell>
          <cell r="CI60" t="str">
            <v>Hochleistungs Kugellager</v>
          </cell>
          <cell r="CJ60" t="str">
            <v>Haute performance Charnière Roulements</v>
          </cell>
          <cell r="DE60" t="str">
            <v>Toepasbaar voor binnendeuren</v>
          </cell>
          <cell r="DI60" t="str">
            <v>Stervormig, verlagen de kans op schroefbreuk</v>
          </cell>
          <cell r="DJ60" t="str">
            <v>Star-shaped, reduce the risk of screw breaking</v>
          </cell>
          <cell r="DK60" t="str">
            <v>Sternförmig, reduziert das Risiko eines Schraubenbruchs</v>
          </cell>
          <cell r="DL60" t="str">
            <v>En forme d'étoile, pour réduire le risque de rupture des vis</v>
          </cell>
          <cell r="DM60" t="str">
            <v>Platkop</v>
          </cell>
          <cell r="DN60" t="str">
            <v>Flat Head</v>
          </cell>
          <cell r="DO60" t="str">
            <v>Flachkopf</v>
          </cell>
          <cell r="DP60" t="str">
            <v>Tige tête plate</v>
          </cell>
          <cell r="DU60" t="str">
            <v>Met een losse pen</v>
          </cell>
          <cell r="DV60" t="str">
            <v>With removable pin</v>
          </cell>
          <cell r="DW60" t="str">
            <v>Mit losem Stift</v>
          </cell>
          <cell r="DX60" t="str">
            <v>Tige dégondable</v>
          </cell>
          <cell r="EK60" t="str">
            <v>C:\Users\Filis\OneDrive\Citgez Trading\Leveranciers\Charmag\Productdata sheet\logo's\ce.png</v>
          </cell>
          <cell r="EO60" t="str">
            <v>ja</v>
          </cell>
          <cell r="EP60" t="str">
            <v>EN 1935: 27201307</v>
          </cell>
          <cell r="EQ60" t="str">
            <v>1074_20_BL</v>
          </cell>
          <cell r="ER60" t="str">
            <v>1074_20_2d</v>
          </cell>
          <cell r="ES60" t="str">
            <v>1074_20</v>
          </cell>
          <cell r="EX60" t="str">
            <v>A221.20.001N</v>
          </cell>
          <cell r="EZ60" t="str">
            <v>A322.20.001N</v>
          </cell>
          <cell r="FA60" t="str">
            <v>A460.20.001N</v>
          </cell>
          <cell r="FF60" t="str">
            <v>55088</v>
          </cell>
          <cell r="FL60">
            <v>1</v>
          </cell>
        </row>
        <row r="61">
          <cell r="C61" t="str">
            <v>1074.20.076K</v>
          </cell>
          <cell r="D61">
            <v>1074</v>
          </cell>
          <cell r="E61" t="str">
            <v>Kogellagerscharnieren</v>
          </cell>
          <cell r="F61" t="str">
            <v>Ball bearing butt hinge, square corners, steel galvanized, with removable pin</v>
          </cell>
          <cell r="G61" t="str">
            <v>Kogellagerscharnier , rechte hoek, gegalvaniseerd, met losse pen, platkop</v>
          </cell>
          <cell r="H61" t="str">
            <v>Charnière de roulements, coins carrés, acier zingué, avec tige dégondable</v>
          </cell>
          <cell r="I61" t="str">
            <v>Kugellagerscharnier , rechte Ecken, Stahl verzinkt, mit losem Stift</v>
          </cell>
          <cell r="J61" t="str">
            <v>1074_20_.jpg</v>
          </cell>
          <cell r="K61" t="str">
            <v>C:\Users\Filis\OneDrive\Citgez Trading\Leveranciers\Charmag\Foto's\1074_20_.jpg</v>
          </cell>
          <cell r="L61" t="str">
            <v>1074_20_2d.tif</v>
          </cell>
          <cell r="M61" t="str">
            <v>C:\Users\Filis\OneDrive\Citgez Trading\Leveranciers\Charmag\technische tekeningen\1074_20_2d.tif</v>
          </cell>
          <cell r="N61" t="str">
            <v>20_Gegalvaniseerd</v>
          </cell>
          <cell r="O61">
            <v>101442</v>
          </cell>
          <cell r="P61">
            <v>76</v>
          </cell>
          <cell r="Q61" t="str">
            <v>mm</v>
          </cell>
          <cell r="R61">
            <v>76</v>
          </cell>
          <cell r="S61" t="str">
            <v>mm</v>
          </cell>
          <cell r="T61">
            <v>2.5</v>
          </cell>
          <cell r="U61" t="str">
            <v>mm</v>
          </cell>
          <cell r="V61">
            <v>11</v>
          </cell>
          <cell r="W61" t="str">
            <v>mm</v>
          </cell>
          <cell r="X61">
            <v>6</v>
          </cell>
          <cell r="Y61" t="str">
            <v>mm</v>
          </cell>
          <cell r="Z61">
            <v>5</v>
          </cell>
          <cell r="AA61" t="str">
            <v>mm</v>
          </cell>
          <cell r="AC61" t="str">
            <v>mm</v>
          </cell>
          <cell r="AE61" t="str">
            <v>mm</v>
          </cell>
          <cell r="AF61">
            <v>4</v>
          </cell>
          <cell r="AG61">
            <v>8</v>
          </cell>
          <cell r="AH61" t="str">
            <v>4*30</v>
          </cell>
          <cell r="AI61" t="str">
            <v>mm</v>
          </cell>
          <cell r="AL61" t="str">
            <v xml:space="preserve">Deuren volgens BRL 0803  </v>
          </cell>
          <cell r="AP61">
            <v>10</v>
          </cell>
          <cell r="AQ61" t="str">
            <v>stuks</v>
          </cell>
          <cell r="AR61" t="str">
            <v>0.15</v>
          </cell>
          <cell r="AS61" t="str">
            <v>kg</v>
          </cell>
          <cell r="AT61" t="str">
            <v>40</v>
          </cell>
          <cell r="AU61" t="str">
            <v>50</v>
          </cell>
          <cell r="AV61" t="str">
            <v>60</v>
          </cell>
          <cell r="AW61" t="str">
            <v>Hout</v>
          </cell>
          <cell r="AX61" t="str">
            <v>Wood</v>
          </cell>
          <cell r="AY61" t="str">
            <v>Holz</v>
          </cell>
          <cell r="AZ61" t="str">
            <v>Bois</v>
          </cell>
          <cell r="BA61" t="str">
            <v>Ramen en Deuren</v>
          </cell>
          <cell r="BB61" t="str">
            <v>Windows and Doors</v>
          </cell>
          <cell r="BC61" t="str">
            <v>Fenster und Turen</v>
          </cell>
          <cell r="BD61" t="str">
            <v>Fenêtres et Portes</v>
          </cell>
          <cell r="BE61" t="str">
            <v>Kogellagerscharnier</v>
          </cell>
          <cell r="BF61" t="str">
            <v>Ball bearing butt hinge</v>
          </cell>
          <cell r="BG61" t="str">
            <v xml:space="preserve">Kugellagern Scharnier </v>
          </cell>
          <cell r="BH61" t="str">
            <v>Charnière á roulements</v>
          </cell>
          <cell r="BM61" t="str">
            <v>Staal</v>
          </cell>
          <cell r="BN61" t="str">
            <v>Steel</v>
          </cell>
          <cell r="BO61" t="str">
            <v>Stahl</v>
          </cell>
          <cell r="BP61" t="str">
            <v>Acier</v>
          </cell>
          <cell r="BQ61" t="str">
            <v>Gegalvaniseerd</v>
          </cell>
          <cell r="BR61" t="str">
            <v>Galvanized</v>
          </cell>
          <cell r="BS61" t="str">
            <v>Verzinkt</v>
          </cell>
          <cell r="BT61" t="str">
            <v>Zingué</v>
          </cell>
          <cell r="BU61" t="str">
            <v>Staal</v>
          </cell>
          <cell r="BV61" t="str">
            <v>Steel</v>
          </cell>
          <cell r="BW61" t="str">
            <v>Stahl</v>
          </cell>
          <cell r="BX61" t="str">
            <v>Acier</v>
          </cell>
          <cell r="BY61" t="str">
            <v>Platkop</v>
          </cell>
          <cell r="BZ61" t="str">
            <v>Flat head</v>
          </cell>
          <cell r="CA61" t="str">
            <v xml:space="preserve">Flachkopf </v>
          </cell>
          <cell r="CB61" t="str">
            <v>Têtes plates</v>
          </cell>
          <cell r="CC61" t="str">
            <v>Rechte hoek</v>
          </cell>
          <cell r="CD61" t="str">
            <v>Square corners</v>
          </cell>
          <cell r="CE61" t="str">
            <v>Rechte Ecken</v>
          </cell>
          <cell r="CF61" t="str">
            <v>Coins carrés</v>
          </cell>
          <cell r="CG61" t="str">
            <v>Kogellagerscharnier</v>
          </cell>
          <cell r="CH61" t="str">
            <v>Heavy duty ball bearings</v>
          </cell>
          <cell r="CI61" t="str">
            <v>Hochleistungs Kugellager</v>
          </cell>
          <cell r="CJ61" t="str">
            <v>Haute performance Charnière Roulements</v>
          </cell>
          <cell r="DE61" t="str">
            <v>Toepasbaar voor binnendeuren</v>
          </cell>
          <cell r="DI61" t="str">
            <v>Stervormig, verlagen de kans op schroefbreuk</v>
          </cell>
          <cell r="DJ61" t="str">
            <v>Star-shaped, reduce the risk of screw breaking</v>
          </cell>
          <cell r="DK61" t="str">
            <v>Sternförmig, reduziert das Risiko eines Schraubenbruchs</v>
          </cell>
          <cell r="DL61" t="str">
            <v>En forme d'étoile, pour réduire le risque de rupture des vis</v>
          </cell>
          <cell r="DM61" t="str">
            <v>Platkop</v>
          </cell>
          <cell r="DN61" t="str">
            <v>Flat Head</v>
          </cell>
          <cell r="DO61" t="str">
            <v>Flachkopf</v>
          </cell>
          <cell r="DP61" t="str">
            <v>Tige tête plate</v>
          </cell>
          <cell r="DU61" t="str">
            <v>Met een losse pen</v>
          </cell>
          <cell r="DV61" t="str">
            <v>With removable pin</v>
          </cell>
          <cell r="DW61" t="str">
            <v>Mit losem Stift</v>
          </cell>
          <cell r="DX61" t="str">
            <v>Tige dégondable</v>
          </cell>
          <cell r="EK61" t="str">
            <v>C:\Users\Filis\OneDrive\Citgez Trading\Leveranciers\Charmag\Productdata sheet\logo's\ce.png</v>
          </cell>
          <cell r="EO61" t="str">
            <v>ja</v>
          </cell>
          <cell r="EP61" t="str">
            <v>EN 1935: 27201307</v>
          </cell>
          <cell r="EQ61" t="str">
            <v>1074_20_</v>
          </cell>
          <cell r="ER61" t="str">
            <v>1074_20_2d</v>
          </cell>
          <cell r="ES61" t="str">
            <v>1074_20</v>
          </cell>
          <cell r="EX61" t="str">
            <v>A221.20.001V</v>
          </cell>
          <cell r="EZ61" t="str">
            <v>A322.20.001V</v>
          </cell>
          <cell r="FA61" t="str">
            <v>A460.20.001V</v>
          </cell>
          <cell r="FF61">
            <v>39390</v>
          </cell>
          <cell r="FI61">
            <v>115938</v>
          </cell>
          <cell r="FL61">
            <v>1</v>
          </cell>
        </row>
        <row r="62">
          <cell r="C62" t="str">
            <v>1074.20.089K</v>
          </cell>
          <cell r="D62">
            <v>1074</v>
          </cell>
          <cell r="E62" t="str">
            <v>Kogellagerscharnieren</v>
          </cell>
          <cell r="F62" t="str">
            <v>Ball bearing butt hinge, square corners, steel galvanized, with removable pin</v>
          </cell>
          <cell r="G62" t="str">
            <v>Kogellagerscharnier , rechte hoek, gegalvaniseerd, met losse pen, platkop</v>
          </cell>
          <cell r="H62" t="str">
            <v>Charnière de roulements, coins carrés, acier zingué, avec tige dégondable</v>
          </cell>
          <cell r="I62" t="str">
            <v>Kugellagerscharnier , rechte Ecken, Stahl verzinkt, mit losem Stift</v>
          </cell>
          <cell r="J62" t="str">
            <v>1074_20_.jpg</v>
          </cell>
          <cell r="K62" t="str">
            <v>C:\Users\Filis\OneDrive\Citgez Trading\Leveranciers\Charmag\Foto's\1074_20_.jpg</v>
          </cell>
          <cell r="L62" t="str">
            <v>1074_20_2d.tif</v>
          </cell>
          <cell r="M62" t="str">
            <v>C:\Users\Filis\OneDrive\Citgez Trading\Leveranciers\Charmag\technische tekeningen\1074_20_2d.tif</v>
          </cell>
          <cell r="N62" t="str">
            <v>20_Gegalvaniseerd</v>
          </cell>
          <cell r="O62">
            <v>101444</v>
          </cell>
          <cell r="P62">
            <v>89</v>
          </cell>
          <cell r="Q62" t="str">
            <v>mm</v>
          </cell>
          <cell r="R62">
            <v>89</v>
          </cell>
          <cell r="S62" t="str">
            <v>mm</v>
          </cell>
          <cell r="T62">
            <v>2.5</v>
          </cell>
          <cell r="U62" t="str">
            <v>mm</v>
          </cell>
          <cell r="V62">
            <v>12</v>
          </cell>
          <cell r="W62" t="str">
            <v>mm</v>
          </cell>
          <cell r="X62">
            <v>7</v>
          </cell>
          <cell r="Y62" t="str">
            <v>mm</v>
          </cell>
          <cell r="Z62">
            <v>5</v>
          </cell>
          <cell r="AA62" t="str">
            <v>mm</v>
          </cell>
          <cell r="AC62" t="str">
            <v>mm</v>
          </cell>
          <cell r="AE62" t="str">
            <v>mm</v>
          </cell>
          <cell r="AF62">
            <v>4</v>
          </cell>
          <cell r="AG62">
            <v>8</v>
          </cell>
          <cell r="AH62" t="str">
            <v>4*30</v>
          </cell>
          <cell r="AI62" t="str">
            <v>mm</v>
          </cell>
          <cell r="AL62" t="str">
            <v xml:space="preserve">Deuren volgens BRL 0803  </v>
          </cell>
          <cell r="AP62">
            <v>10</v>
          </cell>
          <cell r="AQ62" t="str">
            <v>stuks</v>
          </cell>
          <cell r="AR62">
            <v>0.23</v>
          </cell>
          <cell r="AS62" t="str">
            <v>kg</v>
          </cell>
          <cell r="AT62">
            <v>80</v>
          </cell>
          <cell r="AU62">
            <v>90</v>
          </cell>
          <cell r="AV62">
            <v>100</v>
          </cell>
          <cell r="AW62" t="str">
            <v>Hout</v>
          </cell>
          <cell r="AX62" t="str">
            <v>Wood</v>
          </cell>
          <cell r="AY62" t="str">
            <v>Holz</v>
          </cell>
          <cell r="AZ62" t="str">
            <v>Bois</v>
          </cell>
          <cell r="BA62" t="str">
            <v>Ramen en Deuren</v>
          </cell>
          <cell r="BB62" t="str">
            <v>Windows and Doors</v>
          </cell>
          <cell r="BC62" t="str">
            <v>Fenster und Turen</v>
          </cell>
          <cell r="BD62" t="str">
            <v>Fenêtres et Portes</v>
          </cell>
          <cell r="BE62" t="str">
            <v>Kogellagerscharnier</v>
          </cell>
          <cell r="BF62" t="str">
            <v>Ball bearing butt hinge</v>
          </cell>
          <cell r="BG62" t="str">
            <v xml:space="preserve">Kugellagern Scharnier </v>
          </cell>
          <cell r="BH62" t="str">
            <v>Charnière á roulements</v>
          </cell>
          <cell r="BM62" t="str">
            <v>Staal</v>
          </cell>
          <cell r="BN62" t="str">
            <v>Steel</v>
          </cell>
          <cell r="BO62" t="str">
            <v>Stahl</v>
          </cell>
          <cell r="BP62" t="str">
            <v>Acier</v>
          </cell>
          <cell r="BQ62" t="str">
            <v>Gegalvaniseerd</v>
          </cell>
          <cell r="BR62" t="str">
            <v>Galvanized</v>
          </cell>
          <cell r="BS62" t="str">
            <v>Verzinkt</v>
          </cell>
          <cell r="BT62" t="str">
            <v>Zingué</v>
          </cell>
          <cell r="BU62" t="str">
            <v>Staal</v>
          </cell>
          <cell r="BV62" t="str">
            <v>Steel</v>
          </cell>
          <cell r="BW62" t="str">
            <v>Stahl</v>
          </cell>
          <cell r="BX62" t="str">
            <v>Acier</v>
          </cell>
          <cell r="BY62" t="str">
            <v>Platkop</v>
          </cell>
          <cell r="BZ62" t="str">
            <v>Flat head</v>
          </cell>
          <cell r="CA62" t="str">
            <v xml:space="preserve">Flachkopf </v>
          </cell>
          <cell r="CB62" t="str">
            <v>Têtes plates</v>
          </cell>
          <cell r="CC62" t="str">
            <v>Rechte hoek</v>
          </cell>
          <cell r="CD62" t="str">
            <v>Square corners</v>
          </cell>
          <cell r="CE62" t="str">
            <v>Rechte Ecken</v>
          </cell>
          <cell r="CF62" t="str">
            <v>Coins carrés</v>
          </cell>
          <cell r="CG62" t="str">
            <v>Kogellagerscharnier</v>
          </cell>
          <cell r="CH62" t="str">
            <v>Heavy duty ball bearings</v>
          </cell>
          <cell r="CI62" t="str">
            <v>Hochleistungs Kugellager</v>
          </cell>
          <cell r="CJ62" t="str">
            <v>Haute performance Charnière Roulements</v>
          </cell>
          <cell r="DE62" t="str">
            <v>Toepasbaar voor binnendeuren</v>
          </cell>
          <cell r="DI62" t="str">
            <v>Stervormig, verlagen de kans op schroefbreuk</v>
          </cell>
          <cell r="DJ62" t="str">
            <v>Star-shaped, reduce the risk of screw breaking</v>
          </cell>
          <cell r="DK62" t="str">
            <v>Sternförmig, reduziert das Risiko eines Schraubenbruchs</v>
          </cell>
          <cell r="DL62" t="str">
            <v>En forme d'étoile, pour réduire le risque de rupture des vis</v>
          </cell>
          <cell r="DM62" t="str">
            <v>Platkop</v>
          </cell>
          <cell r="DN62" t="str">
            <v>Flat Head</v>
          </cell>
          <cell r="DO62" t="str">
            <v>Flachkopf</v>
          </cell>
          <cell r="DP62" t="str">
            <v>Tige tête plate</v>
          </cell>
          <cell r="DU62" t="str">
            <v>Met een losse pen</v>
          </cell>
          <cell r="DV62" t="str">
            <v>With removable pin</v>
          </cell>
          <cell r="DW62" t="str">
            <v>Mit losem Stift</v>
          </cell>
          <cell r="DX62" t="str">
            <v>Tige dégondable</v>
          </cell>
          <cell r="EK62" t="str">
            <v>C:\Users\Filis\OneDrive\Citgez Trading\Leveranciers\Charmag\Productdata sheet\logo's\ce.png</v>
          </cell>
          <cell r="EO62" t="str">
            <v>ja</v>
          </cell>
          <cell r="EP62" t="str">
            <v>EN 1935: 374013011</v>
          </cell>
          <cell r="EQ62" t="str">
            <v>1074_20_</v>
          </cell>
          <cell r="ER62" t="str">
            <v>1074_20_2d</v>
          </cell>
          <cell r="ES62" t="str">
            <v>1074_20</v>
          </cell>
          <cell r="EU62" t="str">
            <v>1074.20.089</v>
          </cell>
          <cell r="EX62" t="str">
            <v>A221.20.002V</v>
          </cell>
          <cell r="EZ62" t="str">
            <v>A320.20.003V</v>
          </cell>
          <cell r="FA62" t="str">
            <v>A460.20.002V</v>
          </cell>
          <cell r="FF62">
            <v>39391</v>
          </cell>
          <cell r="FI62">
            <v>115940</v>
          </cell>
          <cell r="FL62">
            <v>1</v>
          </cell>
        </row>
        <row r="63">
          <cell r="C63" t="str">
            <v>1074.20.089N</v>
          </cell>
          <cell r="D63">
            <v>1074</v>
          </cell>
          <cell r="E63" t="str">
            <v>Kogellagerscharnieren</v>
          </cell>
          <cell r="F63" t="str">
            <v>Ball bearing butt hinge, square corners, steel black, with removable pin</v>
          </cell>
          <cell r="G63" t="str">
            <v>Kogellagerscharnier , rechte hoek, zwart, met losse pen, platkop</v>
          </cell>
          <cell r="H63" t="str">
            <v>Charnière de roulements, coins carrés, acier noir, avec tige dégondable</v>
          </cell>
          <cell r="I63" t="str">
            <v>Kugellagerscharnier , rechte Ecken, Stahl verzinkt, mit losem Stift</v>
          </cell>
          <cell r="J63" t="str">
            <v>1074_20_BL.jpg</v>
          </cell>
          <cell r="K63" t="str">
            <v>C:\Users\Filis\OneDrive\Citgez Trading\Leveranciers\Charmag\Foto's\1074_20_BL.jpg</v>
          </cell>
          <cell r="L63" t="str">
            <v>1074_20_2d.tif</v>
          </cell>
          <cell r="M63" t="str">
            <v>C:\Users\Filis\OneDrive\Citgez Trading\Leveranciers\Charmag\technische tekeningen\1074_20_2d.tif</v>
          </cell>
          <cell r="N63" t="str">
            <v>N_Zwart</v>
          </cell>
          <cell r="P63">
            <v>89</v>
          </cell>
          <cell r="Q63" t="str">
            <v>mm</v>
          </cell>
          <cell r="R63">
            <v>89</v>
          </cell>
          <cell r="S63" t="str">
            <v>mm</v>
          </cell>
          <cell r="T63">
            <v>2.5</v>
          </cell>
          <cell r="U63" t="str">
            <v>mm</v>
          </cell>
          <cell r="V63">
            <v>12</v>
          </cell>
          <cell r="W63" t="str">
            <v>mm</v>
          </cell>
          <cell r="X63">
            <v>7</v>
          </cell>
          <cell r="Y63" t="str">
            <v>mm</v>
          </cell>
          <cell r="Z63">
            <v>5</v>
          </cell>
          <cell r="AA63" t="str">
            <v>mm</v>
          </cell>
          <cell r="AC63" t="str">
            <v>mm</v>
          </cell>
          <cell r="AE63" t="str">
            <v>mm</v>
          </cell>
          <cell r="AF63">
            <v>4</v>
          </cell>
          <cell r="AG63">
            <v>8</v>
          </cell>
          <cell r="AH63" t="str">
            <v>4*30</v>
          </cell>
          <cell r="AI63" t="str">
            <v>mm</v>
          </cell>
          <cell r="AL63" t="str">
            <v xml:space="preserve">Deuren volgens BRL 0803  </v>
          </cell>
          <cell r="AP63">
            <v>10</v>
          </cell>
          <cell r="AQ63" t="str">
            <v>stuks</v>
          </cell>
          <cell r="AR63">
            <v>0.23</v>
          </cell>
          <cell r="AS63" t="str">
            <v>kg</v>
          </cell>
          <cell r="AT63">
            <v>80</v>
          </cell>
          <cell r="AU63">
            <v>90</v>
          </cell>
          <cell r="AV63">
            <v>100</v>
          </cell>
          <cell r="AW63" t="str">
            <v>Hout</v>
          </cell>
          <cell r="AX63" t="str">
            <v>Wood</v>
          </cell>
          <cell r="AY63" t="str">
            <v>Holz</v>
          </cell>
          <cell r="AZ63" t="str">
            <v>Bois</v>
          </cell>
          <cell r="BA63" t="str">
            <v>Ramen en Deuren</v>
          </cell>
          <cell r="BB63" t="str">
            <v>Windows and Doors</v>
          </cell>
          <cell r="BC63" t="str">
            <v>Fenster und Turen</v>
          </cell>
          <cell r="BD63" t="str">
            <v>Fenêtres et Portes</v>
          </cell>
          <cell r="BE63" t="str">
            <v>Kogellagerscharnier</v>
          </cell>
          <cell r="BF63" t="str">
            <v>Ball bearing butt hinge</v>
          </cell>
          <cell r="BG63" t="str">
            <v xml:space="preserve">Kugellagern Scharnier </v>
          </cell>
          <cell r="BH63" t="str">
            <v>Charnière á roulements</v>
          </cell>
          <cell r="BM63" t="str">
            <v>Staal</v>
          </cell>
          <cell r="BN63" t="str">
            <v>Steel</v>
          </cell>
          <cell r="BO63" t="str">
            <v>Stahl</v>
          </cell>
          <cell r="BP63" t="str">
            <v>Acier</v>
          </cell>
          <cell r="BQ63" t="str">
            <v>Zwart</v>
          </cell>
          <cell r="BR63" t="str">
            <v>Black</v>
          </cell>
          <cell r="BS63" t="str">
            <v>Schwartz</v>
          </cell>
          <cell r="BT63" t="str">
            <v>Noir</v>
          </cell>
          <cell r="BU63" t="str">
            <v>Staal</v>
          </cell>
          <cell r="BV63" t="str">
            <v>Steel</v>
          </cell>
          <cell r="BW63" t="str">
            <v>Stahl</v>
          </cell>
          <cell r="BX63" t="str">
            <v>Acier</v>
          </cell>
          <cell r="BY63" t="str">
            <v>Platkop</v>
          </cell>
          <cell r="BZ63" t="str">
            <v>Flat head</v>
          </cell>
          <cell r="CA63" t="str">
            <v xml:space="preserve">Flachkopf </v>
          </cell>
          <cell r="CB63" t="str">
            <v>Têtes plates</v>
          </cell>
          <cell r="CC63" t="str">
            <v>Rechte hoek</v>
          </cell>
          <cell r="CD63" t="str">
            <v>Square corners</v>
          </cell>
          <cell r="CE63" t="str">
            <v>Rechte Ecken</v>
          </cell>
          <cell r="CF63" t="str">
            <v>Coins carrés</v>
          </cell>
          <cell r="CG63" t="str">
            <v>Kogellagerscharnier</v>
          </cell>
          <cell r="CH63" t="str">
            <v>Heavy duty ball bearings</v>
          </cell>
          <cell r="CI63" t="str">
            <v>Hochleistungs Kugellager</v>
          </cell>
          <cell r="CJ63" t="str">
            <v>Haute performance Charnière Roulements</v>
          </cell>
          <cell r="DE63" t="str">
            <v>Toepasbaar voor binnendeuren</v>
          </cell>
          <cell r="DI63" t="str">
            <v>Stervormig, verlagen de kans op schroefbreuk</v>
          </cell>
          <cell r="DJ63" t="str">
            <v>Star-shaped, reduce the risk of screw breaking</v>
          </cell>
          <cell r="DK63" t="str">
            <v>Sternförmig, reduziert das Risiko eines Schraubenbruchs</v>
          </cell>
          <cell r="DL63" t="str">
            <v>En forme d'étoile, pour réduire le risque de rupture des vis</v>
          </cell>
          <cell r="DM63" t="str">
            <v>Platkop</v>
          </cell>
          <cell r="DN63" t="str">
            <v>Flat Head</v>
          </cell>
          <cell r="DO63" t="str">
            <v>Flachkopf</v>
          </cell>
          <cell r="DP63" t="str">
            <v>Tige tête plate</v>
          </cell>
          <cell r="DU63" t="str">
            <v>Met een losse pen</v>
          </cell>
          <cell r="DV63" t="str">
            <v>With removable pin</v>
          </cell>
          <cell r="DW63" t="str">
            <v>Mit losem Stift</v>
          </cell>
          <cell r="DX63" t="str">
            <v>Tige dégondable</v>
          </cell>
          <cell r="EK63" t="str">
            <v>C:\Users\Filis\OneDrive\Citgez Trading\Leveranciers\Charmag\Productdata sheet\logo's\ce.png</v>
          </cell>
          <cell r="EO63" t="str">
            <v>ja</v>
          </cell>
          <cell r="EP63" t="str">
            <v>EN 1935: 374013011</v>
          </cell>
          <cell r="EQ63" t="str">
            <v>1074_20_BL</v>
          </cell>
          <cell r="ER63" t="str">
            <v>1074_20_2d</v>
          </cell>
          <cell r="ES63" t="str">
            <v>1074_20</v>
          </cell>
          <cell r="EU63" t="str">
            <v>1074.20.089</v>
          </cell>
          <cell r="EX63" t="str">
            <v>A221.20.002N</v>
          </cell>
          <cell r="EZ63" t="str">
            <v>A320.20.003N</v>
          </cell>
          <cell r="FA63" t="str">
            <v>A460.20.002N</v>
          </cell>
          <cell r="FF63" t="str">
            <v>55089</v>
          </cell>
          <cell r="FL63">
            <v>1</v>
          </cell>
        </row>
        <row r="64">
          <cell r="C64" t="str">
            <v>1074.20.102K</v>
          </cell>
          <cell r="D64">
            <v>1074</v>
          </cell>
          <cell r="E64" t="str">
            <v>Kogellagerscharnieren</v>
          </cell>
          <cell r="F64" t="str">
            <v>Ball bearing butt hinge, square corners, steel galvanized, with removable pin</v>
          </cell>
          <cell r="G64" t="str">
            <v>Kogellagerscharnier , rechte hoek, gegalvaniseerd, met losse pen, platkop</v>
          </cell>
          <cell r="H64" t="str">
            <v>Charnière de roulements, coins carrés, acier zingué, avec tige dégondable</v>
          </cell>
          <cell r="I64" t="str">
            <v>Kugellagerscharnier , rechte Ecken, Stahl verzinkt, mit losem Stift</v>
          </cell>
          <cell r="J64" t="str">
            <v>1074_20_.jpg</v>
          </cell>
          <cell r="K64" t="str">
            <v>C:\Users\Filis\OneDrive\Citgez Trading\Leveranciers\Charmag\Foto's\1074_20_.jpg</v>
          </cell>
          <cell r="L64" t="str">
            <v>1074_20_2d.tif</v>
          </cell>
          <cell r="M64" t="str">
            <v>C:\Users\Filis\OneDrive\Citgez Trading\Leveranciers\Charmag\technische tekeningen\1074_20_2d.tif</v>
          </cell>
          <cell r="N64" t="str">
            <v>20_Gegalvaniseerd</v>
          </cell>
          <cell r="O64">
            <v>101446</v>
          </cell>
          <cell r="P64">
            <v>102</v>
          </cell>
          <cell r="Q64" t="str">
            <v>mm</v>
          </cell>
          <cell r="R64">
            <v>102</v>
          </cell>
          <cell r="S64" t="str">
            <v>mm</v>
          </cell>
          <cell r="T64">
            <v>3</v>
          </cell>
          <cell r="U64" t="str">
            <v>mm</v>
          </cell>
          <cell r="V64">
            <v>13</v>
          </cell>
          <cell r="W64" t="str">
            <v>mm</v>
          </cell>
          <cell r="X64">
            <v>7</v>
          </cell>
          <cell r="Y64" t="str">
            <v>mm</v>
          </cell>
          <cell r="Z64">
            <v>5</v>
          </cell>
          <cell r="AA64" t="str">
            <v>mm</v>
          </cell>
          <cell r="AC64" t="str">
            <v>mm</v>
          </cell>
          <cell r="AE64" t="str">
            <v>mm</v>
          </cell>
          <cell r="AF64">
            <v>4.5</v>
          </cell>
          <cell r="AG64">
            <v>8</v>
          </cell>
          <cell r="AH64" t="str">
            <v>4,5*40</v>
          </cell>
          <cell r="AI64" t="str">
            <v>mm</v>
          </cell>
          <cell r="AL64" t="str">
            <v xml:space="preserve">Deuren volgens BRL 0803  </v>
          </cell>
          <cell r="AP64">
            <v>10</v>
          </cell>
          <cell r="AQ64" t="str">
            <v>stuks</v>
          </cell>
          <cell r="AR64">
            <v>0.33</v>
          </cell>
          <cell r="AS64" t="str">
            <v>kg</v>
          </cell>
          <cell r="AT64">
            <v>80</v>
          </cell>
          <cell r="AU64">
            <v>100</v>
          </cell>
          <cell r="AV64">
            <v>120</v>
          </cell>
          <cell r="AW64" t="str">
            <v>Hout</v>
          </cell>
          <cell r="AX64" t="str">
            <v>Wood</v>
          </cell>
          <cell r="AY64" t="str">
            <v>Holz</v>
          </cell>
          <cell r="AZ64" t="str">
            <v>Bois</v>
          </cell>
          <cell r="BA64" t="str">
            <v>Ramen en Deuren</v>
          </cell>
          <cell r="BB64" t="str">
            <v>Windows and Doors</v>
          </cell>
          <cell r="BC64" t="str">
            <v>Fenster und Turen</v>
          </cell>
          <cell r="BD64" t="str">
            <v>Fenêtres et Portes</v>
          </cell>
          <cell r="BE64" t="str">
            <v>Kogellagerscharnier</v>
          </cell>
          <cell r="BF64" t="str">
            <v>Ball bearing butt hinge</v>
          </cell>
          <cell r="BG64" t="str">
            <v xml:space="preserve">Kugellagern Scharnier </v>
          </cell>
          <cell r="BH64" t="str">
            <v>Charnière á roulements</v>
          </cell>
          <cell r="BM64" t="str">
            <v>Staal</v>
          </cell>
          <cell r="BN64" t="str">
            <v>Steel</v>
          </cell>
          <cell r="BO64" t="str">
            <v>Stahl</v>
          </cell>
          <cell r="BP64" t="str">
            <v>Acier</v>
          </cell>
          <cell r="BQ64" t="str">
            <v>Gegalvaniseerd</v>
          </cell>
          <cell r="BR64" t="str">
            <v>Galvanized</v>
          </cell>
          <cell r="BS64" t="str">
            <v>Verzinkt</v>
          </cell>
          <cell r="BT64" t="str">
            <v>Zingué</v>
          </cell>
          <cell r="BU64" t="str">
            <v>Staal</v>
          </cell>
          <cell r="BV64" t="str">
            <v>Steel</v>
          </cell>
          <cell r="BW64" t="str">
            <v>Stahl</v>
          </cell>
          <cell r="BX64" t="str">
            <v>Acier</v>
          </cell>
          <cell r="BY64" t="str">
            <v>Platkop</v>
          </cell>
          <cell r="BZ64" t="str">
            <v>Flat head</v>
          </cell>
          <cell r="CA64" t="str">
            <v xml:space="preserve">Flachkopf </v>
          </cell>
          <cell r="CB64" t="str">
            <v>Têtes plates</v>
          </cell>
          <cell r="CC64" t="str">
            <v>Rechte hoek</v>
          </cell>
          <cell r="CD64" t="str">
            <v>Square corners</v>
          </cell>
          <cell r="CE64" t="str">
            <v>Rechte Ecken</v>
          </cell>
          <cell r="CF64" t="str">
            <v>Coins carrés</v>
          </cell>
          <cell r="CG64" t="str">
            <v>Kogellagerscharnier</v>
          </cell>
          <cell r="CH64" t="str">
            <v>Heavy duty ball bearings</v>
          </cell>
          <cell r="CI64" t="str">
            <v>Hochleistungs Kugellager</v>
          </cell>
          <cell r="CJ64" t="str">
            <v>Haute performance Charnière Roulements</v>
          </cell>
          <cell r="DE64" t="str">
            <v>Toepasbaar voor binnendeuren</v>
          </cell>
          <cell r="DI64" t="str">
            <v>Stervormig, verlagen de kans op schroefbreuk</v>
          </cell>
          <cell r="DJ64" t="str">
            <v>Star-shaped, reduce the risk of screw breaking</v>
          </cell>
          <cell r="DK64" t="str">
            <v>Sternförmig, reduziert das Risiko eines Schraubenbruchs</v>
          </cell>
          <cell r="DL64" t="str">
            <v>En forme d'étoile, pour réduire le risque de rupture des vis</v>
          </cell>
          <cell r="DM64" t="str">
            <v>Platkop</v>
          </cell>
          <cell r="DN64" t="str">
            <v>Flat Head</v>
          </cell>
          <cell r="DO64" t="str">
            <v>Flachkopf</v>
          </cell>
          <cell r="DP64" t="str">
            <v>Tige tête plate</v>
          </cell>
          <cell r="DU64" t="str">
            <v>Met een losse pen</v>
          </cell>
          <cell r="DV64" t="str">
            <v>With removable pin</v>
          </cell>
          <cell r="DW64" t="str">
            <v>Mit losem Stift</v>
          </cell>
          <cell r="DX64" t="str">
            <v>Tige dégondable</v>
          </cell>
          <cell r="EK64" t="str">
            <v>C:\Users\Filis\OneDrive\Citgez Trading\Leveranciers\Charmag\Productdata sheet\logo's\ce.png</v>
          </cell>
          <cell r="EO64" t="str">
            <v>ja</v>
          </cell>
          <cell r="EP64" t="str">
            <v>EN 1935: 374013011</v>
          </cell>
          <cell r="EQ64" t="str">
            <v>1074_20_</v>
          </cell>
          <cell r="ER64" t="str">
            <v>1074_20_2d</v>
          </cell>
          <cell r="ES64" t="str">
            <v>1074_20</v>
          </cell>
          <cell r="EX64" t="str">
            <v>A221.20.005V</v>
          </cell>
          <cell r="EZ64" t="str">
            <v>?</v>
          </cell>
          <cell r="FA64" t="str">
            <v>A460.20.002V</v>
          </cell>
          <cell r="FF64">
            <v>39392</v>
          </cell>
          <cell r="FI64">
            <v>115942</v>
          </cell>
          <cell r="FL64">
            <v>1</v>
          </cell>
        </row>
        <row r="65">
          <cell r="C65" t="str">
            <v>1074.50.076K</v>
          </cell>
          <cell r="D65">
            <v>1074</v>
          </cell>
          <cell r="E65" t="str">
            <v>Kogellagerscharnieren</v>
          </cell>
          <cell r="F65" t="str">
            <v>Ball bearing butt hinge, square corners, brass polished, with removable pin</v>
          </cell>
          <cell r="G65" t="str">
            <v>Kogellagerscharnier , rechte hoek, messing gepolijst, met losse pen, platkop</v>
          </cell>
          <cell r="H65" t="str">
            <v>Charnière de roulements, coins carrés, laiton poli, avec tige dégondable</v>
          </cell>
          <cell r="I65" t="str">
            <v>Kugellagerscharnier , rechte Ecken, Messing poliert, mit losem Stift</v>
          </cell>
          <cell r="J65" t="str">
            <v>1074_50_.jpg</v>
          </cell>
          <cell r="K65" t="str">
            <v>C:\Users\Filis\OneDrive\Citgez Trading\Leveranciers\Charmag\Foto's\1074_50_.jpg</v>
          </cell>
          <cell r="L65" t="str">
            <v>1074_20_2d.tif</v>
          </cell>
          <cell r="M65" t="str">
            <v>C:\Users\Filis\OneDrive\Citgez Trading\Leveranciers\Charmag\technische tekeningen\1074_20_2d.tif</v>
          </cell>
          <cell r="N65" t="str">
            <v>50_Messing</v>
          </cell>
          <cell r="O65">
            <v>112123</v>
          </cell>
          <cell r="P65">
            <v>76</v>
          </cell>
          <cell r="Q65" t="str">
            <v>mm</v>
          </cell>
          <cell r="R65">
            <v>76</v>
          </cell>
          <cell r="S65" t="str">
            <v>mm</v>
          </cell>
          <cell r="T65">
            <v>2</v>
          </cell>
          <cell r="U65" t="str">
            <v>mm</v>
          </cell>
          <cell r="V65">
            <v>10</v>
          </cell>
          <cell r="W65" t="str">
            <v>mm</v>
          </cell>
          <cell r="X65">
            <v>6</v>
          </cell>
          <cell r="Y65" t="str">
            <v>mm</v>
          </cell>
          <cell r="Z65">
            <v>5</v>
          </cell>
          <cell r="AA65" t="str">
            <v>mm</v>
          </cell>
          <cell r="AC65" t="str">
            <v>mm</v>
          </cell>
          <cell r="AE65" t="str">
            <v>mm</v>
          </cell>
          <cell r="AF65">
            <v>4</v>
          </cell>
          <cell r="AG65">
            <v>8</v>
          </cell>
          <cell r="AH65" t="str">
            <v>4*30</v>
          </cell>
          <cell r="AI65" t="str">
            <v>mm</v>
          </cell>
          <cell r="AL65" t="str">
            <v xml:space="preserve">Deuren volgens BRL 0803  </v>
          </cell>
          <cell r="AP65">
            <v>10</v>
          </cell>
          <cell r="AQ65" t="str">
            <v>stuks</v>
          </cell>
          <cell r="AR65">
            <v>0.24</v>
          </cell>
          <cell r="AS65" t="str">
            <v>kg</v>
          </cell>
          <cell r="AT65">
            <v>40</v>
          </cell>
          <cell r="AU65">
            <v>50</v>
          </cell>
          <cell r="AV65">
            <v>60</v>
          </cell>
          <cell r="AW65" t="str">
            <v>Hout</v>
          </cell>
          <cell r="AX65" t="str">
            <v>Wood</v>
          </cell>
          <cell r="AY65" t="str">
            <v>Holz</v>
          </cell>
          <cell r="AZ65" t="str">
            <v>Bois</v>
          </cell>
          <cell r="BA65" t="str">
            <v>Ramen en Deuren</v>
          </cell>
          <cell r="BB65" t="str">
            <v>Windows and Doors</v>
          </cell>
          <cell r="BC65" t="str">
            <v>Fenster und Turen</v>
          </cell>
          <cell r="BD65" t="str">
            <v>Fenêtres et Portes</v>
          </cell>
          <cell r="BE65" t="str">
            <v>Kogellagerscharnier</v>
          </cell>
          <cell r="BF65" t="str">
            <v>Ball bearing butt hinge</v>
          </cell>
          <cell r="BG65" t="str">
            <v xml:space="preserve">Kugellagern Scharnier </v>
          </cell>
          <cell r="BH65" t="str">
            <v>Charnière á roulements</v>
          </cell>
          <cell r="BM65" t="str">
            <v>Messing</v>
          </cell>
          <cell r="BN65" t="str">
            <v>Brass</v>
          </cell>
          <cell r="BO65" t="str">
            <v>Messing</v>
          </cell>
          <cell r="BP65" t="str">
            <v>Laiton</v>
          </cell>
          <cell r="BQ65" t="str">
            <v>Gepolijst</v>
          </cell>
          <cell r="BR65" t="str">
            <v>Polished</v>
          </cell>
          <cell r="BS65" t="str">
            <v>Poliert</v>
          </cell>
          <cell r="BT65" t="str">
            <v>Poli</v>
          </cell>
          <cell r="BU65" t="str">
            <v>Messing</v>
          </cell>
          <cell r="BV65" t="str">
            <v>Brass</v>
          </cell>
          <cell r="BW65" t="str">
            <v>Messing</v>
          </cell>
          <cell r="BX65" t="str">
            <v>Laiton</v>
          </cell>
          <cell r="BY65" t="str">
            <v>Platkop</v>
          </cell>
          <cell r="BZ65" t="str">
            <v>Flat head</v>
          </cell>
          <cell r="CA65" t="str">
            <v xml:space="preserve">Flachkopf </v>
          </cell>
          <cell r="CB65" t="str">
            <v>Têtes plates</v>
          </cell>
          <cell r="CC65" t="str">
            <v>Rechte hoek</v>
          </cell>
          <cell r="CD65" t="str">
            <v>Square corners</v>
          </cell>
          <cell r="CE65" t="str">
            <v>Rechte Ecken</v>
          </cell>
          <cell r="CF65" t="str">
            <v>Coins carrés</v>
          </cell>
          <cell r="CG65" t="str">
            <v>Kogellagerscharnier</v>
          </cell>
          <cell r="CH65" t="str">
            <v>Heavy duty ball bearings</v>
          </cell>
          <cell r="CI65" t="str">
            <v>Hochleistungs Kugellager</v>
          </cell>
          <cell r="CJ65" t="str">
            <v>Haute performance Charnière Roulements</v>
          </cell>
          <cell r="DE65" t="str">
            <v>Toepasbaar voor binnendeuren</v>
          </cell>
          <cell r="DI65" t="str">
            <v>rond</v>
          </cell>
          <cell r="DM65" t="str">
            <v>Platkop</v>
          </cell>
          <cell r="DN65" t="str">
            <v>Flat Head</v>
          </cell>
          <cell r="DO65" t="str">
            <v>Flachkopf</v>
          </cell>
          <cell r="DP65" t="str">
            <v>Tige tête plate</v>
          </cell>
          <cell r="DU65" t="str">
            <v>Met een losse pen</v>
          </cell>
          <cell r="DV65" t="str">
            <v>With removable pin</v>
          </cell>
          <cell r="DW65" t="str">
            <v>Mit losem Stift</v>
          </cell>
          <cell r="DX65" t="str">
            <v>Tige dégondable</v>
          </cell>
          <cell r="EK65" t="str">
            <v>C:\Users\Filis\OneDrive\Citgez Trading\Leveranciers\Charmag\Productdata sheet\logo's\ce.png</v>
          </cell>
          <cell r="EO65" t="str">
            <v>ja</v>
          </cell>
          <cell r="EQ65" t="str">
            <v>1074_50_</v>
          </cell>
          <cell r="ER65" t="str">
            <v>1074_20_2d</v>
          </cell>
          <cell r="ES65" t="str">
            <v>1074_20</v>
          </cell>
          <cell r="EX65" t="str">
            <v>A221.50.002V</v>
          </cell>
          <cell r="EZ65" t="str">
            <v>A322.50.003V</v>
          </cell>
          <cell r="FA65" t="str">
            <v>A460.50.002V</v>
          </cell>
          <cell r="FF65">
            <v>14850</v>
          </cell>
          <cell r="FI65">
            <v>115956</v>
          </cell>
          <cell r="FL65">
            <v>1</v>
          </cell>
        </row>
        <row r="66">
          <cell r="C66" t="str">
            <v>1074.50.089K</v>
          </cell>
          <cell r="D66">
            <v>1074</v>
          </cell>
          <cell r="E66" t="str">
            <v>Kogellagerscharnieren</v>
          </cell>
          <cell r="F66" t="str">
            <v>Ball bearing butt hinge, square corners, brass polished, with removable pin</v>
          </cell>
          <cell r="G66" t="str">
            <v>Kogellagerscharnier , rechte hoek, messing gepolijst, met losse pen, platkop</v>
          </cell>
          <cell r="H66" t="str">
            <v>Charnière de roulements, coins carrés, laiton poli, avec tige dégondable</v>
          </cell>
          <cell r="I66" t="str">
            <v>Kugellagerscharnier , rechte Ecken, Messing poliert, mit losem Stift</v>
          </cell>
          <cell r="J66" t="str">
            <v>1074_50_.jpg</v>
          </cell>
          <cell r="K66" t="str">
            <v>C:\Users\Filis\OneDrive\Citgez Trading\Leveranciers\Charmag\Foto's\1074_50_.jpg</v>
          </cell>
          <cell r="L66" t="str">
            <v>1074_20_2d.tif</v>
          </cell>
          <cell r="M66" t="str">
            <v>C:\Users\Filis\OneDrive\Citgez Trading\Leveranciers\Charmag\technische tekeningen\1074_20_2d.tif</v>
          </cell>
          <cell r="N66" t="str">
            <v>50_Messing</v>
          </cell>
          <cell r="O66">
            <v>112120</v>
          </cell>
          <cell r="P66">
            <v>89</v>
          </cell>
          <cell r="Q66" t="str">
            <v>mm</v>
          </cell>
          <cell r="R66">
            <v>89</v>
          </cell>
          <cell r="S66" t="str">
            <v>mm</v>
          </cell>
          <cell r="T66">
            <v>2.5</v>
          </cell>
          <cell r="U66" t="str">
            <v>mm</v>
          </cell>
          <cell r="V66">
            <v>12</v>
          </cell>
          <cell r="W66" t="str">
            <v>mm</v>
          </cell>
          <cell r="X66">
            <v>7</v>
          </cell>
          <cell r="Y66" t="str">
            <v>mm</v>
          </cell>
          <cell r="Z66">
            <v>5</v>
          </cell>
          <cell r="AA66" t="str">
            <v>mm</v>
          </cell>
          <cell r="AC66" t="str">
            <v>mm</v>
          </cell>
          <cell r="AE66" t="str">
            <v>mm</v>
          </cell>
          <cell r="AF66">
            <v>4.5</v>
          </cell>
          <cell r="AG66">
            <v>8</v>
          </cell>
          <cell r="AH66" t="str">
            <v>4.5*40</v>
          </cell>
          <cell r="AI66" t="str">
            <v>mm</v>
          </cell>
          <cell r="AL66" t="str">
            <v xml:space="preserve">Deuren volgens BRL 0803  </v>
          </cell>
          <cell r="AP66">
            <v>10</v>
          </cell>
          <cell r="AQ66" t="str">
            <v>stuks</v>
          </cell>
          <cell r="AR66">
            <v>0.24</v>
          </cell>
          <cell r="AS66" t="str">
            <v>kg</v>
          </cell>
          <cell r="AT66">
            <v>80</v>
          </cell>
          <cell r="AU66">
            <v>90</v>
          </cell>
          <cell r="AV66">
            <v>100</v>
          </cell>
          <cell r="AW66" t="str">
            <v>Hout</v>
          </cell>
          <cell r="AX66" t="str">
            <v>Wood</v>
          </cell>
          <cell r="AY66" t="str">
            <v>Holz</v>
          </cell>
          <cell r="AZ66" t="str">
            <v>Bois</v>
          </cell>
          <cell r="BA66" t="str">
            <v>Ramen en Deuren</v>
          </cell>
          <cell r="BB66" t="str">
            <v>Windows and Doors</v>
          </cell>
          <cell r="BC66" t="str">
            <v>Fenster und Turen</v>
          </cell>
          <cell r="BD66" t="str">
            <v>Fenêtres et Portes</v>
          </cell>
          <cell r="BE66" t="str">
            <v>Kogellagerscharnier</v>
          </cell>
          <cell r="BF66" t="str">
            <v>Ball bearing butt hinge</v>
          </cell>
          <cell r="BG66" t="str">
            <v xml:space="preserve">Kugellagern Scharnier </v>
          </cell>
          <cell r="BH66" t="str">
            <v>Charnière á roulements</v>
          </cell>
          <cell r="BM66" t="str">
            <v>Messing</v>
          </cell>
          <cell r="BN66" t="str">
            <v>Brass</v>
          </cell>
          <cell r="BO66" t="str">
            <v>Messing</v>
          </cell>
          <cell r="BP66" t="str">
            <v>Laiton</v>
          </cell>
          <cell r="BQ66" t="str">
            <v>Gepolijst</v>
          </cell>
          <cell r="BR66" t="str">
            <v>Polished</v>
          </cell>
          <cell r="BS66" t="str">
            <v>Poliert</v>
          </cell>
          <cell r="BT66" t="str">
            <v>Poli</v>
          </cell>
          <cell r="BU66" t="str">
            <v>Messing</v>
          </cell>
          <cell r="BV66" t="str">
            <v>Brass</v>
          </cell>
          <cell r="BW66" t="str">
            <v>Messing</v>
          </cell>
          <cell r="BX66" t="str">
            <v>Laiton</v>
          </cell>
          <cell r="BY66" t="str">
            <v>Platkop</v>
          </cell>
          <cell r="BZ66" t="str">
            <v>Flat head</v>
          </cell>
          <cell r="CA66" t="str">
            <v xml:space="preserve">Flachkopf </v>
          </cell>
          <cell r="CB66" t="str">
            <v>Têtes plates</v>
          </cell>
          <cell r="CC66" t="str">
            <v>Rechte hoek</v>
          </cell>
          <cell r="CD66" t="str">
            <v>Square corners</v>
          </cell>
          <cell r="CE66" t="str">
            <v>Rechte Ecken</v>
          </cell>
          <cell r="CF66" t="str">
            <v>Coins carrés</v>
          </cell>
          <cell r="CG66" t="str">
            <v>Kogellagerscharnier</v>
          </cell>
          <cell r="CH66" t="str">
            <v>Heavy duty ball bearings</v>
          </cell>
          <cell r="CI66" t="str">
            <v>Hochleistungs Kugellager</v>
          </cell>
          <cell r="CJ66" t="str">
            <v>Haute performance Charnière Roulements</v>
          </cell>
          <cell r="DE66" t="str">
            <v>Toepasbaar voor binnendeuren</v>
          </cell>
          <cell r="DI66" t="str">
            <v>Stervormig, verlagen de kans op schroefbreuk</v>
          </cell>
          <cell r="DJ66" t="str">
            <v>Star-shaped, reduce the risk of screw breaking</v>
          </cell>
          <cell r="DK66" t="str">
            <v>Sternförmig, reduziert das Risiko eines Schraubenbruchs</v>
          </cell>
          <cell r="DL66" t="str">
            <v>En forme d'étoile, pour réduire le risque de rupture des vis</v>
          </cell>
          <cell r="DM66" t="str">
            <v>Platkop</v>
          </cell>
          <cell r="DN66" t="str">
            <v>Flat Head</v>
          </cell>
          <cell r="DO66" t="str">
            <v>Flachkopf</v>
          </cell>
          <cell r="DP66" t="str">
            <v>Tige tête plate</v>
          </cell>
          <cell r="DU66" t="str">
            <v>Met een losse pen</v>
          </cell>
          <cell r="DV66" t="str">
            <v>With removable pin</v>
          </cell>
          <cell r="DW66" t="str">
            <v>Mit losem Stift</v>
          </cell>
          <cell r="DX66" t="str">
            <v>Tige dégondable</v>
          </cell>
          <cell r="EK66" t="str">
            <v>C:\Users\Filis\OneDrive\Citgez Trading\Leveranciers\Charmag\Productdata sheet\logo's\ce.png</v>
          </cell>
          <cell r="EO66" t="str">
            <v>ja</v>
          </cell>
          <cell r="EP66" t="str">
            <v>EN 1935: 374013011</v>
          </cell>
          <cell r="EQ66" t="str">
            <v>1074_50_</v>
          </cell>
          <cell r="ER66" t="str">
            <v>1074_20_2d</v>
          </cell>
          <cell r="ES66" t="str">
            <v>1074_20</v>
          </cell>
          <cell r="EX66" t="str">
            <v>A221.50.002V</v>
          </cell>
          <cell r="EZ66" t="str">
            <v>A322.50.003V</v>
          </cell>
          <cell r="FA66" t="str">
            <v>A460.50.002V</v>
          </cell>
          <cell r="FF66">
            <v>40318</v>
          </cell>
          <cell r="FI66">
            <v>115958</v>
          </cell>
          <cell r="FL66">
            <v>1</v>
          </cell>
        </row>
        <row r="67">
          <cell r="BS67" t="str">
            <v/>
          </cell>
          <cell r="BT67" t="str">
            <v/>
          </cell>
          <cell r="BU67" t="str">
            <v/>
          </cell>
          <cell r="BV67" t="str">
            <v/>
          </cell>
          <cell r="BW67" t="str">
            <v/>
          </cell>
          <cell r="BX67" t="str">
            <v/>
          </cell>
          <cell r="BY67" t="str">
            <v/>
          </cell>
          <cell r="DM67" t="str">
            <v/>
          </cell>
          <cell r="DN67" t="str">
            <v/>
          </cell>
          <cell r="DO67" t="str">
            <v/>
          </cell>
          <cell r="FL67">
            <v>1</v>
          </cell>
        </row>
        <row r="68">
          <cell r="C68" t="str">
            <v>1074.80.076K</v>
          </cell>
          <cell r="D68">
            <v>1074</v>
          </cell>
          <cell r="E68" t="str">
            <v>Kogellagerscharnieren</v>
          </cell>
          <cell r="F68" t="str">
            <v>Ball bearing butt hinge, square corners, stainless steel brushed, with removable pin</v>
          </cell>
          <cell r="G68" t="str">
            <v>Kogellagerscharnier , rechte hoek, rvs geborsteld, met losse pen, platkop</v>
          </cell>
          <cell r="H68" t="str">
            <v>Charnière de roulements, coins carrés, inox brossé, avec tige dégondable</v>
          </cell>
          <cell r="I68" t="str">
            <v>Kugellagerscharnier , rechte Ecken, Edelstahl gebürstet, mit losem Stift</v>
          </cell>
          <cell r="J68" t="str">
            <v>1074_80_.jpg</v>
          </cell>
          <cell r="K68" t="str">
            <v>C:\Users\Filis\OneDrive\Citgez Trading\Leveranciers\Charmag\Foto's\1074_80_.jpg</v>
          </cell>
          <cell r="L68" t="str">
            <v>1074_80_2d.tif</v>
          </cell>
          <cell r="M68" t="str">
            <v>C:\Users\Filis\OneDrive\Citgez Trading\Leveranciers\Charmag\technische tekeningen\1074_80_2d.tif</v>
          </cell>
          <cell r="N68" t="str">
            <v>80_Rvs</v>
          </cell>
          <cell r="O68">
            <v>101451</v>
          </cell>
          <cell r="P68">
            <v>76</v>
          </cell>
          <cell r="Q68" t="str">
            <v>mm</v>
          </cell>
          <cell r="R68">
            <v>76</v>
          </cell>
          <cell r="S68" t="str">
            <v>mm</v>
          </cell>
          <cell r="T68">
            <v>2.5</v>
          </cell>
          <cell r="U68" t="str">
            <v>mm</v>
          </cell>
          <cell r="V68">
            <v>11</v>
          </cell>
          <cell r="W68" t="str">
            <v>mm</v>
          </cell>
          <cell r="X68">
            <v>6</v>
          </cell>
          <cell r="Y68" t="str">
            <v>mm</v>
          </cell>
          <cell r="Z68">
            <v>5</v>
          </cell>
          <cell r="AA68" t="str">
            <v>mm</v>
          </cell>
          <cell r="AC68" t="str">
            <v>mm</v>
          </cell>
          <cell r="AE68" t="str">
            <v>mm</v>
          </cell>
          <cell r="AF68">
            <v>4</v>
          </cell>
          <cell r="AG68">
            <v>8</v>
          </cell>
          <cell r="AH68" t="str">
            <v>4*30</v>
          </cell>
          <cell r="AI68" t="str">
            <v>mm</v>
          </cell>
          <cell r="AL68" t="str">
            <v xml:space="preserve">Deuren volgens BRL 0803  </v>
          </cell>
          <cell r="AP68">
            <v>10</v>
          </cell>
          <cell r="AQ68" t="str">
            <v>stuks</v>
          </cell>
          <cell r="AR68">
            <v>0.15</v>
          </cell>
          <cell r="AS68" t="str">
            <v>kg</v>
          </cell>
          <cell r="AT68" t="str">
            <v>40</v>
          </cell>
          <cell r="AU68" t="str">
            <v>50</v>
          </cell>
          <cell r="AV68" t="str">
            <v>60</v>
          </cell>
          <cell r="AW68" t="str">
            <v>Hout</v>
          </cell>
          <cell r="AX68" t="str">
            <v>Wood</v>
          </cell>
          <cell r="AY68" t="str">
            <v>Holz</v>
          </cell>
          <cell r="AZ68" t="str">
            <v>Bois</v>
          </cell>
          <cell r="BA68" t="str">
            <v>Ramen en Deuren</v>
          </cell>
          <cell r="BB68" t="str">
            <v>Windows and Doors</v>
          </cell>
          <cell r="BC68" t="str">
            <v>Fenster und Turen</v>
          </cell>
          <cell r="BD68" t="str">
            <v>Fenêtres et Portes</v>
          </cell>
          <cell r="BE68" t="str">
            <v>Kogellagerscharnier</v>
          </cell>
          <cell r="BF68" t="str">
            <v>Ball bearing butt hinge</v>
          </cell>
          <cell r="BG68" t="str">
            <v xml:space="preserve">Kugellagern Scharnier </v>
          </cell>
          <cell r="BH68" t="str">
            <v>Charnière á roulements</v>
          </cell>
          <cell r="BM68" t="str">
            <v>Rvs</v>
          </cell>
          <cell r="BN68" t="str">
            <v>Stainless steel</v>
          </cell>
          <cell r="BO68" t="str">
            <v>Edelstahl</v>
          </cell>
          <cell r="BP68" t="str">
            <v>Inox</v>
          </cell>
          <cell r="BQ68" t="str">
            <v>Geborsteld</v>
          </cell>
          <cell r="BR68" t="str">
            <v>Brushed</v>
          </cell>
          <cell r="BS68" t="str">
            <v>Gebürstet</v>
          </cell>
          <cell r="BT68" t="str">
            <v>Brossé</v>
          </cell>
          <cell r="BU68" t="str">
            <v>Rvs</v>
          </cell>
          <cell r="BV68" t="str">
            <v>Stainless Steel</v>
          </cell>
          <cell r="BW68" t="str">
            <v>Edelstahl</v>
          </cell>
          <cell r="BX68" t="str">
            <v>Inox</v>
          </cell>
          <cell r="BY68" t="str">
            <v>Platkop</v>
          </cell>
          <cell r="BZ68" t="str">
            <v>Flat head</v>
          </cell>
          <cell r="CA68" t="str">
            <v xml:space="preserve">Flachkopf </v>
          </cell>
          <cell r="CB68" t="str">
            <v>Têtes plates</v>
          </cell>
          <cell r="CC68" t="str">
            <v>Rechte hoek</v>
          </cell>
          <cell r="CD68" t="str">
            <v>Square corners</v>
          </cell>
          <cell r="CE68" t="str">
            <v>Rechte Ecken</v>
          </cell>
          <cell r="CF68" t="str">
            <v>Coins carrés</v>
          </cell>
          <cell r="CG68" t="str">
            <v>Kogellagerscharnier</v>
          </cell>
          <cell r="CH68" t="str">
            <v>Heavy duty ball bearings</v>
          </cell>
          <cell r="CI68" t="str">
            <v>Hochleistungs Kugellager</v>
          </cell>
          <cell r="CJ68" t="str">
            <v>Haute performance Charnière Roulements</v>
          </cell>
          <cell r="DE68" t="str">
            <v>Toepasbaar voor binnendeuren</v>
          </cell>
          <cell r="DI68" t="str">
            <v>Stervormig, verlagen de kans op schroefbreuk</v>
          </cell>
          <cell r="DJ68" t="str">
            <v>Star-shaped, reduce the risk of screw breaking</v>
          </cell>
          <cell r="DK68" t="str">
            <v>Sternförmig, reduziert das Risiko eines Schraubenbruchs</v>
          </cell>
          <cell r="DL68" t="str">
            <v>En forme d'étoile, pour réduire le risque de rupture des vis</v>
          </cell>
          <cell r="DM68" t="str">
            <v>Platkop</v>
          </cell>
          <cell r="DN68" t="str">
            <v>Flat Head</v>
          </cell>
          <cell r="DO68" t="str">
            <v>Flachkopf</v>
          </cell>
          <cell r="DP68" t="str">
            <v>Tige tête plate</v>
          </cell>
          <cell r="DU68" t="str">
            <v>Met een losse pen</v>
          </cell>
          <cell r="DV68" t="str">
            <v>With removable pin</v>
          </cell>
          <cell r="DW68" t="str">
            <v>Mit losem Stift</v>
          </cell>
          <cell r="DX68" t="str">
            <v>Tige dégondable</v>
          </cell>
          <cell r="EK68" t="str">
            <v>C:\Users\Filis\OneDrive\Citgez Trading\Leveranciers\Charmag\Productdata sheet\logo's\ce.png</v>
          </cell>
          <cell r="EO68" t="str">
            <v>ja</v>
          </cell>
          <cell r="EP68" t="str">
            <v>EN 1935: 27201307</v>
          </cell>
          <cell r="EQ68" t="str">
            <v>1074_80_</v>
          </cell>
          <cell r="ER68" t="str">
            <v>1074_80_2d</v>
          </cell>
          <cell r="ES68" t="str">
            <v>1074_80</v>
          </cell>
          <cell r="EX68" t="str">
            <v>A221.80.001V</v>
          </cell>
          <cell r="EZ68" t="str">
            <v>A322.80.001V</v>
          </cell>
          <cell r="FA68" t="str">
            <v>A460.80.001V</v>
          </cell>
          <cell r="FF68">
            <v>14857</v>
          </cell>
          <cell r="FI68">
            <v>115966</v>
          </cell>
          <cell r="FL68">
            <v>1</v>
          </cell>
        </row>
        <row r="69">
          <cell r="C69" t="str">
            <v>1074.80.089K</v>
          </cell>
          <cell r="D69">
            <v>1074</v>
          </cell>
          <cell r="E69" t="str">
            <v>Kogellagerscharnieren</v>
          </cell>
          <cell r="F69" t="str">
            <v>Ball bearing butt hinge, square corners, stainless steel brushed, with removable pin</v>
          </cell>
          <cell r="G69" t="str">
            <v>Kogellagerscharnier , rechte hoek, rvs geborsteld, met losse pen, platkop</v>
          </cell>
          <cell r="H69" t="str">
            <v>Charnière de roulements, coins carrés, inox brossé, avec tige dégondable</v>
          </cell>
          <cell r="I69" t="str">
            <v>Kugellagerscharnier , rechte Ecken, Edelstahl gebürstet, mit losem Stift</v>
          </cell>
          <cell r="J69" t="str">
            <v>1074_80_.jpg</v>
          </cell>
          <cell r="K69" t="str">
            <v>C:\Users\Filis\OneDrive\Citgez Trading\Leveranciers\Charmag\Foto's\1074_80_.jpg</v>
          </cell>
          <cell r="L69" t="str">
            <v>1074_80_2d.tif</v>
          </cell>
          <cell r="M69" t="str">
            <v>C:\Users\Filis\OneDrive\Citgez Trading\Leveranciers\Charmag\technische tekeningen\1074_80_2d.tif</v>
          </cell>
          <cell r="N69" t="str">
            <v>80_Rvs</v>
          </cell>
          <cell r="O69">
            <v>101453</v>
          </cell>
          <cell r="P69">
            <v>89</v>
          </cell>
          <cell r="Q69" t="str">
            <v>mm</v>
          </cell>
          <cell r="R69">
            <v>89</v>
          </cell>
          <cell r="S69" t="str">
            <v>mm</v>
          </cell>
          <cell r="T69">
            <v>2.5</v>
          </cell>
          <cell r="U69" t="str">
            <v>mm</v>
          </cell>
          <cell r="V69">
            <v>12</v>
          </cell>
          <cell r="W69" t="str">
            <v>mm</v>
          </cell>
          <cell r="X69">
            <v>7</v>
          </cell>
          <cell r="Y69" t="str">
            <v>mm</v>
          </cell>
          <cell r="Z69">
            <v>5</v>
          </cell>
          <cell r="AA69" t="str">
            <v>mm</v>
          </cell>
          <cell r="AC69" t="str">
            <v>mm</v>
          </cell>
          <cell r="AE69" t="str">
            <v>mm</v>
          </cell>
          <cell r="AF69">
            <v>4.5</v>
          </cell>
          <cell r="AG69">
            <v>8</v>
          </cell>
          <cell r="AH69" t="str">
            <v>4.5*40</v>
          </cell>
          <cell r="AI69" t="str">
            <v>mm</v>
          </cell>
          <cell r="AL69" t="str">
            <v xml:space="preserve">Deuren volgens BRL 0803  </v>
          </cell>
          <cell r="AP69">
            <v>10</v>
          </cell>
          <cell r="AQ69" t="str">
            <v>stuks</v>
          </cell>
          <cell r="AR69">
            <v>0.23</v>
          </cell>
          <cell r="AS69" t="str">
            <v>kg</v>
          </cell>
          <cell r="AT69">
            <v>80</v>
          </cell>
          <cell r="AU69">
            <v>90</v>
          </cell>
          <cell r="AV69">
            <v>100</v>
          </cell>
          <cell r="AW69" t="str">
            <v>Hout</v>
          </cell>
          <cell r="AX69" t="str">
            <v>Wood</v>
          </cell>
          <cell r="AY69" t="str">
            <v>Holz</v>
          </cell>
          <cell r="AZ69" t="str">
            <v>Bois</v>
          </cell>
          <cell r="BA69" t="str">
            <v>Ramen en Deuren</v>
          </cell>
          <cell r="BB69" t="str">
            <v>Windows and Doors</v>
          </cell>
          <cell r="BC69" t="str">
            <v>Fenster und Turen</v>
          </cell>
          <cell r="BD69" t="str">
            <v>Fenêtres et Portes</v>
          </cell>
          <cell r="BE69" t="str">
            <v>Kogellagerscharnier</v>
          </cell>
          <cell r="BF69" t="str">
            <v>Ball bearing butt hinge</v>
          </cell>
          <cell r="BG69" t="str">
            <v xml:space="preserve">Kugellagern Scharnier </v>
          </cell>
          <cell r="BH69" t="str">
            <v>Charnière á roulements</v>
          </cell>
          <cell r="BM69" t="str">
            <v>Rvs</v>
          </cell>
          <cell r="BN69" t="str">
            <v>Stainless steel</v>
          </cell>
          <cell r="BO69" t="str">
            <v>Edelstahl</v>
          </cell>
          <cell r="BP69" t="str">
            <v>Inox</v>
          </cell>
          <cell r="BQ69" t="str">
            <v>Geborsteld</v>
          </cell>
          <cell r="BR69" t="str">
            <v>Brushed</v>
          </cell>
          <cell r="BS69" t="str">
            <v>Gebürstet</v>
          </cell>
          <cell r="BT69" t="str">
            <v>Brossé</v>
          </cell>
          <cell r="BU69" t="str">
            <v>Rvs</v>
          </cell>
          <cell r="BV69" t="str">
            <v>Stainless Steel</v>
          </cell>
          <cell r="BW69" t="str">
            <v>Edelstahl</v>
          </cell>
          <cell r="BX69" t="str">
            <v>Inox</v>
          </cell>
          <cell r="BY69" t="str">
            <v>Platkop</v>
          </cell>
          <cell r="BZ69" t="str">
            <v>Flat head</v>
          </cell>
          <cell r="CA69" t="str">
            <v xml:space="preserve">Flachkopf </v>
          </cell>
          <cell r="CB69" t="str">
            <v>Têtes plates</v>
          </cell>
          <cell r="CC69" t="str">
            <v>Rechte hoek</v>
          </cell>
          <cell r="CD69" t="str">
            <v>Square corners</v>
          </cell>
          <cell r="CE69" t="str">
            <v>Rechte Ecken</v>
          </cell>
          <cell r="CF69" t="str">
            <v>Coins carrés</v>
          </cell>
          <cell r="CG69" t="str">
            <v>Kogellagerscharnier</v>
          </cell>
          <cell r="CH69" t="str">
            <v>Heavy duty ball bearings</v>
          </cell>
          <cell r="CI69" t="str">
            <v>Hochleistungs Kugellager</v>
          </cell>
          <cell r="CJ69" t="str">
            <v>Haute performance Charnière Roulements</v>
          </cell>
          <cell r="DE69" t="str">
            <v>Toepasbaar voor binnendeuren</v>
          </cell>
          <cell r="DI69" t="str">
            <v>Stervormig, verlagen de kans op schroefbreuk</v>
          </cell>
          <cell r="DJ69" t="str">
            <v>Star-shaped, reduce the risk of screw breaking</v>
          </cell>
          <cell r="DK69" t="str">
            <v>Sternförmig, reduziert das Risiko eines Schraubenbruchs</v>
          </cell>
          <cell r="DL69" t="str">
            <v>En forme d'étoile, pour réduire le risque de rupture des vis</v>
          </cell>
          <cell r="DM69" t="str">
            <v>Platkop</v>
          </cell>
          <cell r="DN69" t="str">
            <v>Flat Head</v>
          </cell>
          <cell r="DO69" t="str">
            <v>Flachkopf</v>
          </cell>
          <cell r="DP69" t="str">
            <v>Tige tête plate</v>
          </cell>
          <cell r="DU69" t="str">
            <v>Met een losse pen</v>
          </cell>
          <cell r="DV69" t="str">
            <v>With removable pin</v>
          </cell>
          <cell r="DW69" t="str">
            <v>Mit losem Stift</v>
          </cell>
          <cell r="DX69" t="str">
            <v>Tige dégondable</v>
          </cell>
          <cell r="EK69" t="str">
            <v>C:\Users\Filis\OneDrive\Citgez Trading\Leveranciers\Charmag\Productdata sheet\logo's\ce.png</v>
          </cell>
          <cell r="EO69" t="str">
            <v>ja</v>
          </cell>
          <cell r="EP69" t="str">
            <v>EN 1935: 374013011</v>
          </cell>
          <cell r="EQ69" t="str">
            <v>1074_80_</v>
          </cell>
          <cell r="ER69" t="str">
            <v>1074_80_2d</v>
          </cell>
          <cell r="ES69" t="str">
            <v>1074_80</v>
          </cell>
          <cell r="EX69" t="str">
            <v>A221.80.002V</v>
          </cell>
          <cell r="EZ69" t="str">
            <v>A322.80.003V</v>
          </cell>
          <cell r="FA69" t="str">
            <v>A460.80.002V</v>
          </cell>
          <cell r="FF69">
            <v>41689</v>
          </cell>
          <cell r="FI69">
            <v>115962</v>
          </cell>
          <cell r="FL69">
            <v>1</v>
          </cell>
        </row>
        <row r="70">
          <cell r="C70" t="str">
            <v>1074.80.102K</v>
          </cell>
          <cell r="D70">
            <v>1074</v>
          </cell>
          <cell r="E70" t="str">
            <v>Kogellagerscharnieren</v>
          </cell>
          <cell r="F70" t="str">
            <v>Ball bearing butt hinge, square corners, stainless steel brushed, with removable pin</v>
          </cell>
          <cell r="G70" t="str">
            <v>Kogellagerscharnier , rechte hoek, rvs geborsteld, met losse pen, platkop</v>
          </cell>
          <cell r="H70" t="str">
            <v>Charnière de roulements, coins carrés, inox brossé, avec tige dégondable</v>
          </cell>
          <cell r="I70" t="str">
            <v>Kugellagerscharnier , rechte Ecken, Edelstahl gebürstet, mit losem Stift</v>
          </cell>
          <cell r="J70" t="str">
            <v>1074_80_.jpg</v>
          </cell>
          <cell r="K70" t="str">
            <v>C:\Users\Filis\OneDrive\Citgez Trading\Leveranciers\Charmag\Foto's\1074_80_.jpg</v>
          </cell>
          <cell r="L70" t="str">
            <v>1074_80_2d.tif</v>
          </cell>
          <cell r="M70" t="str">
            <v>C:\Users\Filis\OneDrive\Citgez Trading\Leveranciers\Charmag\technische tekeningen\1074_80_2d.tif</v>
          </cell>
          <cell r="N70" t="str">
            <v>80_Rvs</v>
          </cell>
          <cell r="O70">
            <v>101454</v>
          </cell>
          <cell r="P70">
            <v>102</v>
          </cell>
          <cell r="Q70" t="str">
            <v>mm</v>
          </cell>
          <cell r="R70">
            <v>102</v>
          </cell>
          <cell r="S70" t="str">
            <v>mm</v>
          </cell>
          <cell r="T70">
            <v>3</v>
          </cell>
          <cell r="U70" t="str">
            <v>mm</v>
          </cell>
          <cell r="V70">
            <v>13</v>
          </cell>
          <cell r="W70" t="str">
            <v>mm</v>
          </cell>
          <cell r="X70">
            <v>7</v>
          </cell>
          <cell r="Y70" t="str">
            <v>mm</v>
          </cell>
          <cell r="Z70">
            <v>5</v>
          </cell>
          <cell r="AA70" t="str">
            <v>mm</v>
          </cell>
          <cell r="AC70" t="str">
            <v>mm</v>
          </cell>
          <cell r="AE70" t="str">
            <v>mm</v>
          </cell>
          <cell r="AF70">
            <v>5</v>
          </cell>
          <cell r="AG70">
            <v>8</v>
          </cell>
          <cell r="AH70" t="str">
            <v>5*50</v>
          </cell>
          <cell r="AI70" t="str">
            <v>mm</v>
          </cell>
          <cell r="AL70" t="str">
            <v xml:space="preserve">Deuren volgens BRL 0803  </v>
          </cell>
          <cell r="AP70">
            <v>10</v>
          </cell>
          <cell r="AQ70" t="str">
            <v>stuks</v>
          </cell>
          <cell r="AR70">
            <v>0.33</v>
          </cell>
          <cell r="AS70" t="str">
            <v>kg</v>
          </cell>
          <cell r="AT70">
            <v>80</v>
          </cell>
          <cell r="AU70">
            <v>100</v>
          </cell>
          <cell r="AV70">
            <v>120</v>
          </cell>
          <cell r="AW70" t="str">
            <v>Hout</v>
          </cell>
          <cell r="AX70" t="str">
            <v>Wood</v>
          </cell>
          <cell r="AY70" t="str">
            <v>Holz</v>
          </cell>
          <cell r="AZ70" t="str">
            <v>Bois</v>
          </cell>
          <cell r="BA70" t="str">
            <v>Ramen en Deuren</v>
          </cell>
          <cell r="BB70" t="str">
            <v>Windows and Doors</v>
          </cell>
          <cell r="BC70" t="str">
            <v>Fenster und Turen</v>
          </cell>
          <cell r="BD70" t="str">
            <v>Fenêtres et Portes</v>
          </cell>
          <cell r="BE70" t="str">
            <v>Kogellagerscharnier</v>
          </cell>
          <cell r="BF70" t="str">
            <v>Ball bearing butt hinge</v>
          </cell>
          <cell r="BG70" t="str">
            <v xml:space="preserve">Kugellagern Scharnier </v>
          </cell>
          <cell r="BH70" t="str">
            <v>Charnière á roulements</v>
          </cell>
          <cell r="BM70" t="str">
            <v>Rvs</v>
          </cell>
          <cell r="BN70" t="str">
            <v>Stainless steel</v>
          </cell>
          <cell r="BO70" t="str">
            <v>Edelstahl</v>
          </cell>
          <cell r="BP70" t="str">
            <v>Inox</v>
          </cell>
          <cell r="BQ70" t="str">
            <v>Geborsteld</v>
          </cell>
          <cell r="BR70" t="str">
            <v>Brushed</v>
          </cell>
          <cell r="BS70" t="str">
            <v>Gebürstet</v>
          </cell>
          <cell r="BT70" t="str">
            <v>Brossé</v>
          </cell>
          <cell r="BU70" t="str">
            <v>Rvs</v>
          </cell>
          <cell r="BV70" t="str">
            <v>Stainless Steel</v>
          </cell>
          <cell r="BW70" t="str">
            <v>Edelstahl</v>
          </cell>
          <cell r="BX70" t="str">
            <v>Inox</v>
          </cell>
          <cell r="BY70" t="str">
            <v>Platkop</v>
          </cell>
          <cell r="BZ70" t="str">
            <v>Flat head</v>
          </cell>
          <cell r="CA70" t="str">
            <v xml:space="preserve">Flachkopf </v>
          </cell>
          <cell r="CB70" t="str">
            <v>Têtes plates</v>
          </cell>
          <cell r="CC70" t="str">
            <v>Rechte hoek</v>
          </cell>
          <cell r="CD70" t="str">
            <v>Square corners</v>
          </cell>
          <cell r="CE70" t="str">
            <v>Rechte Ecken</v>
          </cell>
          <cell r="CF70" t="str">
            <v>Coins carrés</v>
          </cell>
          <cell r="CG70" t="str">
            <v>Kogellagerscharnier</v>
          </cell>
          <cell r="CH70" t="str">
            <v>Heavy duty ball bearings</v>
          </cell>
          <cell r="CI70" t="str">
            <v>Hochleistungs Kugellager</v>
          </cell>
          <cell r="CJ70" t="str">
            <v>Haute performance Charnière Roulements</v>
          </cell>
          <cell r="DE70" t="str">
            <v>Toepasbaar voor binnendeuren</v>
          </cell>
          <cell r="DI70" t="str">
            <v>Stervormig, verlagen de kans op schroefbreuk</v>
          </cell>
          <cell r="DJ70" t="str">
            <v>Star-shaped, reduce the risk of screw breaking</v>
          </cell>
          <cell r="DK70" t="str">
            <v>Sternförmig, reduziert das Risiko eines Schraubenbruchs</v>
          </cell>
          <cell r="DL70" t="str">
            <v>En forme d'étoile, pour réduire le risque de rupture des vis</v>
          </cell>
          <cell r="DM70" t="str">
            <v>Platkop</v>
          </cell>
          <cell r="DN70" t="str">
            <v>Flat Head</v>
          </cell>
          <cell r="DO70" t="str">
            <v>Flachkopf</v>
          </cell>
          <cell r="DP70" t="str">
            <v>Tige tête plate</v>
          </cell>
          <cell r="DU70" t="str">
            <v>Met een losse pen</v>
          </cell>
          <cell r="DV70" t="str">
            <v>With removable pin</v>
          </cell>
          <cell r="DW70" t="str">
            <v>Mit losem Stift</v>
          </cell>
          <cell r="DX70" t="str">
            <v>Tige dégondable</v>
          </cell>
          <cell r="EK70" t="str">
            <v>C:\Users\Filis\OneDrive\Citgez Trading\Leveranciers\Charmag\Productdata sheet\logo's\ce.png</v>
          </cell>
          <cell r="EO70" t="str">
            <v>ja</v>
          </cell>
          <cell r="EP70" t="str">
            <v>EN 1935: 374013011</v>
          </cell>
          <cell r="EQ70" t="str">
            <v>1074_80_</v>
          </cell>
          <cell r="ER70" t="str">
            <v>1074_80_2d</v>
          </cell>
          <cell r="ES70" t="str">
            <v>1074_80</v>
          </cell>
          <cell r="EX70" t="str">
            <v>A221.80.005V</v>
          </cell>
          <cell r="EZ70" t="str">
            <v>A322.80.003V</v>
          </cell>
          <cell r="FA70" t="str">
            <v>A460.80.002V</v>
          </cell>
          <cell r="FF70">
            <v>14859</v>
          </cell>
          <cell r="FI70">
            <v>145057</v>
          </cell>
          <cell r="FL70">
            <v>1</v>
          </cell>
        </row>
        <row r="71">
          <cell r="BS71" t="str">
            <v/>
          </cell>
          <cell r="BT71" t="str">
            <v/>
          </cell>
          <cell r="BU71" t="str">
            <v/>
          </cell>
          <cell r="BV71" t="str">
            <v/>
          </cell>
          <cell r="BW71" t="str">
            <v/>
          </cell>
          <cell r="BX71" t="str">
            <v/>
          </cell>
          <cell r="BY71" t="str">
            <v/>
          </cell>
          <cell r="DM71" t="str">
            <v/>
          </cell>
          <cell r="DN71" t="str">
            <v/>
          </cell>
          <cell r="DO71" t="str">
            <v/>
          </cell>
          <cell r="FL71">
            <v>1</v>
          </cell>
        </row>
        <row r="72">
          <cell r="C72" t="str">
            <v>1076.20.076K</v>
          </cell>
          <cell r="D72">
            <v>1076</v>
          </cell>
          <cell r="E72" t="str">
            <v>Kogellagerscharnieren</v>
          </cell>
          <cell r="F72" t="str">
            <v>Ball bearing butt hinge, round corners, steel galvanized, with removable pin</v>
          </cell>
          <cell r="G72" t="str">
            <v>Kogellagerscharnier , ronde hoek, staal gegalvaniseerd, met losse pen, platkop</v>
          </cell>
          <cell r="H72" t="str">
            <v>Charnière de roulements, coins arrondis, acier zingué, avec tige dégondable</v>
          </cell>
          <cell r="I72" t="str">
            <v>Kugellagerscharnier , runde Ecken, Stahl verzinkt, mit losem Stift</v>
          </cell>
          <cell r="J72" t="str">
            <v>1076_20_.jpg</v>
          </cell>
          <cell r="K72" t="str">
            <v>C:\Users\Filis\OneDrive\Citgez Trading\Leveranciers\Charmag\Foto's\1076_20_.jpg</v>
          </cell>
          <cell r="L72" t="str">
            <v>1076_20_2d.tif</v>
          </cell>
          <cell r="M72" t="str">
            <v>C:\Users\Filis\OneDrive\Citgez Trading\Leveranciers\Charmag\technische tekeningen\1076_20_2d.tif</v>
          </cell>
          <cell r="N72" t="str">
            <v>20_Gegalvaniseerd</v>
          </cell>
          <cell r="O72">
            <v>101456</v>
          </cell>
          <cell r="P72">
            <v>76</v>
          </cell>
          <cell r="Q72" t="str">
            <v>mm</v>
          </cell>
          <cell r="R72">
            <v>76</v>
          </cell>
          <cell r="S72" t="str">
            <v>mm</v>
          </cell>
          <cell r="T72">
            <v>2.5</v>
          </cell>
          <cell r="U72" t="str">
            <v>mm</v>
          </cell>
          <cell r="V72">
            <v>11</v>
          </cell>
          <cell r="W72" t="str">
            <v>mm</v>
          </cell>
          <cell r="X72">
            <v>6</v>
          </cell>
          <cell r="Y72" t="str">
            <v>mm</v>
          </cell>
          <cell r="Z72">
            <v>5</v>
          </cell>
          <cell r="AA72" t="str">
            <v>mm</v>
          </cell>
          <cell r="AC72" t="str">
            <v>mm</v>
          </cell>
          <cell r="AE72" t="str">
            <v>mm</v>
          </cell>
          <cell r="AF72">
            <v>4</v>
          </cell>
          <cell r="AG72">
            <v>8</v>
          </cell>
          <cell r="AH72" t="str">
            <v>4*30</v>
          </cell>
          <cell r="AI72" t="str">
            <v>mm</v>
          </cell>
          <cell r="AL72" t="str">
            <v xml:space="preserve">Deuren volgens BRL 0803  </v>
          </cell>
          <cell r="AP72">
            <v>10</v>
          </cell>
          <cell r="AQ72" t="str">
            <v>stuks</v>
          </cell>
          <cell r="AR72">
            <v>0.16</v>
          </cell>
          <cell r="AS72" t="str">
            <v>kg</v>
          </cell>
          <cell r="AT72" t="str">
            <v>40</v>
          </cell>
          <cell r="AU72" t="str">
            <v>50</v>
          </cell>
          <cell r="AV72" t="str">
            <v>60</v>
          </cell>
          <cell r="AW72" t="str">
            <v>Hout</v>
          </cell>
          <cell r="AX72" t="str">
            <v>Wood</v>
          </cell>
          <cell r="AY72" t="str">
            <v>Holz</v>
          </cell>
          <cell r="AZ72" t="str">
            <v>Bois</v>
          </cell>
          <cell r="BA72" t="str">
            <v>Ramen en Deuren</v>
          </cell>
          <cell r="BB72" t="str">
            <v>Windows and Doors</v>
          </cell>
          <cell r="BC72" t="str">
            <v>Fenster und Turen</v>
          </cell>
          <cell r="BD72" t="str">
            <v>Fenêtres et Portes</v>
          </cell>
          <cell r="BE72" t="str">
            <v>Kogellagerscharnier</v>
          </cell>
          <cell r="BF72" t="str">
            <v>Ball bearing butt hinge</v>
          </cell>
          <cell r="BG72" t="str">
            <v xml:space="preserve">Kugellagern Scharnier </v>
          </cell>
          <cell r="BH72" t="str">
            <v>Charnière á roulements</v>
          </cell>
          <cell r="BM72" t="str">
            <v>Staal</v>
          </cell>
          <cell r="BN72" t="str">
            <v>Steel</v>
          </cell>
          <cell r="BO72" t="str">
            <v>Stahl</v>
          </cell>
          <cell r="BP72" t="str">
            <v>Acier</v>
          </cell>
          <cell r="BQ72" t="str">
            <v>Gegalvaniseerd</v>
          </cell>
          <cell r="BR72" t="str">
            <v>Galvanized</v>
          </cell>
          <cell r="BS72" t="str">
            <v>Verzinkt</v>
          </cell>
          <cell r="BT72" t="str">
            <v>Zingué</v>
          </cell>
          <cell r="BU72" t="str">
            <v>Staal</v>
          </cell>
          <cell r="BV72" t="str">
            <v>Steel</v>
          </cell>
          <cell r="BW72" t="str">
            <v>Stahl</v>
          </cell>
          <cell r="BX72" t="str">
            <v>Acier</v>
          </cell>
          <cell r="BY72" t="str">
            <v>Platkop</v>
          </cell>
          <cell r="BZ72" t="str">
            <v>Flat head</v>
          </cell>
          <cell r="CA72" t="str">
            <v xml:space="preserve">Flachkopf </v>
          </cell>
          <cell r="CB72" t="str">
            <v>Têtes plates</v>
          </cell>
          <cell r="CC72" t="str">
            <v>Ronde hoek</v>
          </cell>
          <cell r="CD72" t="str">
            <v>Round corners</v>
          </cell>
          <cell r="CE72" t="str">
            <v>Runde Ecken</v>
          </cell>
          <cell r="CF72" t="str">
            <v>Coins arrondis</v>
          </cell>
          <cell r="CG72" t="str">
            <v>Kogellagerscharnier</v>
          </cell>
          <cell r="CH72" t="str">
            <v>Heavy duty ball bearings</v>
          </cell>
          <cell r="CI72" t="str">
            <v>Hochleistungs Kugellager</v>
          </cell>
          <cell r="CJ72" t="str">
            <v>Haute performance Charnière Roulements</v>
          </cell>
          <cell r="DE72" t="str">
            <v>Toepasbaar voor binnendeuren</v>
          </cell>
          <cell r="DI72" t="str">
            <v>Stervormig, verlagen de kans op schroefbreuk</v>
          </cell>
          <cell r="DJ72" t="str">
            <v>Star-shaped, reduce the risk of screw breaking</v>
          </cell>
          <cell r="DK72" t="str">
            <v>Sternförmig, reduziert das Risiko eines Schraubenbruchs</v>
          </cell>
          <cell r="DL72" t="str">
            <v>En forme d'étoile, pour réduire le risque de rupture des vis</v>
          </cell>
          <cell r="DM72" t="str">
            <v>Platkop</v>
          </cell>
          <cell r="DN72" t="str">
            <v>Flat Head</v>
          </cell>
          <cell r="DO72" t="str">
            <v>Flachkopf</v>
          </cell>
          <cell r="DP72" t="str">
            <v>Tige tête plate</v>
          </cell>
          <cell r="DU72" t="str">
            <v>Met een losse pen</v>
          </cell>
          <cell r="DV72" t="str">
            <v>With removable pin</v>
          </cell>
          <cell r="DW72" t="str">
            <v>Mit losem Stift</v>
          </cell>
          <cell r="DX72" t="str">
            <v>Tige dégondable</v>
          </cell>
          <cell r="EK72" t="str">
            <v>C:\Users\Filis\OneDrive\Citgez Trading\Leveranciers\Charmag\Productdata sheet\logo's\ce.png</v>
          </cell>
          <cell r="EO72" t="str">
            <v>ja</v>
          </cell>
          <cell r="EP72" t="str">
            <v>EN 1935: 27201307</v>
          </cell>
          <cell r="EQ72" t="str">
            <v>1076_20_</v>
          </cell>
          <cell r="ER72" t="str">
            <v>1076_20_2d</v>
          </cell>
          <cell r="ES72" t="str">
            <v>1076_20</v>
          </cell>
          <cell r="EX72" t="str">
            <v>A221.20.001V</v>
          </cell>
          <cell r="EZ72" t="str">
            <v>A322.20.001V</v>
          </cell>
          <cell r="FA72" t="str">
            <v>A460.20.001V</v>
          </cell>
          <cell r="FF72">
            <v>42569</v>
          </cell>
          <cell r="FI72">
            <v>115946</v>
          </cell>
          <cell r="FL72">
            <v>1</v>
          </cell>
        </row>
        <row r="73">
          <cell r="C73" t="str">
            <v>1076.20.076N</v>
          </cell>
          <cell r="D73">
            <v>1076</v>
          </cell>
          <cell r="E73" t="str">
            <v>Kogellagerscharnieren</v>
          </cell>
          <cell r="F73" t="str">
            <v>Ball bearing butt hinge, round corners, steel black, with removable pin</v>
          </cell>
          <cell r="G73" t="str">
            <v>Kogellagerscharnier , ronde hoek, zwart, met losse pen, platkop</v>
          </cell>
          <cell r="H73" t="str">
            <v>Charnière de roulements, coins arrondis, acier noir, avec tige dégondable</v>
          </cell>
          <cell r="I73" t="str">
            <v>Kugellagerscharnier , runde Ecken, Stahl schwarz, mit losem Stift</v>
          </cell>
          <cell r="J73" t="str">
            <v>1076_20_BL.jpg</v>
          </cell>
          <cell r="K73" t="str">
            <v>C:\Users\Filis\OneDrive\Citgez Trading\Leveranciers\Charmag\Foto's\1076_20_BL.jpg</v>
          </cell>
          <cell r="L73" t="str">
            <v>1076_20_2d.tif</v>
          </cell>
          <cell r="M73" t="str">
            <v>C:\Users\Filis\OneDrive\Citgez Trading\Leveranciers\Charmag\technische tekeningen\1076_20_2d.tif</v>
          </cell>
          <cell r="N73" t="str">
            <v>N_Zwart</v>
          </cell>
          <cell r="P73">
            <v>76</v>
          </cell>
          <cell r="Q73" t="str">
            <v>mm</v>
          </cell>
          <cell r="R73">
            <v>76</v>
          </cell>
          <cell r="S73" t="str">
            <v>mm</v>
          </cell>
          <cell r="T73">
            <v>2.5</v>
          </cell>
          <cell r="U73" t="str">
            <v>mm</v>
          </cell>
          <cell r="V73">
            <v>11</v>
          </cell>
          <cell r="W73" t="str">
            <v>mm</v>
          </cell>
          <cell r="X73">
            <v>6</v>
          </cell>
          <cell r="Y73" t="str">
            <v>mm</v>
          </cell>
          <cell r="Z73">
            <v>5</v>
          </cell>
          <cell r="AA73" t="str">
            <v>mm</v>
          </cell>
          <cell r="AC73" t="str">
            <v>mm</v>
          </cell>
          <cell r="AE73" t="str">
            <v>mm</v>
          </cell>
          <cell r="AF73">
            <v>4</v>
          </cell>
          <cell r="AG73">
            <v>8</v>
          </cell>
          <cell r="AH73" t="str">
            <v>4*30</v>
          </cell>
          <cell r="AI73" t="str">
            <v>mm</v>
          </cell>
          <cell r="AL73" t="str">
            <v xml:space="preserve">Deuren volgens BRL 0803  </v>
          </cell>
          <cell r="AP73">
            <v>10</v>
          </cell>
          <cell r="AQ73" t="str">
            <v>stuks</v>
          </cell>
          <cell r="AR73">
            <v>0.16</v>
          </cell>
          <cell r="AS73" t="str">
            <v>kg</v>
          </cell>
          <cell r="AT73" t="str">
            <v>40</v>
          </cell>
          <cell r="AU73" t="str">
            <v>50</v>
          </cell>
          <cell r="AV73" t="str">
            <v>60</v>
          </cell>
          <cell r="AW73" t="str">
            <v>Hout</v>
          </cell>
          <cell r="AX73" t="str">
            <v>Wood</v>
          </cell>
          <cell r="AY73" t="str">
            <v>Holz</v>
          </cell>
          <cell r="AZ73" t="str">
            <v>Bois</v>
          </cell>
          <cell r="BA73" t="str">
            <v>Ramen en Deuren</v>
          </cell>
          <cell r="BB73" t="str">
            <v>Windows and Doors</v>
          </cell>
          <cell r="BC73" t="str">
            <v>Fenster und Turen</v>
          </cell>
          <cell r="BD73" t="str">
            <v>Fenêtres et Portes</v>
          </cell>
          <cell r="BE73" t="str">
            <v>Kogellagerscharnier</v>
          </cell>
          <cell r="BF73" t="str">
            <v>Ball bearing butt hinge</v>
          </cell>
          <cell r="BG73" t="str">
            <v xml:space="preserve">Kugellagern Scharnier </v>
          </cell>
          <cell r="BH73" t="str">
            <v>Charnière á roulements</v>
          </cell>
          <cell r="BM73" t="str">
            <v>Staal</v>
          </cell>
          <cell r="BN73" t="str">
            <v>Steel</v>
          </cell>
          <cell r="BO73" t="str">
            <v>Stahl</v>
          </cell>
          <cell r="BP73" t="str">
            <v>Acier</v>
          </cell>
          <cell r="BQ73" t="str">
            <v>Zwart</v>
          </cell>
          <cell r="BR73" t="str">
            <v>Black</v>
          </cell>
          <cell r="BS73" t="str">
            <v>Schwartz</v>
          </cell>
          <cell r="BT73" t="str">
            <v>Noir</v>
          </cell>
          <cell r="BU73" t="str">
            <v>Staal</v>
          </cell>
          <cell r="BV73" t="str">
            <v>Steel</v>
          </cell>
          <cell r="BW73" t="str">
            <v>Stahl</v>
          </cell>
          <cell r="BX73" t="str">
            <v>Acier</v>
          </cell>
          <cell r="BY73" t="str">
            <v>Platkop</v>
          </cell>
          <cell r="BZ73" t="str">
            <v>Flat head</v>
          </cell>
          <cell r="CA73" t="str">
            <v xml:space="preserve">Flachkopf </v>
          </cell>
          <cell r="CB73" t="str">
            <v>Têtes plates</v>
          </cell>
          <cell r="CC73" t="str">
            <v>Ronde hoek</v>
          </cell>
          <cell r="CD73" t="str">
            <v>Round corners</v>
          </cell>
          <cell r="CE73" t="str">
            <v>Runde Ecken</v>
          </cell>
          <cell r="CF73" t="str">
            <v>Coins arrondis</v>
          </cell>
          <cell r="CG73" t="str">
            <v>Kogellagerscharnier</v>
          </cell>
          <cell r="CH73" t="str">
            <v>Heavy duty ball bearings</v>
          </cell>
          <cell r="CI73" t="str">
            <v>Hochleistungs Kugellager</v>
          </cell>
          <cell r="CJ73" t="str">
            <v>Haute performance Charnière Roulements</v>
          </cell>
          <cell r="DE73" t="str">
            <v>Toepasbaar voor binnendeuren</v>
          </cell>
          <cell r="DI73" t="str">
            <v>Stervormig, verlagen de kans op schroefbreuk</v>
          </cell>
          <cell r="DJ73" t="str">
            <v>Star-shaped, reduce the risk of screw breaking</v>
          </cell>
          <cell r="DK73" t="str">
            <v>Sternförmig, reduziert das Risiko eines Schraubenbruchs</v>
          </cell>
          <cell r="DL73" t="str">
            <v>En forme d'étoile, pour réduire le risque de rupture des vis</v>
          </cell>
          <cell r="DM73" t="str">
            <v>Platkop</v>
          </cell>
          <cell r="DN73" t="str">
            <v>Flat Head</v>
          </cell>
          <cell r="DO73" t="str">
            <v>Flachkopf</v>
          </cell>
          <cell r="DP73" t="str">
            <v>Tige tête plate</v>
          </cell>
          <cell r="DU73" t="str">
            <v>Met een losse pen</v>
          </cell>
          <cell r="DV73" t="str">
            <v>With removable pin</v>
          </cell>
          <cell r="DW73" t="str">
            <v>Mit losem Stift</v>
          </cell>
          <cell r="DX73" t="str">
            <v>Tige dégondable</v>
          </cell>
          <cell r="EK73" t="str">
            <v>C:\Users\Filis\OneDrive\Citgez Trading\Leveranciers\Charmag\Productdata sheet\logo's\ce.png</v>
          </cell>
          <cell r="EO73" t="str">
            <v>ja</v>
          </cell>
          <cell r="EP73" t="str">
            <v>EN 1935: 27201307</v>
          </cell>
          <cell r="EQ73" t="str">
            <v>1074_20_BL</v>
          </cell>
          <cell r="ER73" t="str">
            <v>1076_20_2d</v>
          </cell>
          <cell r="ES73" t="str">
            <v>1076_20</v>
          </cell>
          <cell r="EX73" t="str">
            <v>A221.20.001N</v>
          </cell>
          <cell r="EZ73" t="str">
            <v>A322.20.001N</v>
          </cell>
          <cell r="FA73" t="str">
            <v>A460.20.001N</v>
          </cell>
          <cell r="FF73" t="str">
            <v>55090</v>
          </cell>
          <cell r="FL73">
            <v>1</v>
          </cell>
        </row>
        <row r="74">
          <cell r="C74" t="str">
            <v>1076.20.089N</v>
          </cell>
          <cell r="D74">
            <v>1076</v>
          </cell>
          <cell r="E74" t="str">
            <v>Kogellagerscharnieren</v>
          </cell>
          <cell r="F74" t="str">
            <v>Ball bearing butt hinge, round corners, steel black, with removable pin</v>
          </cell>
          <cell r="G74" t="str">
            <v>Kogellagerscharnier , ronde hoek, zwart, met losse pen, platkop</v>
          </cell>
          <cell r="H74" t="str">
            <v>Charnière de roulements, coins arrondis, acier noir, avec tige dégondable</v>
          </cell>
          <cell r="I74" t="str">
            <v>Kugellagerscharnier , runde Ecken, Stahl schwarz, mit losem Stift</v>
          </cell>
          <cell r="J74" t="str">
            <v>1076_20_BL.jpg</v>
          </cell>
          <cell r="K74" t="str">
            <v>C:\Users\Filis\OneDrive\Citgez Trading\Leveranciers\Charmag\Foto's\1076_20_BL.jpg</v>
          </cell>
          <cell r="L74" t="str">
            <v>1076_20_2d.tif</v>
          </cell>
          <cell r="M74" t="str">
            <v>C:\Users\Filis\OneDrive\Citgez Trading\Leveranciers\Charmag\technische tekeningen\1076_20_2d.tif</v>
          </cell>
          <cell r="N74" t="str">
            <v>N_Zwart</v>
          </cell>
          <cell r="P74">
            <v>89</v>
          </cell>
          <cell r="Q74" t="str">
            <v>mm</v>
          </cell>
          <cell r="R74">
            <v>89</v>
          </cell>
          <cell r="S74" t="str">
            <v>mm</v>
          </cell>
          <cell r="T74">
            <v>2.5</v>
          </cell>
          <cell r="U74" t="str">
            <v>mm</v>
          </cell>
          <cell r="V74">
            <v>12</v>
          </cell>
          <cell r="W74" t="str">
            <v>mm</v>
          </cell>
          <cell r="X74">
            <v>7</v>
          </cell>
          <cell r="Y74" t="str">
            <v>mm</v>
          </cell>
          <cell r="Z74">
            <v>5</v>
          </cell>
          <cell r="AA74" t="str">
            <v>mm</v>
          </cell>
          <cell r="AC74" t="str">
            <v>mm</v>
          </cell>
          <cell r="AE74" t="str">
            <v>mm</v>
          </cell>
          <cell r="AF74">
            <v>4.5</v>
          </cell>
          <cell r="AG74">
            <v>8</v>
          </cell>
          <cell r="AH74" t="str">
            <v>4.5*40</v>
          </cell>
          <cell r="AI74" t="str">
            <v>mm</v>
          </cell>
          <cell r="AL74" t="str">
            <v xml:space="preserve">Deuren volgens BRL 0803  </v>
          </cell>
          <cell r="AP74">
            <v>10</v>
          </cell>
          <cell r="AQ74" t="str">
            <v>stuks</v>
          </cell>
          <cell r="AR74">
            <v>0.23</v>
          </cell>
          <cell r="AS74" t="str">
            <v>kg</v>
          </cell>
          <cell r="AT74">
            <v>80</v>
          </cell>
          <cell r="AU74">
            <v>90</v>
          </cell>
          <cell r="AV74">
            <v>100</v>
          </cell>
          <cell r="AW74" t="str">
            <v>Hout</v>
          </cell>
          <cell r="AX74" t="str">
            <v>Wood</v>
          </cell>
          <cell r="AY74" t="str">
            <v>Holz</v>
          </cell>
          <cell r="AZ74" t="str">
            <v>Bois</v>
          </cell>
          <cell r="BA74" t="str">
            <v>Ramen en Deuren</v>
          </cell>
          <cell r="BB74" t="str">
            <v>Windows and Doors</v>
          </cell>
          <cell r="BC74" t="str">
            <v>Fenster und Turen</v>
          </cell>
          <cell r="BD74" t="str">
            <v>Fenêtres et Portes</v>
          </cell>
          <cell r="BE74" t="str">
            <v>Kogellagerscharnier</v>
          </cell>
          <cell r="BF74" t="str">
            <v>Ball bearing butt hinge</v>
          </cell>
          <cell r="BG74" t="str">
            <v xml:space="preserve">Kugellagern Scharnier </v>
          </cell>
          <cell r="BH74" t="str">
            <v>Charnière á roulements</v>
          </cell>
          <cell r="BM74" t="str">
            <v>Staal</v>
          </cell>
          <cell r="BN74" t="str">
            <v>Steel</v>
          </cell>
          <cell r="BO74" t="str">
            <v>Stahl</v>
          </cell>
          <cell r="BP74" t="str">
            <v>Acier</v>
          </cell>
          <cell r="BQ74" t="str">
            <v>Zwart</v>
          </cell>
          <cell r="BR74" t="str">
            <v>Black</v>
          </cell>
          <cell r="BS74" t="str">
            <v>Schwartz</v>
          </cell>
          <cell r="BT74" t="str">
            <v>Noir</v>
          </cell>
          <cell r="BU74" t="str">
            <v>Staal</v>
          </cell>
          <cell r="BV74" t="str">
            <v>Steel</v>
          </cell>
          <cell r="BW74" t="str">
            <v>Stahl</v>
          </cell>
          <cell r="BX74" t="str">
            <v>Acier</v>
          </cell>
          <cell r="BY74" t="str">
            <v>Platkop</v>
          </cell>
          <cell r="BZ74" t="str">
            <v>Flat head</v>
          </cell>
          <cell r="CA74" t="str">
            <v xml:space="preserve">Flachkopf </v>
          </cell>
          <cell r="CB74" t="str">
            <v>Têtes plates</v>
          </cell>
          <cell r="CC74" t="str">
            <v>Ronde hoek</v>
          </cell>
          <cell r="CD74" t="str">
            <v>Round corners</v>
          </cell>
          <cell r="CE74" t="str">
            <v>Runde Ecken</v>
          </cell>
          <cell r="CF74" t="str">
            <v>Coins arrondis</v>
          </cell>
          <cell r="CG74" t="str">
            <v>Kogellagerscharnier</v>
          </cell>
          <cell r="CH74" t="str">
            <v>Heavy duty ball bearings</v>
          </cell>
          <cell r="CI74" t="str">
            <v>Hochleistungs Kugellager</v>
          </cell>
          <cell r="CJ74" t="str">
            <v>Haute performance Charnière Roulements</v>
          </cell>
          <cell r="DE74" t="str">
            <v>Toepasbaar voor binnendeuren</v>
          </cell>
          <cell r="DI74" t="str">
            <v>Stervormig, verlagen de kans op schroefbreuk</v>
          </cell>
          <cell r="DJ74" t="str">
            <v>Star-shaped, reduce the risk of screw breaking</v>
          </cell>
          <cell r="DK74" t="str">
            <v>Sternförmig, reduziert das Risiko eines Schraubenbruchs</v>
          </cell>
          <cell r="DL74" t="str">
            <v>En forme d'étoile, pour réduire le risque de rupture des vis</v>
          </cell>
          <cell r="DM74" t="str">
            <v>Platkop</v>
          </cell>
          <cell r="DN74" t="str">
            <v>Flat Head</v>
          </cell>
          <cell r="DO74" t="str">
            <v>Flachkopf</v>
          </cell>
          <cell r="DP74" t="str">
            <v>Tige tête plate</v>
          </cell>
          <cell r="DU74" t="str">
            <v>Met een losse pen</v>
          </cell>
          <cell r="DV74" t="str">
            <v>With removable pin</v>
          </cell>
          <cell r="DW74" t="str">
            <v>Mit losem Stift</v>
          </cell>
          <cell r="DX74" t="str">
            <v>Tige dégondable</v>
          </cell>
          <cell r="EK74" t="str">
            <v>C:\Users\Filis\OneDrive\Citgez Trading\Leveranciers\Charmag\Productdata sheet\logo's\ce.png</v>
          </cell>
          <cell r="EO74" t="str">
            <v>ja</v>
          </cell>
          <cell r="EP74" t="str">
            <v>EN 1935: 374013011</v>
          </cell>
          <cell r="EQ74" t="str">
            <v>1074_20_BL</v>
          </cell>
          <cell r="ER74" t="str">
            <v>1076_20_2d</v>
          </cell>
          <cell r="ES74" t="str">
            <v>1076_20</v>
          </cell>
          <cell r="EU74" t="str">
            <v>1076.20.089</v>
          </cell>
          <cell r="EX74" t="str">
            <v>A221.20.002N</v>
          </cell>
          <cell r="EZ74" t="str">
            <v>A320.20.003N</v>
          </cell>
          <cell r="FA74" t="str">
            <v>A460.20.002N</v>
          </cell>
          <cell r="FL74">
            <v>1</v>
          </cell>
        </row>
        <row r="75">
          <cell r="C75" t="str">
            <v>1076.20.089K</v>
          </cell>
          <cell r="D75">
            <v>1076</v>
          </cell>
          <cell r="E75" t="str">
            <v>Kogellagerscharnieren</v>
          </cell>
          <cell r="F75" t="str">
            <v>Ball bearing butt hinge, round corners, steel galvanized, with removable pin</v>
          </cell>
          <cell r="G75" t="str">
            <v>Kogellagerscharnier , ronde hoek, gegalvaniseerd, met losse pen, platkop</v>
          </cell>
          <cell r="H75" t="str">
            <v>Charnière de roulements, coins arrondis, acier zingué, avec tige dégondable</v>
          </cell>
          <cell r="I75" t="str">
            <v>Kugellagerscharnier , runde Ecken, Stahl schwarz, mit losem Stift</v>
          </cell>
          <cell r="J75" t="str">
            <v>1076_20_.jpg</v>
          </cell>
          <cell r="K75" t="str">
            <v>C:\Users\Filis\OneDrive\Citgez Trading\Leveranciers\Charmag\Foto's\1076_20_.jpg</v>
          </cell>
          <cell r="L75" t="str">
            <v>1076_20_2d.tif</v>
          </cell>
          <cell r="M75" t="str">
            <v>C:\Users\Filis\OneDrive\Citgez Trading\Leveranciers\Charmag\technische tekeningen\1076_20_2d.tif</v>
          </cell>
          <cell r="N75" t="str">
            <v>20_Gegalvaniseerd</v>
          </cell>
          <cell r="O75">
            <v>101459</v>
          </cell>
          <cell r="P75">
            <v>89</v>
          </cell>
          <cell r="Q75" t="str">
            <v>mm</v>
          </cell>
          <cell r="R75">
            <v>89</v>
          </cell>
          <cell r="S75" t="str">
            <v>mm</v>
          </cell>
          <cell r="T75">
            <v>2.5</v>
          </cell>
          <cell r="U75" t="str">
            <v>mm</v>
          </cell>
          <cell r="V75">
            <v>12</v>
          </cell>
          <cell r="W75" t="str">
            <v>mm</v>
          </cell>
          <cell r="X75">
            <v>7</v>
          </cell>
          <cell r="Y75" t="str">
            <v>mm</v>
          </cell>
          <cell r="Z75">
            <v>5</v>
          </cell>
          <cell r="AA75" t="str">
            <v>mm</v>
          </cell>
          <cell r="AC75" t="str">
            <v>mm</v>
          </cell>
          <cell r="AE75" t="str">
            <v>mm</v>
          </cell>
          <cell r="AF75">
            <v>4.5</v>
          </cell>
          <cell r="AG75">
            <v>8</v>
          </cell>
          <cell r="AH75" t="str">
            <v>4.5*40</v>
          </cell>
          <cell r="AI75" t="str">
            <v>mm</v>
          </cell>
          <cell r="AL75" t="str">
            <v xml:space="preserve">Deuren volgens BRL 0803  </v>
          </cell>
          <cell r="AP75">
            <v>10</v>
          </cell>
          <cell r="AQ75" t="str">
            <v>stuks</v>
          </cell>
          <cell r="AR75">
            <v>0.23</v>
          </cell>
          <cell r="AS75" t="str">
            <v>kg</v>
          </cell>
          <cell r="AT75">
            <v>80</v>
          </cell>
          <cell r="AU75">
            <v>90</v>
          </cell>
          <cell r="AV75">
            <v>100</v>
          </cell>
          <cell r="AW75" t="str">
            <v>Hout</v>
          </cell>
          <cell r="AX75" t="str">
            <v>Wood</v>
          </cell>
          <cell r="AY75" t="str">
            <v>Holz</v>
          </cell>
          <cell r="AZ75" t="str">
            <v>Bois</v>
          </cell>
          <cell r="BA75" t="str">
            <v>Ramen en Deuren</v>
          </cell>
          <cell r="BB75" t="str">
            <v>Windows and Doors</v>
          </cell>
          <cell r="BC75" t="str">
            <v>Fenster und Turen</v>
          </cell>
          <cell r="BD75" t="str">
            <v>Fenêtres et Portes</v>
          </cell>
          <cell r="BE75" t="str">
            <v>Kogellagerscharnier</v>
          </cell>
          <cell r="BF75" t="str">
            <v>Ball bearing butt hinge</v>
          </cell>
          <cell r="BG75" t="str">
            <v xml:space="preserve">Kugellagern Scharnier </v>
          </cell>
          <cell r="BH75" t="str">
            <v>Charnière á roulements</v>
          </cell>
          <cell r="BM75" t="str">
            <v>Staal</v>
          </cell>
          <cell r="BN75" t="str">
            <v>Steel</v>
          </cell>
          <cell r="BO75" t="str">
            <v>Stahl</v>
          </cell>
          <cell r="BP75" t="str">
            <v>Acier</v>
          </cell>
          <cell r="BQ75" t="str">
            <v>Gegalvaniseerd</v>
          </cell>
          <cell r="BR75" t="str">
            <v>Galvanized</v>
          </cell>
          <cell r="BS75" t="str">
            <v>Verzinkt</v>
          </cell>
          <cell r="BT75" t="str">
            <v>Zingué</v>
          </cell>
          <cell r="BU75" t="str">
            <v>Staal</v>
          </cell>
          <cell r="BV75" t="str">
            <v>Steel</v>
          </cell>
          <cell r="BW75" t="str">
            <v>Stahl</v>
          </cell>
          <cell r="BX75" t="str">
            <v>Acier</v>
          </cell>
          <cell r="BY75" t="str">
            <v>Platkop</v>
          </cell>
          <cell r="BZ75" t="str">
            <v>Flat head</v>
          </cell>
          <cell r="CA75" t="str">
            <v xml:space="preserve">Flachkopf </v>
          </cell>
          <cell r="CB75" t="str">
            <v>Têtes plates</v>
          </cell>
          <cell r="CC75" t="str">
            <v>Ronde hoek</v>
          </cell>
          <cell r="CD75" t="str">
            <v>Round corners</v>
          </cell>
          <cell r="CE75" t="str">
            <v>Runde Ecken</v>
          </cell>
          <cell r="CF75" t="str">
            <v>Coins arrondis</v>
          </cell>
          <cell r="CG75" t="str">
            <v>Kogellagerscharnier</v>
          </cell>
          <cell r="CH75" t="str">
            <v>Heavy duty ball bearings</v>
          </cell>
          <cell r="CI75" t="str">
            <v>Hochleistungs Kugellager</v>
          </cell>
          <cell r="CJ75" t="str">
            <v>Haute performance Charnière Roulements</v>
          </cell>
          <cell r="DE75" t="str">
            <v>Toepasbaar voor binnendeuren</v>
          </cell>
          <cell r="DI75" t="str">
            <v>Stervormig, verlagen de kans op schroefbreuk</v>
          </cell>
          <cell r="DJ75" t="str">
            <v>Star-shaped, reduce the risk of screw breaking</v>
          </cell>
          <cell r="DK75" t="str">
            <v>Sternförmig, reduziert das Risiko eines Schraubenbruchs</v>
          </cell>
          <cell r="DL75" t="str">
            <v>En forme d'étoile, pour réduire le risque de rupture des vis</v>
          </cell>
          <cell r="DM75" t="str">
            <v>Platkop</v>
          </cell>
          <cell r="DN75" t="str">
            <v>Flat Head</v>
          </cell>
          <cell r="DO75" t="str">
            <v>Flachkopf</v>
          </cell>
          <cell r="DP75" t="str">
            <v>Tige tête plate</v>
          </cell>
          <cell r="DU75" t="str">
            <v>Met een losse pen</v>
          </cell>
          <cell r="DV75" t="str">
            <v>With removable pin</v>
          </cell>
          <cell r="DW75" t="str">
            <v>Mit losem Stift</v>
          </cell>
          <cell r="DX75" t="str">
            <v>Tige dégondable</v>
          </cell>
          <cell r="EK75" t="str">
            <v>C:\Users\Filis\OneDrive\Citgez Trading\Leveranciers\Charmag\Productdata sheet\logo's\ce.png</v>
          </cell>
          <cell r="EO75" t="str">
            <v>ja</v>
          </cell>
          <cell r="EP75" t="str">
            <v>EN 1935: 374013011</v>
          </cell>
          <cell r="EQ75" t="str">
            <v>1076_20_</v>
          </cell>
          <cell r="ER75" t="str">
            <v>1076_20_2d</v>
          </cell>
          <cell r="ES75" t="str">
            <v>1076_20</v>
          </cell>
          <cell r="EU75" t="str">
            <v>1076.20.089</v>
          </cell>
          <cell r="EX75" t="str">
            <v>A221.20.002V</v>
          </cell>
          <cell r="EZ75" t="str">
            <v>A320.20.003V</v>
          </cell>
          <cell r="FA75" t="str">
            <v>A460.20.002V</v>
          </cell>
          <cell r="FF75">
            <v>42571</v>
          </cell>
          <cell r="FI75">
            <v>115950</v>
          </cell>
          <cell r="FL75">
            <v>1</v>
          </cell>
        </row>
        <row r="76">
          <cell r="C76" t="str">
            <v>1076.20.089C</v>
          </cell>
          <cell r="D76">
            <v>1076</v>
          </cell>
          <cell r="E76" t="str">
            <v>Kogellagerscharnieren</v>
          </cell>
          <cell r="F76" t="str">
            <v>Ball bearing butt hinge, round corners, steel galvanized, with removable pin</v>
          </cell>
          <cell r="G76" t="str">
            <v>Kogellagerscharnier , ronde hoek, gegalvaniseerd, met losse pen, platkop</v>
          </cell>
          <cell r="H76" t="str">
            <v>Charnière de roulements, coins arrondis, acier zingué, avec tige dégondable</v>
          </cell>
          <cell r="I76" t="str">
            <v>Kugellagerscharnier , runde Ecken, Stahl verzinkt, mit losem Stift</v>
          </cell>
          <cell r="J76" t="str">
            <v>1076_20_.jpg</v>
          </cell>
          <cell r="K76" t="str">
            <v>C:\Users\Filis\OneDrive\Citgez Trading\Leveranciers\Charmag\Foto's\1076_20_.jpg</v>
          </cell>
          <cell r="L76" t="str">
            <v>1076_20_2d.tif</v>
          </cell>
          <cell r="M76" t="str">
            <v>C:\Users\Filis\OneDrive\Citgez Trading\Leveranciers\Charmag\technische tekeningen\1076_20_2d.tif</v>
          </cell>
          <cell r="N76" t="str">
            <v>20_Gegalvaniseerd</v>
          </cell>
          <cell r="O76">
            <v>113054</v>
          </cell>
          <cell r="P76">
            <v>89</v>
          </cell>
          <cell r="Q76" t="str">
            <v>mm</v>
          </cell>
          <cell r="R76">
            <v>89</v>
          </cell>
          <cell r="S76" t="str">
            <v>mm</v>
          </cell>
          <cell r="T76">
            <v>2.5</v>
          </cell>
          <cell r="U76" t="str">
            <v>mm</v>
          </cell>
          <cell r="V76">
            <v>12</v>
          </cell>
          <cell r="W76" t="str">
            <v>mm</v>
          </cell>
          <cell r="X76">
            <v>7</v>
          </cell>
          <cell r="Y76" t="str">
            <v>mm</v>
          </cell>
          <cell r="Z76">
            <v>5</v>
          </cell>
          <cell r="AA76" t="str">
            <v>mm</v>
          </cell>
          <cell r="AC76" t="str">
            <v>mm</v>
          </cell>
          <cell r="AE76" t="str">
            <v>mm</v>
          </cell>
          <cell r="AF76">
            <v>4.5</v>
          </cell>
          <cell r="AG76">
            <v>8</v>
          </cell>
          <cell r="AH76" t="str">
            <v>4.5*40</v>
          </cell>
          <cell r="AI76" t="str">
            <v>mm</v>
          </cell>
          <cell r="AL76" t="str">
            <v xml:space="preserve">Deuren volgens BRL 0803  </v>
          </cell>
          <cell r="AP76">
            <v>50</v>
          </cell>
          <cell r="AQ76" t="str">
            <v>stuks</v>
          </cell>
          <cell r="AR76">
            <v>0.23</v>
          </cell>
          <cell r="AS76" t="str">
            <v>kg</v>
          </cell>
          <cell r="AT76">
            <v>80</v>
          </cell>
          <cell r="AU76">
            <v>90</v>
          </cell>
          <cell r="AV76">
            <v>100</v>
          </cell>
          <cell r="AW76" t="str">
            <v>Hout</v>
          </cell>
          <cell r="AX76" t="str">
            <v>Wood</v>
          </cell>
          <cell r="AY76" t="str">
            <v>Holz</v>
          </cell>
          <cell r="AZ76" t="str">
            <v>Bois</v>
          </cell>
          <cell r="BA76" t="str">
            <v>Ramen en Deuren</v>
          </cell>
          <cell r="BB76" t="str">
            <v>Windows and Doors</v>
          </cell>
          <cell r="BC76" t="str">
            <v>Fenster und Turen</v>
          </cell>
          <cell r="BD76" t="str">
            <v>Fenêtres et Portes</v>
          </cell>
          <cell r="BE76" t="str">
            <v>Kogellagerscharnier</v>
          </cell>
          <cell r="BF76" t="str">
            <v>Ball bearing butt hinge</v>
          </cell>
          <cell r="BG76" t="str">
            <v xml:space="preserve">Kugellagern Scharnier </v>
          </cell>
          <cell r="BH76" t="str">
            <v>Charnière á roulements</v>
          </cell>
          <cell r="BM76" t="str">
            <v>Staal</v>
          </cell>
          <cell r="BN76" t="str">
            <v>Steel</v>
          </cell>
          <cell r="BO76" t="str">
            <v>Stahl</v>
          </cell>
          <cell r="BP76" t="str">
            <v>Acier</v>
          </cell>
          <cell r="BQ76" t="str">
            <v>Gegalvaniseerd</v>
          </cell>
          <cell r="BR76" t="str">
            <v>Galvanized</v>
          </cell>
          <cell r="BS76" t="str">
            <v>Verzinkt</v>
          </cell>
          <cell r="BT76" t="str">
            <v>Zingué</v>
          </cell>
          <cell r="BU76" t="str">
            <v>Staal</v>
          </cell>
          <cell r="BV76" t="str">
            <v>Steel</v>
          </cell>
          <cell r="BW76" t="str">
            <v>Stahl</v>
          </cell>
          <cell r="BX76" t="str">
            <v>Acier</v>
          </cell>
          <cell r="BY76" t="str">
            <v>Platkop</v>
          </cell>
          <cell r="BZ76" t="str">
            <v>Flat head</v>
          </cell>
          <cell r="CA76" t="str">
            <v xml:space="preserve">Flachkopf </v>
          </cell>
          <cell r="CB76" t="str">
            <v>Têtes plates</v>
          </cell>
          <cell r="CC76" t="str">
            <v>Ronde hoek</v>
          </cell>
          <cell r="CD76" t="str">
            <v>Round corners</v>
          </cell>
          <cell r="CE76" t="str">
            <v>Runde Ecken</v>
          </cell>
          <cell r="CF76" t="str">
            <v>Coins arrondis</v>
          </cell>
          <cell r="CG76" t="str">
            <v>Kogellagerscharnier</v>
          </cell>
          <cell r="CH76" t="str">
            <v>Heavy duty ball bearings</v>
          </cell>
          <cell r="CI76" t="str">
            <v>Hochleistungs Kugellager</v>
          </cell>
          <cell r="CJ76" t="str">
            <v>Haute performance Charnière Roulements</v>
          </cell>
          <cell r="DE76" t="str">
            <v>Toepasbaar voor binnendeuren</v>
          </cell>
          <cell r="DI76" t="str">
            <v>Stervormig, verlagen de kans op schroefbreuk</v>
          </cell>
          <cell r="DJ76" t="str">
            <v>Star-shaped, reduce the risk of screw breaking</v>
          </cell>
          <cell r="DK76" t="str">
            <v>Sternförmig, reduziert das Risiko eines Schraubenbruchs</v>
          </cell>
          <cell r="DL76" t="str">
            <v>En forme d'étoile, pour réduire le risque de rupture des vis</v>
          </cell>
          <cell r="DM76" t="str">
            <v>Platkop</v>
          </cell>
          <cell r="DN76" t="str">
            <v>Flat Head</v>
          </cell>
          <cell r="DO76" t="str">
            <v>Flachkopf</v>
          </cell>
          <cell r="DP76" t="str">
            <v>Tige tête plate</v>
          </cell>
          <cell r="DU76" t="str">
            <v>Met een losse pen</v>
          </cell>
          <cell r="DV76" t="str">
            <v>With removable pin</v>
          </cell>
          <cell r="DW76" t="str">
            <v>Mit losem Stift</v>
          </cell>
          <cell r="DX76" t="str">
            <v>Tige dégondable</v>
          </cell>
          <cell r="EK76" t="str">
            <v>C:\Users\Filis\OneDrive\Citgez Trading\Leveranciers\Charmag\Productdata sheet\logo's\ce.png</v>
          </cell>
          <cell r="EO76" t="str">
            <v>ja</v>
          </cell>
          <cell r="EP76" t="str">
            <v>EN 1935: 374013011</v>
          </cell>
          <cell r="EQ76" t="str">
            <v>1076_20_</v>
          </cell>
          <cell r="ER76" t="str">
            <v>1076_20_2d</v>
          </cell>
          <cell r="ES76" t="str">
            <v>1076_20</v>
          </cell>
          <cell r="EU76" t="str">
            <v>1076.20.089</v>
          </cell>
          <cell r="EX76" t="str">
            <v>A221.20.002V</v>
          </cell>
          <cell r="EZ76" t="str">
            <v>A320.20.003V</v>
          </cell>
          <cell r="FA76" t="str">
            <v>A460.20.002V</v>
          </cell>
          <cell r="FH76">
            <v>39393</v>
          </cell>
          <cell r="FK76">
            <v>233516</v>
          </cell>
          <cell r="FL76">
            <v>1</v>
          </cell>
        </row>
        <row r="77">
          <cell r="C77" t="str">
            <v>1076.80.076K</v>
          </cell>
          <cell r="D77">
            <v>1076</v>
          </cell>
          <cell r="E77" t="str">
            <v>Kogellagerscharnieren</v>
          </cell>
          <cell r="F77" t="str">
            <v>Ball bearing butt hinge, round corners, stainless steel brushed, with removable pin</v>
          </cell>
          <cell r="G77" t="str">
            <v>Kogellagerscharnier , ronde hoek, rvs geborsteld, met losse pen, platkop</v>
          </cell>
          <cell r="H77" t="str">
            <v>Charnière de roulements, coins arrondis, inox brossé, avec tige dégondable</v>
          </cell>
          <cell r="I77" t="str">
            <v>Kugellagerscharnier , runde Ecken, Edelstahl gebürstet, mit losem Stift</v>
          </cell>
          <cell r="J77" t="str">
            <v>1076_80_.jpg</v>
          </cell>
          <cell r="K77" t="str">
            <v>C:\Users\Filis\OneDrive\Citgez Trading\Leveranciers\Charmag\Foto's\1076_80_.jpg</v>
          </cell>
          <cell r="L77" t="str">
            <v>1076_80_2d.tif</v>
          </cell>
          <cell r="M77" t="str">
            <v>C:\Users\Filis\OneDrive\Citgez Trading\Leveranciers\Charmag\technische tekeningen\1076_80_2d.tif</v>
          </cell>
          <cell r="N77" t="str">
            <v>80_Rvs</v>
          </cell>
          <cell r="O77">
            <v>112126</v>
          </cell>
          <cell r="P77">
            <v>76</v>
          </cell>
          <cell r="Q77" t="str">
            <v>mm</v>
          </cell>
          <cell r="R77">
            <v>76</v>
          </cell>
          <cell r="S77" t="str">
            <v>mm</v>
          </cell>
          <cell r="T77">
            <v>2.5</v>
          </cell>
          <cell r="U77" t="str">
            <v>mm</v>
          </cell>
          <cell r="V77">
            <v>11</v>
          </cell>
          <cell r="W77" t="str">
            <v>mm</v>
          </cell>
          <cell r="X77">
            <v>6</v>
          </cell>
          <cell r="Y77" t="str">
            <v>mm</v>
          </cell>
          <cell r="Z77">
            <v>5</v>
          </cell>
          <cell r="AA77" t="str">
            <v>mm</v>
          </cell>
          <cell r="AC77" t="str">
            <v>mm</v>
          </cell>
          <cell r="AE77" t="str">
            <v>mm</v>
          </cell>
          <cell r="AF77">
            <v>4</v>
          </cell>
          <cell r="AG77">
            <v>8</v>
          </cell>
          <cell r="AH77" t="str">
            <v>4*30</v>
          </cell>
          <cell r="AI77" t="str">
            <v>mm</v>
          </cell>
          <cell r="AL77" t="str">
            <v xml:space="preserve">Deuren volgens BRL 0803  </v>
          </cell>
          <cell r="AP77">
            <v>10</v>
          </cell>
          <cell r="AQ77" t="str">
            <v>stuks</v>
          </cell>
          <cell r="AR77" t="str">
            <v>0,15</v>
          </cell>
          <cell r="AS77" t="str">
            <v>kg</v>
          </cell>
          <cell r="AT77">
            <v>40</v>
          </cell>
          <cell r="AU77">
            <v>50</v>
          </cell>
          <cell r="AV77">
            <v>60</v>
          </cell>
          <cell r="AW77" t="str">
            <v>Hout</v>
          </cell>
          <cell r="AX77" t="str">
            <v>Wood</v>
          </cell>
          <cell r="AY77" t="str">
            <v>Holz</v>
          </cell>
          <cell r="AZ77" t="str">
            <v>Bois</v>
          </cell>
          <cell r="BA77" t="str">
            <v>Ramen en Deuren</v>
          </cell>
          <cell r="BB77" t="str">
            <v>Windows and Doors</v>
          </cell>
          <cell r="BC77" t="str">
            <v>Fenster und Turen</v>
          </cell>
          <cell r="BD77" t="str">
            <v>Fenêtres et Portes</v>
          </cell>
          <cell r="BE77" t="str">
            <v>Kogellagerscharnier</v>
          </cell>
          <cell r="BF77" t="str">
            <v>Ball bearing butt hinge</v>
          </cell>
          <cell r="BG77" t="str">
            <v xml:space="preserve">Kugellagern Scharnier </v>
          </cell>
          <cell r="BH77" t="str">
            <v>Charnière á roulements</v>
          </cell>
          <cell r="BM77" t="str">
            <v>Rvs</v>
          </cell>
          <cell r="BN77" t="str">
            <v>Stainless steel</v>
          </cell>
          <cell r="BO77" t="str">
            <v>Edelstahl</v>
          </cell>
          <cell r="BP77" t="str">
            <v>Inox</v>
          </cell>
          <cell r="BQ77" t="str">
            <v>Geborsteld</v>
          </cell>
          <cell r="BR77" t="str">
            <v>Brushed</v>
          </cell>
          <cell r="BS77" t="str">
            <v>Gebürstet</v>
          </cell>
          <cell r="BT77" t="str">
            <v>Brossé</v>
          </cell>
          <cell r="BU77" t="str">
            <v>Rvs</v>
          </cell>
          <cell r="BV77" t="str">
            <v>Stainless Steel</v>
          </cell>
          <cell r="BW77" t="str">
            <v>Edelstahl</v>
          </cell>
          <cell r="BX77" t="str">
            <v>Inox</v>
          </cell>
          <cell r="BY77" t="str">
            <v>Platkop</v>
          </cell>
          <cell r="BZ77" t="str">
            <v>Flat head</v>
          </cell>
          <cell r="CA77" t="str">
            <v xml:space="preserve">Flachkopf </v>
          </cell>
          <cell r="CB77" t="str">
            <v>Têtes plates</v>
          </cell>
          <cell r="CC77" t="str">
            <v>Ronde hoek</v>
          </cell>
          <cell r="CD77" t="str">
            <v>Round corners</v>
          </cell>
          <cell r="CE77" t="str">
            <v>Runde Ecken</v>
          </cell>
          <cell r="CF77" t="str">
            <v>Coins arrondis</v>
          </cell>
          <cell r="CG77" t="str">
            <v>Kogellagerscharnier</v>
          </cell>
          <cell r="CH77" t="str">
            <v>Heavy duty ball bearings</v>
          </cell>
          <cell r="CI77" t="str">
            <v>Hochleistungs Kugellager</v>
          </cell>
          <cell r="CJ77" t="str">
            <v>Haute performance Charnière Roulements</v>
          </cell>
          <cell r="DE77" t="str">
            <v>Toepasbaar voor binnendeuren</v>
          </cell>
          <cell r="DI77" t="str">
            <v>Stervormig, verlagen de kans op schroefbreuk</v>
          </cell>
          <cell r="DJ77" t="str">
            <v>Star-shaped, reduce the risk of screw breaking</v>
          </cell>
          <cell r="DK77" t="str">
            <v>Sternförmig, reduziert das Risiko eines Schraubenbruchs</v>
          </cell>
          <cell r="DL77" t="str">
            <v>En forme d'étoile, pour réduire le risque de rupture des vis</v>
          </cell>
          <cell r="DM77" t="str">
            <v>Platkop</v>
          </cell>
          <cell r="DN77" t="str">
            <v>Flat Head</v>
          </cell>
          <cell r="DO77" t="str">
            <v>Flachkopf</v>
          </cell>
          <cell r="DP77" t="str">
            <v>Tige tête plate</v>
          </cell>
          <cell r="DU77" t="str">
            <v>Met een losse pen</v>
          </cell>
          <cell r="DV77" t="str">
            <v>With removable pin</v>
          </cell>
          <cell r="DW77" t="str">
            <v>Mit losem Stift</v>
          </cell>
          <cell r="DX77" t="str">
            <v>Tige dégondable</v>
          </cell>
          <cell r="EK77" t="str">
            <v>C:\Users\Filis\OneDrive\Citgez Trading\Leveranciers\Charmag\Productdata sheet\logo's\ce.png</v>
          </cell>
          <cell r="EO77" t="str">
            <v>ja</v>
          </cell>
          <cell r="EP77" t="str">
            <v>EN 1935: 374013011</v>
          </cell>
          <cell r="EQ77" t="str">
            <v>1076_80_</v>
          </cell>
          <cell r="ER77" t="str">
            <v>1076_80_2d</v>
          </cell>
          <cell r="ES77" t="str">
            <v>1076_80</v>
          </cell>
          <cell r="EX77" t="str">
            <v>A221.80.001V</v>
          </cell>
          <cell r="EZ77" t="str">
            <v>A322.80.001V</v>
          </cell>
          <cell r="FA77" t="str">
            <v>A460.80.001V</v>
          </cell>
          <cell r="FI77">
            <v>4091125</v>
          </cell>
          <cell r="FL77">
            <v>1</v>
          </cell>
        </row>
        <row r="78">
          <cell r="C78" t="str">
            <v>1076.80.089K</v>
          </cell>
          <cell r="D78">
            <v>1076</v>
          </cell>
          <cell r="E78" t="str">
            <v>Kogellagerscharnieren</v>
          </cell>
          <cell r="F78" t="str">
            <v>Ball bearing butt hinge, round corners, stainless steel brushed, with removable pin</v>
          </cell>
          <cell r="G78" t="str">
            <v>Kogellagerscharnier , ronde hoek, rvs geborsteld, met losse pen, platkop</v>
          </cell>
          <cell r="H78" t="str">
            <v>Charnière de roulements, coins arrondis, inox brossé, avec tige dégondable</v>
          </cell>
          <cell r="I78" t="str">
            <v>Kugellagerscharnier , runde Ecken, Edelstahl gebürstet, mit losem Stift</v>
          </cell>
          <cell r="J78" t="str">
            <v>1076_80_.jpg</v>
          </cell>
          <cell r="K78" t="str">
            <v>C:\Users\Filis\OneDrive\Citgez Trading\Leveranciers\Charmag\Foto's\1076_80_.jpg</v>
          </cell>
          <cell r="L78" t="str">
            <v>1076_80_2d.tif</v>
          </cell>
          <cell r="M78" t="str">
            <v>C:\Users\Filis\OneDrive\Citgez Trading\Leveranciers\Charmag\technische tekeningen\1076_80_2d.tif</v>
          </cell>
          <cell r="N78" t="str">
            <v>80_Rvs</v>
          </cell>
          <cell r="O78">
            <v>101462</v>
          </cell>
          <cell r="P78">
            <v>89</v>
          </cell>
          <cell r="Q78" t="str">
            <v>mm</v>
          </cell>
          <cell r="R78">
            <v>89</v>
          </cell>
          <cell r="S78" t="str">
            <v>mm</v>
          </cell>
          <cell r="T78">
            <v>2.5</v>
          </cell>
          <cell r="U78" t="str">
            <v>mm</v>
          </cell>
          <cell r="V78">
            <v>12</v>
          </cell>
          <cell r="W78" t="str">
            <v>mm</v>
          </cell>
          <cell r="X78">
            <v>7</v>
          </cell>
          <cell r="Y78" t="str">
            <v>mm</v>
          </cell>
          <cell r="Z78">
            <v>5</v>
          </cell>
          <cell r="AA78" t="str">
            <v>mm</v>
          </cell>
          <cell r="AC78" t="str">
            <v>mm</v>
          </cell>
          <cell r="AE78" t="str">
            <v>mm</v>
          </cell>
          <cell r="AF78">
            <v>4.5</v>
          </cell>
          <cell r="AG78">
            <v>8</v>
          </cell>
          <cell r="AH78" t="str">
            <v>4.5*40</v>
          </cell>
          <cell r="AI78" t="str">
            <v>mm</v>
          </cell>
          <cell r="AL78" t="str">
            <v xml:space="preserve">Deuren volgens BRL 0803  </v>
          </cell>
          <cell r="AP78">
            <v>10</v>
          </cell>
          <cell r="AQ78" t="str">
            <v>stuks</v>
          </cell>
          <cell r="AR78">
            <v>0.23</v>
          </cell>
          <cell r="AS78" t="str">
            <v>kg</v>
          </cell>
          <cell r="AT78">
            <v>80</v>
          </cell>
          <cell r="AU78">
            <v>90</v>
          </cell>
          <cell r="AV78">
            <v>100</v>
          </cell>
          <cell r="AW78" t="str">
            <v>Hout</v>
          </cell>
          <cell r="AX78" t="str">
            <v>Wood</v>
          </cell>
          <cell r="AY78" t="str">
            <v>Holz</v>
          </cell>
          <cell r="AZ78" t="str">
            <v>Bois</v>
          </cell>
          <cell r="BA78" t="str">
            <v>Ramen en Deuren</v>
          </cell>
          <cell r="BB78" t="str">
            <v>Windows and Doors</v>
          </cell>
          <cell r="BC78" t="str">
            <v>Fenster und Turen</v>
          </cell>
          <cell r="BD78" t="str">
            <v>Fenêtres et Portes</v>
          </cell>
          <cell r="BE78" t="str">
            <v>Kogellagerscharnier</v>
          </cell>
          <cell r="BF78" t="str">
            <v>Ball bearing butt hinge</v>
          </cell>
          <cell r="BG78" t="str">
            <v xml:space="preserve">Kugellagern Scharnier </v>
          </cell>
          <cell r="BH78" t="str">
            <v>Charnière á roulements</v>
          </cell>
          <cell r="BM78" t="str">
            <v>Rvs</v>
          </cell>
          <cell r="BN78" t="str">
            <v>Stainless steel</v>
          </cell>
          <cell r="BO78" t="str">
            <v>Edelstahl</v>
          </cell>
          <cell r="BP78" t="str">
            <v>Inox</v>
          </cell>
          <cell r="BQ78" t="str">
            <v>Geborsteld</v>
          </cell>
          <cell r="BR78" t="str">
            <v>Brushed</v>
          </cell>
          <cell r="BS78" t="str">
            <v>Gebürstet</v>
          </cell>
          <cell r="BT78" t="str">
            <v>Brossé</v>
          </cell>
          <cell r="BU78" t="str">
            <v>Rvs</v>
          </cell>
          <cell r="BV78" t="str">
            <v>Stainless Steel</v>
          </cell>
          <cell r="BW78" t="str">
            <v>Edelstahl</v>
          </cell>
          <cell r="BX78" t="str">
            <v>Inox</v>
          </cell>
          <cell r="BY78" t="str">
            <v>Platkop</v>
          </cell>
          <cell r="BZ78" t="str">
            <v>Flat head</v>
          </cell>
          <cell r="CA78" t="str">
            <v xml:space="preserve">Flachkopf </v>
          </cell>
          <cell r="CB78" t="str">
            <v>Têtes plates</v>
          </cell>
          <cell r="CC78" t="str">
            <v>Ronde hoek</v>
          </cell>
          <cell r="CD78" t="str">
            <v>Round corners</v>
          </cell>
          <cell r="CE78" t="str">
            <v>Runde Ecken</v>
          </cell>
          <cell r="CF78" t="str">
            <v>Coins arrondis</v>
          </cell>
          <cell r="CG78" t="str">
            <v>Kogellagerscharnier</v>
          </cell>
          <cell r="CH78" t="str">
            <v>Heavy duty ball bearings</v>
          </cell>
          <cell r="CI78" t="str">
            <v>Hochleistungs Kugellager</v>
          </cell>
          <cell r="CJ78" t="str">
            <v>Haute performance Charnière Roulements</v>
          </cell>
          <cell r="DE78" t="str">
            <v>Toepasbaar voor binnendeuren</v>
          </cell>
          <cell r="DI78" t="str">
            <v>Stervormig, verlagen de kans op schroefbreuk</v>
          </cell>
          <cell r="DJ78" t="str">
            <v>Star-shaped, reduce the risk of screw breaking</v>
          </cell>
          <cell r="DK78" t="str">
            <v>Sternförmig, reduziert das Risiko eines Schraubenbruchs</v>
          </cell>
          <cell r="DL78" t="str">
            <v>En forme d'étoile, pour réduire le risque de rupture des vis</v>
          </cell>
          <cell r="DM78" t="str">
            <v>Platkop</v>
          </cell>
          <cell r="DN78" t="str">
            <v>Flat Head</v>
          </cell>
          <cell r="DO78" t="str">
            <v>Flachkopf</v>
          </cell>
          <cell r="DP78" t="str">
            <v>Tige tête plate</v>
          </cell>
          <cell r="DU78" t="str">
            <v>Met een losse pen</v>
          </cell>
          <cell r="DV78" t="str">
            <v>With removable pin</v>
          </cell>
          <cell r="DW78" t="str">
            <v>Mit losem Stift</v>
          </cell>
          <cell r="DX78" t="str">
            <v>Tige dégondable</v>
          </cell>
          <cell r="EK78" t="str">
            <v>C:\Users\Filis\OneDrive\Citgez Trading\Leveranciers\Charmag\Productdata sheet\logo's\ce.png</v>
          </cell>
          <cell r="EO78" t="str">
            <v>ja</v>
          </cell>
          <cell r="EP78" t="str">
            <v>EN 1935: 374013011</v>
          </cell>
          <cell r="EQ78" t="str">
            <v>1076_80_</v>
          </cell>
          <cell r="ER78" t="str">
            <v>1076_80_2d</v>
          </cell>
          <cell r="ES78" t="str">
            <v>1076_80</v>
          </cell>
          <cell r="EU78" t="str">
            <v>1076.80.089</v>
          </cell>
          <cell r="EX78" t="str">
            <v>A221.80.002V</v>
          </cell>
          <cell r="EZ78" t="str">
            <v>A320.80.015V</v>
          </cell>
          <cell r="FA78" t="str">
            <v>A460.80.002V</v>
          </cell>
          <cell r="FF78">
            <v>40317</v>
          </cell>
          <cell r="FI78">
            <v>115963</v>
          </cell>
          <cell r="FL78">
            <v>1</v>
          </cell>
        </row>
        <row r="79">
          <cell r="C79" t="str">
            <v>1076.80.089C</v>
          </cell>
          <cell r="D79">
            <v>1076</v>
          </cell>
          <cell r="E79" t="str">
            <v>Kogellagerscharnieren</v>
          </cell>
          <cell r="F79" t="str">
            <v>Ball bearing butt hinge, round corners, stainless steel brushed, with removable pin</v>
          </cell>
          <cell r="G79" t="str">
            <v>Kogellagerscharnier , ronde hoek, rvs geborsteld, met losse pen, platkop</v>
          </cell>
          <cell r="H79" t="str">
            <v>Charnière de roulements, coins arrondis, inox brossé, avec tige dégondable</v>
          </cell>
          <cell r="I79" t="str">
            <v>Kugellagerscharnier , runde Ecken, Edelstahl gebürstet, mit losem Stift</v>
          </cell>
          <cell r="J79" t="str">
            <v>1076_80_.jpg</v>
          </cell>
          <cell r="K79" t="str">
            <v>C:\Users\Filis\OneDrive\Citgez Trading\Leveranciers\Charmag\Foto's\1076_80_.jpg</v>
          </cell>
          <cell r="L79" t="str">
            <v>1076_80_2d.tif</v>
          </cell>
          <cell r="M79" t="str">
            <v>C:\Users\Filis\OneDrive\Citgez Trading\Leveranciers\Charmag\technische tekeningen\1076_80_2d.tif</v>
          </cell>
          <cell r="N79" t="str">
            <v>80_Rvs</v>
          </cell>
          <cell r="O79">
            <v>113040</v>
          </cell>
          <cell r="P79">
            <v>89</v>
          </cell>
          <cell r="Q79" t="str">
            <v>mm</v>
          </cell>
          <cell r="R79">
            <v>89</v>
          </cell>
          <cell r="S79" t="str">
            <v>mm</v>
          </cell>
          <cell r="T79">
            <v>2.5</v>
          </cell>
          <cell r="U79" t="str">
            <v>mm</v>
          </cell>
          <cell r="V79">
            <v>12</v>
          </cell>
          <cell r="W79" t="str">
            <v>mm</v>
          </cell>
          <cell r="X79">
            <v>7</v>
          </cell>
          <cell r="Y79" t="str">
            <v>mm</v>
          </cell>
          <cell r="Z79">
            <v>5</v>
          </cell>
          <cell r="AA79" t="str">
            <v>mm</v>
          </cell>
          <cell r="AC79" t="str">
            <v>mm</v>
          </cell>
          <cell r="AE79" t="str">
            <v>mm</v>
          </cell>
          <cell r="AF79">
            <v>4.5</v>
          </cell>
          <cell r="AG79">
            <v>8</v>
          </cell>
          <cell r="AH79" t="str">
            <v>4.5*40</v>
          </cell>
          <cell r="AI79" t="str">
            <v>mm</v>
          </cell>
          <cell r="AL79" t="str">
            <v xml:space="preserve">Deuren volgens BRL 0803  </v>
          </cell>
          <cell r="AP79">
            <v>50</v>
          </cell>
          <cell r="AQ79" t="str">
            <v>stuks</v>
          </cell>
          <cell r="AR79">
            <v>0.23</v>
          </cell>
          <cell r="AS79" t="str">
            <v>kg</v>
          </cell>
          <cell r="AT79">
            <v>80</v>
          </cell>
          <cell r="AU79">
            <v>90</v>
          </cell>
          <cell r="AV79">
            <v>100</v>
          </cell>
          <cell r="AW79" t="str">
            <v>Hout</v>
          </cell>
          <cell r="AX79" t="str">
            <v>Wood</v>
          </cell>
          <cell r="AY79" t="str">
            <v>Holz</v>
          </cell>
          <cell r="AZ79" t="str">
            <v>Bois</v>
          </cell>
          <cell r="BA79" t="str">
            <v>Ramen en Deuren</v>
          </cell>
          <cell r="BB79" t="str">
            <v>Windows and Doors</v>
          </cell>
          <cell r="BC79" t="str">
            <v>Fenster und Turen</v>
          </cell>
          <cell r="BD79" t="str">
            <v>Fenêtres et Portes</v>
          </cell>
          <cell r="BE79" t="str">
            <v>Kogellagerscharnier</v>
          </cell>
          <cell r="BF79" t="str">
            <v>Ball bearing butt hinge</v>
          </cell>
          <cell r="BG79" t="str">
            <v xml:space="preserve">Kugellagern Scharnier </v>
          </cell>
          <cell r="BH79" t="str">
            <v>Charnière á roulements</v>
          </cell>
          <cell r="BM79" t="str">
            <v>Rvs</v>
          </cell>
          <cell r="BN79" t="str">
            <v>Stainless steel</v>
          </cell>
          <cell r="BO79" t="str">
            <v>Edelstahl</v>
          </cell>
          <cell r="BP79" t="str">
            <v>Inox</v>
          </cell>
          <cell r="BQ79" t="str">
            <v>Geborsteld</v>
          </cell>
          <cell r="BR79" t="str">
            <v>Brushed</v>
          </cell>
          <cell r="BS79" t="str">
            <v>Gebürstet</v>
          </cell>
          <cell r="BT79" t="str">
            <v>Brossé</v>
          </cell>
          <cell r="BU79" t="str">
            <v>Rvs</v>
          </cell>
          <cell r="BV79" t="str">
            <v>Stainless Steel</v>
          </cell>
          <cell r="BW79" t="str">
            <v>Edelstahl</v>
          </cell>
          <cell r="BX79" t="str">
            <v>Inox</v>
          </cell>
          <cell r="BY79" t="str">
            <v>Platkop</v>
          </cell>
          <cell r="BZ79" t="str">
            <v>Flat head</v>
          </cell>
          <cell r="CA79" t="str">
            <v xml:space="preserve">Flachkopf </v>
          </cell>
          <cell r="CB79" t="str">
            <v>Têtes plates</v>
          </cell>
          <cell r="CC79" t="str">
            <v>Ronde hoek</v>
          </cell>
          <cell r="CD79" t="str">
            <v>Round corners</v>
          </cell>
          <cell r="CE79" t="str">
            <v>Runde Ecken</v>
          </cell>
          <cell r="CF79" t="str">
            <v>Coins arrondis</v>
          </cell>
          <cell r="CG79" t="str">
            <v>Kogellagerscharnier</v>
          </cell>
          <cell r="CH79" t="str">
            <v>Heavy duty ball bearings</v>
          </cell>
          <cell r="CI79" t="str">
            <v>Hochleistungs Kugellager</v>
          </cell>
          <cell r="CJ79" t="str">
            <v>Haute performance Charnière Roulements</v>
          </cell>
          <cell r="DE79" t="str">
            <v>Toepasbaar voor binnendeuren</v>
          </cell>
          <cell r="DI79" t="str">
            <v>Stervormig, verlagen de kans op schroefbreuk</v>
          </cell>
          <cell r="DJ79" t="str">
            <v>Star-shaped, reduce the risk of screw breaking</v>
          </cell>
          <cell r="DK79" t="str">
            <v>Sternförmig, reduziert das Risiko eines Schraubenbruchs</v>
          </cell>
          <cell r="DL79" t="str">
            <v>En forme d'étoile, pour réduire le risque de rupture des vis</v>
          </cell>
          <cell r="DM79" t="str">
            <v>Platkop</v>
          </cell>
          <cell r="DN79" t="str">
            <v>Flat Head</v>
          </cell>
          <cell r="DO79" t="str">
            <v>Flachkopf</v>
          </cell>
          <cell r="DP79" t="str">
            <v>Tige tête plate</v>
          </cell>
          <cell r="DU79" t="str">
            <v>Met een losse pen</v>
          </cell>
          <cell r="DV79" t="str">
            <v>With removable pin</v>
          </cell>
          <cell r="DW79" t="str">
            <v>Mit losem Stift</v>
          </cell>
          <cell r="DX79" t="str">
            <v>Tige dégondable</v>
          </cell>
          <cell r="EK79" t="str">
            <v>C:\Users\Filis\OneDrive\Citgez Trading\Leveranciers\Charmag\Productdata sheet\logo's\ce.png</v>
          </cell>
          <cell r="EO79" t="str">
            <v>ja</v>
          </cell>
          <cell r="EP79" t="str">
            <v>EN 1935: 374013011</v>
          </cell>
          <cell r="EQ79" t="str">
            <v>1076_80_</v>
          </cell>
          <cell r="ER79" t="str">
            <v>1076_80_2d</v>
          </cell>
          <cell r="ES79" t="str">
            <v>1076_80</v>
          </cell>
          <cell r="EU79" t="str">
            <v>1076.80.089</v>
          </cell>
          <cell r="EX79" t="str">
            <v>A221.80.002V</v>
          </cell>
          <cell r="EZ79" t="str">
            <v>A320.80.015V</v>
          </cell>
          <cell r="FA79" t="str">
            <v>A460.80.002V</v>
          </cell>
          <cell r="FH79">
            <v>41586</v>
          </cell>
          <cell r="FK79">
            <v>233427</v>
          </cell>
          <cell r="FL79">
            <v>1</v>
          </cell>
        </row>
        <row r="80">
          <cell r="BS80" t="str">
            <v/>
          </cell>
          <cell r="BT80" t="str">
            <v/>
          </cell>
          <cell r="BU80" t="str">
            <v/>
          </cell>
          <cell r="BV80" t="str">
            <v/>
          </cell>
          <cell r="BW80" t="str">
            <v/>
          </cell>
          <cell r="BX80" t="str">
            <v/>
          </cell>
          <cell r="BY80" t="str">
            <v/>
          </cell>
          <cell r="DM80" t="str">
            <v/>
          </cell>
          <cell r="DN80" t="str">
            <v/>
          </cell>
          <cell r="DO80" t="str">
            <v/>
          </cell>
          <cell r="FL80">
            <v>1</v>
          </cell>
        </row>
        <row r="81">
          <cell r="C81" t="str">
            <v>1078.20.089K</v>
          </cell>
          <cell r="D81">
            <v>1078</v>
          </cell>
          <cell r="E81" t="str">
            <v>Nylon busscharnieren</v>
          </cell>
          <cell r="F81" t="str">
            <v xml:space="preserve">Butt hinge, square corners, steel galvanized </v>
          </cell>
          <cell r="G81" t="str">
            <v>Nylon busscharnieren, rechte hoek, gegalvaniseerd, kunststof nylon lager, met losse pen, platkop</v>
          </cell>
          <cell r="H81" t="str">
            <v>Charnière, coins carrés, acier zingué, douilles en nylon</v>
          </cell>
          <cell r="I81" t="str">
            <v>Scharnier, rechte Ecken, Stahl verzinkt, Nylonbuchsen</v>
          </cell>
          <cell r="J81" t="str">
            <v>1078_20_.jpg</v>
          </cell>
          <cell r="K81" t="str">
            <v>C:\Users\Filis\OneDrive\Citgez Trading\Leveranciers\Charmag\Foto's\1078_20_.jpg</v>
          </cell>
          <cell r="L81" t="str">
            <v>1078_20_2d.tif</v>
          </cell>
          <cell r="M81" t="str">
            <v>C:\Users\Filis\OneDrive\Citgez Trading\Leveranciers\Charmag\technische tekeningen\1078_20_2d.tif</v>
          </cell>
          <cell r="N81" t="str">
            <v>20_Gegalvaniseerd</v>
          </cell>
          <cell r="O81">
            <v>101467</v>
          </cell>
          <cell r="P81">
            <v>89</v>
          </cell>
          <cell r="Q81" t="str">
            <v>mm</v>
          </cell>
          <cell r="R81">
            <v>89</v>
          </cell>
          <cell r="S81" t="str">
            <v>mm</v>
          </cell>
          <cell r="T81">
            <v>2.5</v>
          </cell>
          <cell r="U81" t="str">
            <v>mm</v>
          </cell>
          <cell r="V81">
            <v>13</v>
          </cell>
          <cell r="W81" t="str">
            <v>mm</v>
          </cell>
          <cell r="X81">
            <v>6</v>
          </cell>
          <cell r="Y81" t="str">
            <v>mm</v>
          </cell>
          <cell r="Z81">
            <v>3</v>
          </cell>
          <cell r="AA81" t="str">
            <v>mm</v>
          </cell>
          <cell r="AC81" t="str">
            <v>mm</v>
          </cell>
          <cell r="AE81" t="str">
            <v>mm</v>
          </cell>
          <cell r="AF81">
            <v>4.5</v>
          </cell>
          <cell r="AG81">
            <v>8</v>
          </cell>
          <cell r="AH81" t="str">
            <v>4.5*40</v>
          </cell>
          <cell r="AI81" t="str">
            <v>mm</v>
          </cell>
          <cell r="AL81" t="str">
            <v xml:space="preserve">Deuren volgens BRL 0803  </v>
          </cell>
          <cell r="AP81">
            <v>10</v>
          </cell>
          <cell r="AQ81" t="str">
            <v>stuks</v>
          </cell>
          <cell r="AR81">
            <v>0.22</v>
          </cell>
          <cell r="AS81" t="str">
            <v>kg</v>
          </cell>
          <cell r="AT81">
            <v>80</v>
          </cell>
          <cell r="AU81">
            <v>90</v>
          </cell>
          <cell r="AV81">
            <v>100</v>
          </cell>
          <cell r="AW81" t="str">
            <v>Hout</v>
          </cell>
          <cell r="AX81" t="str">
            <v>Wood</v>
          </cell>
          <cell r="AY81" t="str">
            <v>Holz</v>
          </cell>
          <cell r="AZ81" t="str">
            <v>Bois</v>
          </cell>
          <cell r="BA81" t="str">
            <v>Ramen en Deuren</v>
          </cell>
          <cell r="BB81" t="str">
            <v>Windows and Doors</v>
          </cell>
          <cell r="BC81" t="str">
            <v>Fenster und Turen</v>
          </cell>
          <cell r="BD81" t="str">
            <v>Fenêtres et Portes</v>
          </cell>
          <cell r="BE81" t="str">
            <v>Nylon busscharnieren</v>
          </cell>
          <cell r="BF81" t="str">
            <v>Butt hinge with nylon bushing</v>
          </cell>
          <cell r="BG81" t="str">
            <v>Scharnier mit Nylon-Buchse</v>
          </cell>
          <cell r="BH81" t="str">
            <v>Charnière avec douille en nylon</v>
          </cell>
          <cell r="BM81" t="str">
            <v>Staal</v>
          </cell>
          <cell r="BN81" t="str">
            <v>Steel</v>
          </cell>
          <cell r="BO81" t="str">
            <v>Stahl</v>
          </cell>
          <cell r="BP81" t="str">
            <v>Acier</v>
          </cell>
          <cell r="BQ81" t="str">
            <v>Gegalvaniseerd</v>
          </cell>
          <cell r="BR81" t="str">
            <v>Galvanized</v>
          </cell>
          <cell r="BS81" t="str">
            <v>Verzinkt</v>
          </cell>
          <cell r="BT81" t="str">
            <v>Zingué</v>
          </cell>
          <cell r="BU81" t="str">
            <v>Staal</v>
          </cell>
          <cell r="BV81" t="str">
            <v>Steel</v>
          </cell>
          <cell r="BW81" t="str">
            <v>Stahl</v>
          </cell>
          <cell r="BX81" t="str">
            <v>Acier</v>
          </cell>
          <cell r="BY81" t="str">
            <v>Platkop</v>
          </cell>
          <cell r="BZ81" t="str">
            <v>Flat head</v>
          </cell>
          <cell r="CA81" t="str">
            <v xml:space="preserve">Flachkopf </v>
          </cell>
          <cell r="CB81" t="str">
            <v>Têtes plates</v>
          </cell>
          <cell r="CC81" t="str">
            <v>Rechte hoek</v>
          </cell>
          <cell r="CD81" t="str">
            <v>Square corners</v>
          </cell>
          <cell r="CE81" t="str">
            <v>Rechte Ecken</v>
          </cell>
          <cell r="CF81" t="str">
            <v>Coins carrés</v>
          </cell>
          <cell r="CG81" t="str">
            <v>Venelite lagers</v>
          </cell>
          <cell r="CH81" t="str">
            <v>Nylon bearings</v>
          </cell>
          <cell r="CI81" t="str">
            <v>Nylonlager</v>
          </cell>
          <cell r="CJ81" t="str">
            <v>Bagues  nylon</v>
          </cell>
          <cell r="DE81" t="str">
            <v>Toepasbaar voor binnendeuren</v>
          </cell>
          <cell r="DI81" t="str">
            <v>Stervormig, verlagen de kans op schroefbreuk</v>
          </cell>
          <cell r="DJ81" t="str">
            <v>Star-shaped, reduce the risk of screw breaking</v>
          </cell>
          <cell r="DK81" t="str">
            <v>Sternförmig, reduziert das Risiko eines Schraubenbruchs</v>
          </cell>
          <cell r="DL81" t="str">
            <v>En forme d'étoile, pour réduire le risque de rupture des vis</v>
          </cell>
          <cell r="DM81" t="str">
            <v>Platkop</v>
          </cell>
          <cell r="DN81" t="str">
            <v>Flat Head</v>
          </cell>
          <cell r="DO81" t="str">
            <v>Flachkopf</v>
          </cell>
          <cell r="DP81" t="str">
            <v>Tige tête plate</v>
          </cell>
          <cell r="EK81" t="str">
            <v>C:\Users\Filis\OneDrive\Citgez Trading\Leveranciers\Charmag\Productdata sheet\logo's\ce.png</v>
          </cell>
          <cell r="EO81" t="str">
            <v>ja</v>
          </cell>
          <cell r="EP81" t="str">
            <v>EN 1935: 273013010</v>
          </cell>
          <cell r="EQ81" t="str">
            <v>1078_20_</v>
          </cell>
          <cell r="ER81" t="str">
            <v>1078_20_2d</v>
          </cell>
          <cell r="ES81" t="str">
            <v>1078_20</v>
          </cell>
          <cell r="EU81" t="str">
            <v>1078.20.089</v>
          </cell>
          <cell r="EX81" t="str">
            <v>A221.20.004V</v>
          </cell>
          <cell r="EZ81" t="str">
            <v>A322.20.002V</v>
          </cell>
          <cell r="FA81" t="str">
            <v>A440.99.001V</v>
          </cell>
          <cell r="FF81">
            <v>41125</v>
          </cell>
          <cell r="FI81">
            <v>115926</v>
          </cell>
          <cell r="FL81">
            <v>1</v>
          </cell>
        </row>
        <row r="82">
          <cell r="C82" t="str">
            <v>1078.20.150K</v>
          </cell>
          <cell r="D82">
            <v>1078</v>
          </cell>
          <cell r="E82" t="str">
            <v>Nylon busscharnieren</v>
          </cell>
          <cell r="F82" t="str">
            <v xml:space="preserve">Butt hinge, square corners, steel galvanized </v>
          </cell>
          <cell r="G82" t="str">
            <v>Nylon busscharnieren, rechte hoek, gegalvaniseerd, kunststof nylon lager, met losse pen, platkop</v>
          </cell>
          <cell r="H82" t="str">
            <v>Charnière, coins carrés, acier zingué, douilles en nylon</v>
          </cell>
          <cell r="I82" t="str">
            <v>Scharnier, rechte Ecken, Stahl verzinkt, Nylonbuchsen</v>
          </cell>
          <cell r="J82" t="str">
            <v>1078_20_.jpg</v>
          </cell>
          <cell r="K82" t="str">
            <v>C:\Users\Filis\OneDrive\Citgez Trading\Leveranciers\Charmag\Foto's\1078_20_.jpg</v>
          </cell>
          <cell r="L82" t="str">
            <v>1078_20_2d.tif</v>
          </cell>
          <cell r="M82" t="str">
            <v>C:\Users\Filis\OneDrive\Citgez Trading\Leveranciers\Charmag\technische tekeningen\1078_20_2d.tif</v>
          </cell>
          <cell r="N82" t="str">
            <v>20_Gegalvaniseerd</v>
          </cell>
          <cell r="O82">
            <v>101468</v>
          </cell>
          <cell r="P82">
            <v>89</v>
          </cell>
          <cell r="Q82" t="str">
            <v>mm</v>
          </cell>
          <cell r="R82">
            <v>150</v>
          </cell>
          <cell r="S82" t="str">
            <v>mm</v>
          </cell>
          <cell r="T82">
            <v>2.5</v>
          </cell>
          <cell r="U82" t="str">
            <v>mm</v>
          </cell>
          <cell r="V82">
            <v>13</v>
          </cell>
          <cell r="W82" t="str">
            <v>mm</v>
          </cell>
          <cell r="X82">
            <v>6</v>
          </cell>
          <cell r="Y82" t="str">
            <v>mm</v>
          </cell>
          <cell r="Z82">
            <v>3</v>
          </cell>
          <cell r="AA82" t="str">
            <v>mm</v>
          </cell>
          <cell r="AC82" t="str">
            <v>mm</v>
          </cell>
          <cell r="AE82" t="str">
            <v>mm</v>
          </cell>
          <cell r="AF82">
            <v>4.5</v>
          </cell>
          <cell r="AG82">
            <v>8</v>
          </cell>
          <cell r="AH82" t="str">
            <v>4.5*40</v>
          </cell>
          <cell r="AI82" t="str">
            <v>mm</v>
          </cell>
          <cell r="AL82" t="str">
            <v xml:space="preserve">Deuren volgens BRL 0803  </v>
          </cell>
          <cell r="AP82">
            <v>10</v>
          </cell>
          <cell r="AQ82" t="str">
            <v>stuks</v>
          </cell>
          <cell r="AR82">
            <v>0.33</v>
          </cell>
          <cell r="AS82" t="str">
            <v>kg</v>
          </cell>
          <cell r="AT82" t="str">
            <v>40</v>
          </cell>
          <cell r="AU82" t="str">
            <v>50</v>
          </cell>
          <cell r="AV82" t="str">
            <v>65</v>
          </cell>
          <cell r="AW82" t="str">
            <v>Hout</v>
          </cell>
          <cell r="AX82" t="str">
            <v>Wood</v>
          </cell>
          <cell r="AY82" t="str">
            <v>Holz</v>
          </cell>
          <cell r="AZ82" t="str">
            <v>Bois</v>
          </cell>
          <cell r="BA82" t="str">
            <v>Ramen en Deuren</v>
          </cell>
          <cell r="BB82" t="str">
            <v>Windows and Doors</v>
          </cell>
          <cell r="BC82" t="str">
            <v>Fenster und Turen</v>
          </cell>
          <cell r="BD82" t="str">
            <v>Fenêtres et Portes</v>
          </cell>
          <cell r="BE82" t="str">
            <v>Nylon busscharnieren</v>
          </cell>
          <cell r="BF82" t="str">
            <v>Butt hinge with nylon bushing</v>
          </cell>
          <cell r="BG82" t="str">
            <v>Scharnier mit Nylon-Buchse</v>
          </cell>
          <cell r="BH82" t="str">
            <v>Charnière avec douille en nylon</v>
          </cell>
          <cell r="BM82" t="str">
            <v>Staal</v>
          </cell>
          <cell r="BN82" t="str">
            <v>Steel</v>
          </cell>
          <cell r="BO82" t="str">
            <v>Stahl</v>
          </cell>
          <cell r="BP82" t="str">
            <v>Acier</v>
          </cell>
          <cell r="BQ82" t="str">
            <v>Gegalvaniseerd</v>
          </cell>
          <cell r="BR82" t="str">
            <v>Galvanized</v>
          </cell>
          <cell r="BS82" t="str">
            <v>Verzinkt</v>
          </cell>
          <cell r="BT82" t="str">
            <v>Zingué</v>
          </cell>
          <cell r="BU82" t="str">
            <v>Staal</v>
          </cell>
          <cell r="BV82" t="str">
            <v>Steel</v>
          </cell>
          <cell r="BW82" t="str">
            <v>Stahl</v>
          </cell>
          <cell r="BX82" t="str">
            <v>Acier</v>
          </cell>
          <cell r="BY82" t="str">
            <v>Platkop</v>
          </cell>
          <cell r="BZ82" t="str">
            <v>Flat head</v>
          </cell>
          <cell r="CA82" t="str">
            <v xml:space="preserve">Flachkopf </v>
          </cell>
          <cell r="CB82" t="str">
            <v>Têtes plates</v>
          </cell>
          <cell r="CC82" t="str">
            <v>Rechte hoek</v>
          </cell>
          <cell r="CD82" t="str">
            <v>Square corners</v>
          </cell>
          <cell r="CE82" t="str">
            <v>Rechte Ecken</v>
          </cell>
          <cell r="CF82" t="str">
            <v>Coins carrés</v>
          </cell>
          <cell r="CG82" t="str">
            <v>Venelite lagers</v>
          </cell>
          <cell r="CH82" t="str">
            <v>Nylon bearings</v>
          </cell>
          <cell r="CI82" t="str">
            <v>Nylonlager</v>
          </cell>
          <cell r="CJ82" t="str">
            <v>Bagues  nylon</v>
          </cell>
          <cell r="DE82" t="str">
            <v>Toepasbaar voor binnendeuren</v>
          </cell>
          <cell r="DI82" t="str">
            <v>Stervormig, verlagen de kans op schroefbreuk</v>
          </cell>
          <cell r="DJ82" t="str">
            <v>Star-shaped, reduce the risk of screw breaking</v>
          </cell>
          <cell r="DK82" t="str">
            <v>Sternförmig, reduziert das Risiko eines Schraubenbruchs</v>
          </cell>
          <cell r="DL82" t="str">
            <v>En forme d'étoile, pour réduire le risque de rupture des vis</v>
          </cell>
          <cell r="DM82" t="str">
            <v>Platkop</v>
          </cell>
          <cell r="DN82" t="str">
            <v>Flat Head</v>
          </cell>
          <cell r="DO82" t="str">
            <v>Flachkopf</v>
          </cell>
          <cell r="DP82" t="str">
            <v>Tige tête plate</v>
          </cell>
          <cell r="EK82" t="str">
            <v>C:\Users\Filis\OneDrive\Citgez Trading\Leveranciers\Charmag\Productdata sheet\logo's\ce.png</v>
          </cell>
          <cell r="EO82" t="str">
            <v>ja</v>
          </cell>
          <cell r="EP82" t="str">
            <v>EN 1935: 27301307</v>
          </cell>
          <cell r="EQ82" t="str">
            <v>1078_20_</v>
          </cell>
          <cell r="ER82" t="str">
            <v>1078_20_2d</v>
          </cell>
          <cell r="ES82" t="str">
            <v>1078_20</v>
          </cell>
          <cell r="EU82" t="str">
            <v>1078.20.150</v>
          </cell>
          <cell r="EX82" t="str">
            <v>A221.20.004V</v>
          </cell>
          <cell r="EZ82" t="str">
            <v>A322.20.002V</v>
          </cell>
          <cell r="FA82" t="str">
            <v>A440.99.001V</v>
          </cell>
          <cell r="FF82">
            <v>41129</v>
          </cell>
          <cell r="FI82">
            <v>233445</v>
          </cell>
          <cell r="FL82">
            <v>1</v>
          </cell>
        </row>
        <row r="83">
          <cell r="BS83" t="str">
            <v/>
          </cell>
          <cell r="BT83" t="str">
            <v/>
          </cell>
          <cell r="BU83" t="str">
            <v/>
          </cell>
          <cell r="BV83" t="str">
            <v/>
          </cell>
          <cell r="BW83" t="str">
            <v/>
          </cell>
          <cell r="BX83" t="str">
            <v/>
          </cell>
          <cell r="BY83" t="str">
            <v/>
          </cell>
          <cell r="DM83" t="str">
            <v/>
          </cell>
          <cell r="DN83" t="str">
            <v/>
          </cell>
          <cell r="DO83" t="str">
            <v/>
          </cell>
          <cell r="FL83">
            <v>1</v>
          </cell>
        </row>
        <row r="84">
          <cell r="C84" t="str">
            <v>1080.20.089K</v>
          </cell>
          <cell r="D84">
            <v>1080</v>
          </cell>
          <cell r="E84" t="str">
            <v>Nylon busscharnieren</v>
          </cell>
          <cell r="F84" t="str">
            <v xml:space="preserve">Butt hinge, round  corners, steel galvanized </v>
          </cell>
          <cell r="G84" t="str">
            <v>Nylon busscharnieren, ronde hoek, gegalvaniseerd, kunststof nylon lager, met losse pen, platkop</v>
          </cell>
          <cell r="H84" t="str">
            <v>Charnière, coins arrondis, acier zingué, douilles en nylon</v>
          </cell>
          <cell r="I84" t="str">
            <v>Scharnier, runde  Ecken, Stahl verzinkt, Nylonbuchsen</v>
          </cell>
          <cell r="J84" t="str">
            <v>1080_20_.jpg</v>
          </cell>
          <cell r="K84" t="str">
            <v>C:\Users\Filis\OneDrive\Citgez Trading\Leveranciers\Charmag\Foto's\1080_20_.jpg</v>
          </cell>
          <cell r="L84" t="str">
            <v>1080_20_2d.tif</v>
          </cell>
          <cell r="M84" t="str">
            <v>C:\Users\Filis\OneDrive\Citgez Trading\Leveranciers\Charmag\technische tekeningen\1080_20_2d.tif</v>
          </cell>
          <cell r="N84" t="str">
            <v>20_Gegalvaniseerd</v>
          </cell>
          <cell r="O84">
            <v>112989</v>
          </cell>
          <cell r="P84">
            <v>89</v>
          </cell>
          <cell r="Q84" t="str">
            <v>mm</v>
          </cell>
          <cell r="R84">
            <v>89</v>
          </cell>
          <cell r="S84" t="str">
            <v>mm</v>
          </cell>
          <cell r="T84" t="str">
            <v>2.5</v>
          </cell>
          <cell r="U84" t="str">
            <v>mm</v>
          </cell>
          <cell r="V84">
            <v>13</v>
          </cell>
          <cell r="W84" t="str">
            <v>mm</v>
          </cell>
          <cell r="X84">
            <v>6</v>
          </cell>
          <cell r="Y84" t="str">
            <v>mm</v>
          </cell>
          <cell r="Z84">
            <v>3</v>
          </cell>
          <cell r="AA84" t="str">
            <v>mm</v>
          </cell>
          <cell r="AC84" t="str">
            <v>mm</v>
          </cell>
          <cell r="AE84" t="str">
            <v>mm</v>
          </cell>
          <cell r="AF84">
            <v>4.5</v>
          </cell>
          <cell r="AG84">
            <v>8</v>
          </cell>
          <cell r="AH84" t="str">
            <v>4,5*40</v>
          </cell>
          <cell r="AI84" t="str">
            <v>mm</v>
          </cell>
          <cell r="AL84" t="str">
            <v xml:space="preserve">Deuren volgens BRL 0803  </v>
          </cell>
          <cell r="AP84">
            <v>10</v>
          </cell>
          <cell r="AQ84" t="str">
            <v>stuks</v>
          </cell>
          <cell r="AR84" t="str">
            <v>0.22</v>
          </cell>
          <cell r="AS84" t="str">
            <v>kg</v>
          </cell>
          <cell r="AT84">
            <v>80</v>
          </cell>
          <cell r="AU84">
            <v>90</v>
          </cell>
          <cell r="AV84">
            <v>100</v>
          </cell>
          <cell r="AW84" t="str">
            <v>Hout</v>
          </cell>
          <cell r="AX84" t="str">
            <v>Wood</v>
          </cell>
          <cell r="AY84" t="str">
            <v>Holz</v>
          </cell>
          <cell r="AZ84" t="str">
            <v>Bois</v>
          </cell>
          <cell r="BA84" t="str">
            <v>Ramen en Deuren</v>
          </cell>
          <cell r="BB84" t="str">
            <v>Windows and Doors</v>
          </cell>
          <cell r="BC84" t="str">
            <v>Fenster und Turen</v>
          </cell>
          <cell r="BD84" t="str">
            <v>Fenêtres et Portes</v>
          </cell>
          <cell r="BE84" t="str">
            <v>Nylon busscharnieren</v>
          </cell>
          <cell r="BF84" t="str">
            <v>Butt hinge with nylon bushing</v>
          </cell>
          <cell r="BG84" t="str">
            <v>Scharnier mit Nylon-Buchse</v>
          </cell>
          <cell r="BH84" t="str">
            <v>Charnière avec douille en nylon</v>
          </cell>
          <cell r="BM84" t="str">
            <v>Staal</v>
          </cell>
          <cell r="BN84" t="str">
            <v>Steel</v>
          </cell>
          <cell r="BO84" t="str">
            <v>Stahl</v>
          </cell>
          <cell r="BP84" t="str">
            <v>Acier</v>
          </cell>
          <cell r="BQ84" t="str">
            <v>Gegalvaniseerd</v>
          </cell>
          <cell r="BR84" t="str">
            <v>Galvanized</v>
          </cell>
          <cell r="BS84" t="str">
            <v>Verzinkt</v>
          </cell>
          <cell r="BT84" t="str">
            <v>Zingué</v>
          </cell>
          <cell r="BU84" t="str">
            <v>Staal</v>
          </cell>
          <cell r="BV84" t="str">
            <v>Steel</v>
          </cell>
          <cell r="BW84" t="str">
            <v>Stahl</v>
          </cell>
          <cell r="BX84" t="str">
            <v>Acier</v>
          </cell>
          <cell r="BY84" t="str">
            <v>Platkop</v>
          </cell>
          <cell r="BZ84" t="str">
            <v>Flat head</v>
          </cell>
          <cell r="CA84" t="str">
            <v xml:space="preserve">Flachkopf </v>
          </cell>
          <cell r="CB84" t="str">
            <v>Têtes plates</v>
          </cell>
          <cell r="CC84" t="str">
            <v>Ronde hoek</v>
          </cell>
          <cell r="CD84" t="str">
            <v>Round corners</v>
          </cell>
          <cell r="CE84" t="str">
            <v>Runde Ecken</v>
          </cell>
          <cell r="CF84" t="str">
            <v>Coins arrondis</v>
          </cell>
          <cell r="CG84" t="str">
            <v>Venelite lagers</v>
          </cell>
          <cell r="CH84" t="str">
            <v>Nylon bearings</v>
          </cell>
          <cell r="CI84" t="str">
            <v>Nylonlager</v>
          </cell>
          <cell r="CJ84" t="str">
            <v>Bagues  nylon</v>
          </cell>
          <cell r="DE84" t="str">
            <v>Toepasbaar voor binnendeuren</v>
          </cell>
          <cell r="DI84" t="str">
            <v>Stervormig, verlagen de kans op schroefbreuk</v>
          </cell>
          <cell r="DJ84" t="str">
            <v>Star-shaped, reduce the risk of screw breaking</v>
          </cell>
          <cell r="DK84" t="str">
            <v>Sternförmig, reduziert das Risiko eines Schraubenbruchs</v>
          </cell>
          <cell r="DL84" t="str">
            <v>En forme d'étoile, pour réduire le risque de rupture des vis</v>
          </cell>
          <cell r="DM84" t="str">
            <v>Platkop</v>
          </cell>
          <cell r="DN84" t="str">
            <v>Flat Head</v>
          </cell>
          <cell r="DO84" t="str">
            <v>Flachkopf</v>
          </cell>
          <cell r="DP84" t="str">
            <v>Tige tête plate</v>
          </cell>
          <cell r="EK84" t="str">
            <v>C:\Users\Filis\OneDrive\Citgez Trading\Leveranciers\Charmag\Productdata sheet\logo's\ce.png</v>
          </cell>
          <cell r="EO84" t="str">
            <v>ja</v>
          </cell>
          <cell r="EP84" t="str">
            <v>EN 1935: 273013010</v>
          </cell>
          <cell r="EQ84" t="str">
            <v>1080_20_</v>
          </cell>
          <cell r="ER84" t="str">
            <v>1080_20_2d</v>
          </cell>
          <cell r="ES84" t="str">
            <v>1080_20</v>
          </cell>
          <cell r="EX84" t="str">
            <v>A221.20.004V</v>
          </cell>
          <cell r="EZ84" t="str">
            <v>A322.20.002V</v>
          </cell>
          <cell r="FA84" t="str">
            <v>A440.99.001V</v>
          </cell>
          <cell r="FF84">
            <v>42574</v>
          </cell>
          <cell r="FL84">
            <v>1</v>
          </cell>
        </row>
        <row r="85">
          <cell r="BS85" t="str">
            <v/>
          </cell>
          <cell r="BT85" t="str">
            <v/>
          </cell>
          <cell r="BU85" t="str">
            <v/>
          </cell>
          <cell r="BV85" t="str">
            <v/>
          </cell>
          <cell r="BW85" t="str">
            <v/>
          </cell>
          <cell r="BX85" t="str">
            <v/>
          </cell>
          <cell r="BY85" t="str">
            <v/>
          </cell>
          <cell r="DM85" t="str">
            <v/>
          </cell>
          <cell r="DN85" t="str">
            <v/>
          </cell>
          <cell r="DO85" t="str">
            <v/>
          </cell>
          <cell r="FL85">
            <v>1</v>
          </cell>
        </row>
        <row r="86">
          <cell r="C86" t="str">
            <v>1091.20.125K.L</v>
          </cell>
          <cell r="D86">
            <v>1091</v>
          </cell>
          <cell r="E86" t="str">
            <v>Kogelstiftpaumelles</v>
          </cell>
          <cell r="F86" t="str">
            <v>Ball button split hinge, round corners,  steel galvanized</v>
          </cell>
          <cell r="G86" t="str">
            <v>Kogelstiftpaumelles, ronde hoek, gegalvaniseerd, kogelstift met vetkamer, platkop</v>
          </cell>
          <cell r="H86" t="str">
            <v>Paumelle, coins arrondis, acier zingué, avec tige fixe</v>
          </cell>
          <cell r="I86" t="str">
            <v>Kugelpaumelle , runde Ecken, Stahl verzinkt, mit festem Stift</v>
          </cell>
          <cell r="J86" t="str">
            <v>1091_20_.jpg</v>
          </cell>
          <cell r="K86" t="str">
            <v>C:\Users\Filis\OneDrive\Citgez Trading\Leveranciers\Charmag\Foto's\1091_20_.jpg</v>
          </cell>
          <cell r="L86" t="str">
            <v>1091_80_2d.tif</v>
          </cell>
          <cell r="M86" t="str">
            <v>C:\Users\Filis\OneDrive\Citgez Trading\Leveranciers\Charmag\technische tekeningen\1091_80_2d.tif</v>
          </cell>
          <cell r="N86" t="str">
            <v>20_Gegalvaniseerd</v>
          </cell>
          <cell r="O86">
            <v>112989</v>
          </cell>
          <cell r="P86">
            <v>89</v>
          </cell>
          <cell r="Q86" t="str">
            <v>mm</v>
          </cell>
          <cell r="R86">
            <v>125</v>
          </cell>
          <cell r="S86" t="str">
            <v>mm</v>
          </cell>
          <cell r="T86">
            <v>3</v>
          </cell>
          <cell r="U86" t="str">
            <v>mm</v>
          </cell>
          <cell r="V86">
            <v>16</v>
          </cell>
          <cell r="W86" t="str">
            <v>mm</v>
          </cell>
          <cell r="X86">
            <v>10</v>
          </cell>
          <cell r="Y86" t="str">
            <v>mm</v>
          </cell>
          <cell r="Z86">
            <v>2</v>
          </cell>
          <cell r="AA86" t="str">
            <v>mm</v>
          </cell>
          <cell r="AC86" t="str">
            <v>mm</v>
          </cell>
          <cell r="AE86" t="str">
            <v>mm</v>
          </cell>
          <cell r="AF86">
            <v>4.5</v>
          </cell>
          <cell r="AG86">
            <v>8</v>
          </cell>
          <cell r="AH86" t="str">
            <v>4,5*40</v>
          </cell>
          <cell r="AI86" t="str">
            <v>mm</v>
          </cell>
          <cell r="AL86" t="str">
            <v xml:space="preserve">Deuren volgens BRL 0803  </v>
          </cell>
          <cell r="AP86">
            <v>10</v>
          </cell>
          <cell r="AQ86" t="str">
            <v>stuks</v>
          </cell>
          <cell r="AR86">
            <v>0.36</v>
          </cell>
          <cell r="AS86" t="str">
            <v>kg</v>
          </cell>
          <cell r="AT86">
            <v>50</v>
          </cell>
          <cell r="AU86">
            <v>60</v>
          </cell>
          <cell r="AV86">
            <v>75</v>
          </cell>
          <cell r="AW86" t="str">
            <v>Hout</v>
          </cell>
          <cell r="AX86" t="str">
            <v>Wood</v>
          </cell>
          <cell r="AY86" t="str">
            <v>Holz</v>
          </cell>
          <cell r="AZ86" t="str">
            <v>Bois</v>
          </cell>
          <cell r="BA86" t="str">
            <v>Ramen en Deuren</v>
          </cell>
          <cell r="BB86" t="str">
            <v>Windows and Doors</v>
          </cell>
          <cell r="BC86" t="str">
            <v>Fenster und Turen</v>
          </cell>
          <cell r="BD86" t="str">
            <v>Fenêtres et Portes</v>
          </cell>
          <cell r="BE86" t="str">
            <v>Kogelstiftpaumelles</v>
          </cell>
          <cell r="BF86" t="str">
            <v>Ball button split hinge</v>
          </cell>
          <cell r="BG86" t="str">
            <v xml:space="preserve">Kugelpaumelle </v>
          </cell>
          <cell r="BH86" t="str">
            <v>Paumelle</v>
          </cell>
          <cell r="BM86" t="str">
            <v>Staal</v>
          </cell>
          <cell r="BN86" t="str">
            <v>Steel</v>
          </cell>
          <cell r="BO86" t="str">
            <v>Stahl</v>
          </cell>
          <cell r="BP86" t="str">
            <v>Acier</v>
          </cell>
          <cell r="BQ86" t="str">
            <v>Gegalvaniseerd</v>
          </cell>
          <cell r="BR86" t="str">
            <v>Galvanized</v>
          </cell>
          <cell r="BS86" t="str">
            <v>Verzinkt</v>
          </cell>
          <cell r="BT86" t="str">
            <v>Zingué</v>
          </cell>
          <cell r="BU86" t="str">
            <v>Staal</v>
          </cell>
          <cell r="BV86" t="str">
            <v>Steel</v>
          </cell>
          <cell r="BW86" t="str">
            <v>Stahl</v>
          </cell>
          <cell r="BX86" t="str">
            <v>Acier</v>
          </cell>
          <cell r="BY86" t="str">
            <v>Platkop</v>
          </cell>
          <cell r="BZ86" t="str">
            <v>Flat head</v>
          </cell>
          <cell r="CA86" t="str">
            <v xml:space="preserve">Flachkopf </v>
          </cell>
          <cell r="CB86" t="str">
            <v>Têtes plates</v>
          </cell>
          <cell r="CC86" t="str">
            <v>Ronde hoek</v>
          </cell>
          <cell r="CD86" t="str">
            <v>Round corners</v>
          </cell>
          <cell r="CE86" t="str">
            <v>Runde Ecken</v>
          </cell>
          <cell r="CF86" t="str">
            <v>Coins arrondis</v>
          </cell>
          <cell r="CG86" t="str">
            <v>Kogelstift met vetkamer</v>
          </cell>
          <cell r="CH86" t="str">
            <v>Ball button split hinge With grease chamber</v>
          </cell>
          <cell r="CI86" t="str">
            <v>Kugelpaumelle mit fettkammer</v>
          </cell>
          <cell r="CJ86" t="str">
            <v>Paumelle avec chambre à graisse</v>
          </cell>
          <cell r="DE86" t="str">
            <v>Toepasbaar voor binnendeuren</v>
          </cell>
          <cell r="DI86" t="str">
            <v>Stervormig, verlagen de kans op schroefbreuk</v>
          </cell>
          <cell r="DJ86" t="str">
            <v>Star-shaped, reduce the risk of screw breaking</v>
          </cell>
          <cell r="DK86" t="str">
            <v>Sternförmig, reduziert das Risiko eines Schraubenbruchs</v>
          </cell>
          <cell r="DL86" t="str">
            <v>En forme d'étoile, pour réduire le risque de rupture des vis</v>
          </cell>
          <cell r="DM86" t="str">
            <v>Platkop</v>
          </cell>
          <cell r="DN86" t="str">
            <v>Flat Head</v>
          </cell>
          <cell r="DO86" t="str">
            <v>Flachkopf</v>
          </cell>
          <cell r="DP86" t="str">
            <v>Tige tête plate</v>
          </cell>
          <cell r="EK86" t="str">
            <v>C:\Users\Filis\OneDrive\Citgez Trading\Leveranciers\Charmag\Productdata sheet\logo's\ce.png</v>
          </cell>
          <cell r="EO86" t="str">
            <v>ja</v>
          </cell>
          <cell r="EP86" t="str">
            <v>EN 1935: 475013012</v>
          </cell>
          <cell r="EQ86" t="str">
            <v>1091_20_</v>
          </cell>
          <cell r="ER86" t="str">
            <v>1091_80_2d</v>
          </cell>
          <cell r="ES86" t="str">
            <v>1091_20_</v>
          </cell>
          <cell r="FD86" t="str">
            <v>A400.80.003V</v>
          </cell>
          <cell r="FI86">
            <v>4091124</v>
          </cell>
          <cell r="FL86">
            <v>1</v>
          </cell>
        </row>
        <row r="87">
          <cell r="C87" t="str">
            <v>1091.20.125K.R</v>
          </cell>
          <cell r="D87">
            <v>1091</v>
          </cell>
          <cell r="E87" t="str">
            <v>Kogelstiftpaumelles</v>
          </cell>
          <cell r="F87" t="str">
            <v>Ball button split hinge, round corners,  steel galvanized</v>
          </cell>
          <cell r="G87" t="str">
            <v>Kogelstiftpaumelles, ronde hoek, gegalvaniseerd, kogelstift met vetkamer, platkop</v>
          </cell>
          <cell r="H87" t="str">
            <v>Paumelle, coins arrondis, acier zingué, avec tige fixe</v>
          </cell>
          <cell r="I87" t="str">
            <v>Kugelpaumelle , runde Ecken, Stahl verzinkt, mit festem Stift</v>
          </cell>
          <cell r="J87" t="str">
            <v>1091_20_.jpg</v>
          </cell>
          <cell r="K87" t="str">
            <v>C:\Users\Filis\OneDrive\Citgez Trading\Leveranciers\Charmag\Foto's\1091_20_.jpg</v>
          </cell>
          <cell r="L87" t="str">
            <v>1091_80_2d.tif</v>
          </cell>
          <cell r="M87" t="str">
            <v>C:\Users\Filis\OneDrive\Citgez Trading\Leveranciers\Charmag\technische tekeningen\1091_80_2d.tif</v>
          </cell>
          <cell r="N87" t="str">
            <v>20_Gegalvaniseerd</v>
          </cell>
          <cell r="O87">
            <v>112990</v>
          </cell>
          <cell r="P87">
            <v>89</v>
          </cell>
          <cell r="Q87" t="str">
            <v>mm</v>
          </cell>
          <cell r="R87">
            <v>125</v>
          </cell>
          <cell r="S87" t="str">
            <v>mm</v>
          </cell>
          <cell r="T87">
            <v>3</v>
          </cell>
          <cell r="U87" t="str">
            <v>mm</v>
          </cell>
          <cell r="V87">
            <v>16</v>
          </cell>
          <cell r="W87" t="str">
            <v>mm</v>
          </cell>
          <cell r="X87">
            <v>10</v>
          </cell>
          <cell r="Y87" t="str">
            <v>mm</v>
          </cell>
          <cell r="Z87">
            <v>2</v>
          </cell>
          <cell r="AA87" t="str">
            <v>mm</v>
          </cell>
          <cell r="AC87" t="str">
            <v>mm</v>
          </cell>
          <cell r="AE87" t="str">
            <v>mm</v>
          </cell>
          <cell r="AF87">
            <v>4.5</v>
          </cell>
          <cell r="AG87">
            <v>8</v>
          </cell>
          <cell r="AH87" t="str">
            <v>4,5*40</v>
          </cell>
          <cell r="AI87" t="str">
            <v>mm</v>
          </cell>
          <cell r="AL87" t="str">
            <v xml:space="preserve">Deuren volgens BRL 0803  </v>
          </cell>
          <cell r="AP87">
            <v>10</v>
          </cell>
          <cell r="AQ87" t="str">
            <v>stuks</v>
          </cell>
          <cell r="AR87">
            <v>0.36</v>
          </cell>
          <cell r="AS87" t="str">
            <v>kg</v>
          </cell>
          <cell r="AT87">
            <v>50</v>
          </cell>
          <cell r="AU87">
            <v>60</v>
          </cell>
          <cell r="AV87">
            <v>75</v>
          </cell>
          <cell r="AW87" t="str">
            <v>Hout</v>
          </cell>
          <cell r="AX87" t="str">
            <v>Wood</v>
          </cell>
          <cell r="AY87" t="str">
            <v>Holz</v>
          </cell>
          <cell r="AZ87" t="str">
            <v>Bois</v>
          </cell>
          <cell r="BA87" t="str">
            <v>Ramen en Deuren</v>
          </cell>
          <cell r="BB87" t="str">
            <v>Windows and Doors</v>
          </cell>
          <cell r="BC87" t="str">
            <v>Fenster und Turen</v>
          </cell>
          <cell r="BD87" t="str">
            <v>Fenêtres et Portes</v>
          </cell>
          <cell r="BE87" t="str">
            <v>Kogelstiftpaumelles</v>
          </cell>
          <cell r="BF87" t="str">
            <v>Ball button split hinge</v>
          </cell>
          <cell r="BG87" t="str">
            <v xml:space="preserve">Kugelpaumelle </v>
          </cell>
          <cell r="BH87" t="str">
            <v>Paumelle</v>
          </cell>
          <cell r="BM87" t="str">
            <v>Staal</v>
          </cell>
          <cell r="BN87" t="str">
            <v>Steel</v>
          </cell>
          <cell r="BO87" t="str">
            <v>Stahl</v>
          </cell>
          <cell r="BP87" t="str">
            <v>Acier</v>
          </cell>
          <cell r="BQ87" t="str">
            <v>Gegalvaniseerd</v>
          </cell>
          <cell r="BR87" t="str">
            <v>Galvanized</v>
          </cell>
          <cell r="BS87" t="str">
            <v>Verzinkt</v>
          </cell>
          <cell r="BT87" t="str">
            <v>Zingué</v>
          </cell>
          <cell r="BU87" t="str">
            <v>Staal</v>
          </cell>
          <cell r="BV87" t="str">
            <v>Steel</v>
          </cell>
          <cell r="BW87" t="str">
            <v>Stahl</v>
          </cell>
          <cell r="BX87" t="str">
            <v>Acier</v>
          </cell>
          <cell r="BY87" t="str">
            <v>Platkop</v>
          </cell>
          <cell r="BZ87" t="str">
            <v>Flat head</v>
          </cell>
          <cell r="CA87" t="str">
            <v xml:space="preserve">Flachkopf </v>
          </cell>
          <cell r="CB87" t="str">
            <v>Têtes plates</v>
          </cell>
          <cell r="CC87" t="str">
            <v>Ronde hoek</v>
          </cell>
          <cell r="CD87" t="str">
            <v>Round corners</v>
          </cell>
          <cell r="CE87" t="str">
            <v>Runde Ecken</v>
          </cell>
          <cell r="CF87" t="str">
            <v>Coins arrondis</v>
          </cell>
          <cell r="CG87" t="str">
            <v>Kogelstift met vetkamer</v>
          </cell>
          <cell r="CH87" t="str">
            <v>Ball button split hinge With grease chamber</v>
          </cell>
          <cell r="CI87" t="str">
            <v>Kugelpaumelle mit fettkammer</v>
          </cell>
          <cell r="CJ87" t="str">
            <v>Paumelle avec chambre à graisse</v>
          </cell>
          <cell r="DE87" t="str">
            <v>Toepasbaar voor binnendeuren</v>
          </cell>
          <cell r="DI87" t="str">
            <v>Stervormig, verlagen de kans op schroefbreuk</v>
          </cell>
          <cell r="DJ87" t="str">
            <v>Star-shaped, reduce the risk of screw breaking</v>
          </cell>
          <cell r="DK87" t="str">
            <v>Sternförmig, reduziert das Risiko eines Schraubenbruchs</v>
          </cell>
          <cell r="DL87" t="str">
            <v>En forme d'étoile, pour réduire le risque de rupture des vis</v>
          </cell>
          <cell r="DM87" t="str">
            <v>Platkop</v>
          </cell>
          <cell r="DN87" t="str">
            <v>Flat Head</v>
          </cell>
          <cell r="DO87" t="str">
            <v>Flachkopf</v>
          </cell>
          <cell r="DP87" t="str">
            <v>Tige tête plate</v>
          </cell>
          <cell r="EK87" t="str">
            <v>C:\Users\Filis\OneDrive\Citgez Trading\Leveranciers\Charmag\Productdata sheet\logo's\ce.png</v>
          </cell>
          <cell r="EO87" t="str">
            <v>ja</v>
          </cell>
          <cell r="EP87" t="str">
            <v>EN 1935: 475013012</v>
          </cell>
          <cell r="EQ87" t="str">
            <v>1091_20_</v>
          </cell>
          <cell r="ER87" t="str">
            <v>1091_80_2d</v>
          </cell>
          <cell r="ES87" t="str">
            <v>1091_20_</v>
          </cell>
          <cell r="FD87" t="str">
            <v>A400.80.003V</v>
          </cell>
          <cell r="FI87">
            <v>4091123</v>
          </cell>
          <cell r="FL87">
            <v>1</v>
          </cell>
        </row>
        <row r="88">
          <cell r="C88" t="str">
            <v>1091.80.125K.L</v>
          </cell>
          <cell r="D88">
            <v>1091</v>
          </cell>
          <cell r="E88" t="str">
            <v>Kogelstiftpaumelles</v>
          </cell>
          <cell r="F88" t="str">
            <v>Ball button split hinge, round corners, stainless steel brushed, fix pin</v>
          </cell>
          <cell r="G88" t="str">
            <v>Kogelstiftpaumelles, ronde hoek, rvs geborsteld, kogelstift met vetkamer, platkop</v>
          </cell>
          <cell r="H88" t="str">
            <v>Paumelle, coins arrondis, inox brossé, avec tige fixe</v>
          </cell>
          <cell r="I88" t="str">
            <v>Kugelpaumelle , runde Ecken, Edelstahl gebürstet, mit festem Stift</v>
          </cell>
          <cell r="J88" t="str">
            <v>1091_80_.jpg</v>
          </cell>
          <cell r="K88" t="str">
            <v>C:\Users\Filis\OneDrive\Citgez Trading\Leveranciers\Charmag\Foto's\1091_80_.jpg</v>
          </cell>
          <cell r="L88" t="str">
            <v>1091_80_2d.tif</v>
          </cell>
          <cell r="M88" t="str">
            <v>C:\Users\Filis\OneDrive\Citgez Trading\Leveranciers\Charmag\technische tekeningen\1091_80_2d.tif</v>
          </cell>
          <cell r="N88" t="str">
            <v>80_Rvs</v>
          </cell>
          <cell r="O88">
            <v>113034</v>
          </cell>
          <cell r="P88">
            <v>89</v>
          </cell>
          <cell r="Q88" t="str">
            <v>mm</v>
          </cell>
          <cell r="R88">
            <v>125</v>
          </cell>
          <cell r="S88" t="str">
            <v>mm</v>
          </cell>
          <cell r="T88">
            <v>3</v>
          </cell>
          <cell r="U88" t="str">
            <v>mm</v>
          </cell>
          <cell r="V88">
            <v>16</v>
          </cell>
          <cell r="W88" t="str">
            <v>mm</v>
          </cell>
          <cell r="X88">
            <v>10</v>
          </cell>
          <cell r="Y88" t="str">
            <v>mm</v>
          </cell>
          <cell r="Z88">
            <v>2</v>
          </cell>
          <cell r="AA88" t="str">
            <v>mm</v>
          </cell>
          <cell r="AC88" t="str">
            <v>mm</v>
          </cell>
          <cell r="AE88" t="str">
            <v>mm</v>
          </cell>
          <cell r="AF88">
            <v>4.5</v>
          </cell>
          <cell r="AG88">
            <v>8</v>
          </cell>
          <cell r="AH88" t="str">
            <v>4.5*40</v>
          </cell>
          <cell r="AI88" t="str">
            <v>mm</v>
          </cell>
          <cell r="AL88" t="str">
            <v xml:space="preserve">Deuren volgens BRL 0803  </v>
          </cell>
          <cell r="AP88">
            <v>10</v>
          </cell>
          <cell r="AQ88" t="str">
            <v>stuks</v>
          </cell>
          <cell r="AR88">
            <v>0.43</v>
          </cell>
          <cell r="AS88" t="str">
            <v>kg</v>
          </cell>
          <cell r="AT88">
            <v>50</v>
          </cell>
          <cell r="AU88">
            <v>60</v>
          </cell>
          <cell r="AV88">
            <v>75</v>
          </cell>
          <cell r="AW88" t="str">
            <v>Hout</v>
          </cell>
          <cell r="AX88" t="str">
            <v>Wood</v>
          </cell>
          <cell r="AY88" t="str">
            <v>Holz</v>
          </cell>
          <cell r="AZ88" t="str">
            <v>Bois</v>
          </cell>
          <cell r="BA88" t="str">
            <v>Ramen en Deuren</v>
          </cell>
          <cell r="BB88" t="str">
            <v>Windows and Doors</v>
          </cell>
          <cell r="BC88" t="str">
            <v>Fenster und Turen</v>
          </cell>
          <cell r="BD88" t="str">
            <v>Fenêtres et Portes</v>
          </cell>
          <cell r="BE88" t="str">
            <v>Kogelstiftpaumelles</v>
          </cell>
          <cell r="BF88" t="str">
            <v>Ball button split hinge</v>
          </cell>
          <cell r="BG88" t="str">
            <v xml:space="preserve">Kugelpaumelle </v>
          </cell>
          <cell r="BH88" t="str">
            <v>Paumelle</v>
          </cell>
          <cell r="BM88" t="str">
            <v>Rvs</v>
          </cell>
          <cell r="BN88" t="str">
            <v>Stainless steel</v>
          </cell>
          <cell r="BO88" t="str">
            <v>Edelstahl</v>
          </cell>
          <cell r="BP88" t="str">
            <v>Inox</v>
          </cell>
          <cell r="BQ88" t="str">
            <v>Geborsteld</v>
          </cell>
          <cell r="BR88" t="str">
            <v>Brushed</v>
          </cell>
          <cell r="BS88" t="str">
            <v>Gebürstet</v>
          </cell>
          <cell r="BT88" t="str">
            <v>Brossé</v>
          </cell>
          <cell r="BU88" t="str">
            <v>Rvs</v>
          </cell>
          <cell r="BV88" t="str">
            <v>Stainless Steel</v>
          </cell>
          <cell r="BW88" t="str">
            <v>Edelstahl</v>
          </cell>
          <cell r="BX88" t="str">
            <v>Inox</v>
          </cell>
          <cell r="BY88" t="str">
            <v>Platkop</v>
          </cell>
          <cell r="BZ88" t="str">
            <v>Flat head</v>
          </cell>
          <cell r="CA88" t="str">
            <v xml:space="preserve">Flachkopf </v>
          </cell>
          <cell r="CB88" t="str">
            <v>Têtes plates</v>
          </cell>
          <cell r="CC88" t="str">
            <v>Ronde hoek</v>
          </cell>
          <cell r="CD88" t="str">
            <v>Round corners</v>
          </cell>
          <cell r="CE88" t="str">
            <v>Runde Ecken</v>
          </cell>
          <cell r="CF88" t="str">
            <v>Coins arrondis</v>
          </cell>
          <cell r="CG88" t="str">
            <v>Kogelstift met vetkamer</v>
          </cell>
          <cell r="CH88" t="str">
            <v>Ball button split hinge With grease chamber</v>
          </cell>
          <cell r="CI88" t="str">
            <v>Kugelpaumelle mit fettkammer</v>
          </cell>
          <cell r="CJ88" t="str">
            <v>Paumelle avec chambre à graisse</v>
          </cell>
          <cell r="DE88" t="str">
            <v>Toepasbaar voor binnendeuren</v>
          </cell>
          <cell r="DI88" t="str">
            <v>Stervormig, verlagen de kans op schroefbreuk</v>
          </cell>
          <cell r="DJ88" t="str">
            <v>Star-shaped, reduce the risk of screw breaking</v>
          </cell>
          <cell r="DK88" t="str">
            <v>Sternförmig, reduziert das Risiko eines Schraubenbruchs</v>
          </cell>
          <cell r="DL88" t="str">
            <v>En forme d'étoile, pour réduire le risque de rupture des vis</v>
          </cell>
          <cell r="DM88" t="str">
            <v>Platkop</v>
          </cell>
          <cell r="DN88" t="str">
            <v>Flat Head</v>
          </cell>
          <cell r="DO88" t="str">
            <v>Flachkopf</v>
          </cell>
          <cell r="DP88" t="str">
            <v>Tige tête plate</v>
          </cell>
          <cell r="EK88" t="str">
            <v>C:\Users\Filis\OneDrive\Citgez Trading\Leveranciers\Charmag\Productdata sheet\logo's\ce.png</v>
          </cell>
          <cell r="EO88" t="str">
            <v>ja</v>
          </cell>
          <cell r="EP88" t="str">
            <v>EN 1935: 27201307</v>
          </cell>
          <cell r="EQ88" t="str">
            <v>1091_80_</v>
          </cell>
          <cell r="ER88" t="str">
            <v>1091_80_2d</v>
          </cell>
          <cell r="ES88" t="str">
            <v>1091_80</v>
          </cell>
          <cell r="FD88" t="str">
            <v>A400.80.003V</v>
          </cell>
          <cell r="FF88">
            <v>49695</v>
          </cell>
          <cell r="FI88">
            <v>171121</v>
          </cell>
          <cell r="FL88">
            <v>1</v>
          </cell>
        </row>
        <row r="89">
          <cell r="C89" t="str">
            <v>1091.80.125K.R</v>
          </cell>
          <cell r="D89">
            <v>1091</v>
          </cell>
          <cell r="E89" t="str">
            <v>Kogelstiftpaumelles</v>
          </cell>
          <cell r="F89" t="str">
            <v>Ball button split hinge, round corners, stainless steel brushed, fix pin</v>
          </cell>
          <cell r="G89" t="str">
            <v>Kogelstiftpaumelles, ronde hoek, rvs geborsteld, kogelstift met vetkamer, platkop</v>
          </cell>
          <cell r="H89" t="str">
            <v>Paumelle, coins arrondis, inox brossé, avec tige fixe</v>
          </cell>
          <cell r="I89" t="str">
            <v>Kugelpaumelle , runde Ecken, Edelstahl gebürstet, mit festem Stift</v>
          </cell>
          <cell r="J89" t="str">
            <v>1091_80_.jpg</v>
          </cell>
          <cell r="K89" t="str">
            <v>C:\Users\Filis\OneDrive\Citgez Trading\Leveranciers\Charmag\Foto's\1091_80_.jpg</v>
          </cell>
          <cell r="L89" t="str">
            <v>1091_80_2d.tif</v>
          </cell>
          <cell r="M89" t="str">
            <v>C:\Users\Filis\OneDrive\Citgez Trading\Leveranciers\Charmag\technische tekeningen\1091_80_2d.tif</v>
          </cell>
          <cell r="N89" t="str">
            <v>80_Rvs</v>
          </cell>
          <cell r="O89">
            <v>113035</v>
          </cell>
          <cell r="P89">
            <v>89</v>
          </cell>
          <cell r="Q89" t="str">
            <v>mm</v>
          </cell>
          <cell r="R89">
            <v>125</v>
          </cell>
          <cell r="S89" t="str">
            <v>mm</v>
          </cell>
          <cell r="T89">
            <v>3</v>
          </cell>
          <cell r="U89" t="str">
            <v>mm</v>
          </cell>
          <cell r="V89">
            <v>16</v>
          </cell>
          <cell r="W89" t="str">
            <v>mm</v>
          </cell>
          <cell r="X89">
            <v>10</v>
          </cell>
          <cell r="Y89" t="str">
            <v>mm</v>
          </cell>
          <cell r="Z89">
            <v>2</v>
          </cell>
          <cell r="AA89" t="str">
            <v>mm</v>
          </cell>
          <cell r="AC89" t="str">
            <v>mm</v>
          </cell>
          <cell r="AE89" t="str">
            <v>mm</v>
          </cell>
          <cell r="AF89">
            <v>4.5</v>
          </cell>
          <cell r="AG89">
            <v>8</v>
          </cell>
          <cell r="AH89" t="str">
            <v>4.5*40</v>
          </cell>
          <cell r="AI89" t="str">
            <v>mm</v>
          </cell>
          <cell r="AL89" t="str">
            <v xml:space="preserve">Deuren volgens BRL 0803  </v>
          </cell>
          <cell r="AP89">
            <v>10</v>
          </cell>
          <cell r="AQ89" t="str">
            <v>stuks</v>
          </cell>
          <cell r="AR89">
            <v>0.43</v>
          </cell>
          <cell r="AS89" t="str">
            <v>kg</v>
          </cell>
          <cell r="AT89">
            <v>50</v>
          </cell>
          <cell r="AU89">
            <v>60</v>
          </cell>
          <cell r="AV89">
            <v>75</v>
          </cell>
          <cell r="AW89" t="str">
            <v>Hout</v>
          </cell>
          <cell r="AX89" t="str">
            <v>Wood</v>
          </cell>
          <cell r="AY89" t="str">
            <v>Holz</v>
          </cell>
          <cell r="AZ89" t="str">
            <v>Bois</v>
          </cell>
          <cell r="BA89" t="str">
            <v>Ramen en Deuren</v>
          </cell>
          <cell r="BB89" t="str">
            <v>Windows and Doors</v>
          </cell>
          <cell r="BC89" t="str">
            <v>Fenster und Turen</v>
          </cell>
          <cell r="BD89" t="str">
            <v>Fenêtres et Portes</v>
          </cell>
          <cell r="BE89" t="str">
            <v>Kogelstiftpaumelles</v>
          </cell>
          <cell r="BF89" t="str">
            <v>Ball button split hinge</v>
          </cell>
          <cell r="BG89" t="str">
            <v xml:space="preserve">Kugelpaumelle </v>
          </cell>
          <cell r="BH89" t="str">
            <v>Paumelle</v>
          </cell>
          <cell r="BM89" t="str">
            <v>Rvs</v>
          </cell>
          <cell r="BN89" t="str">
            <v>Stainless steel</v>
          </cell>
          <cell r="BO89" t="str">
            <v>Edelstahl</v>
          </cell>
          <cell r="BP89" t="str">
            <v>Inox</v>
          </cell>
          <cell r="BQ89" t="str">
            <v>Geborsteld</v>
          </cell>
          <cell r="BR89" t="str">
            <v>Brushed</v>
          </cell>
          <cell r="BS89" t="str">
            <v>Gebürstet</v>
          </cell>
          <cell r="BT89" t="str">
            <v>Brossé</v>
          </cell>
          <cell r="BU89" t="str">
            <v>Rvs</v>
          </cell>
          <cell r="BV89" t="str">
            <v>Stainless Steel</v>
          </cell>
          <cell r="BW89" t="str">
            <v>Edelstahl</v>
          </cell>
          <cell r="BX89" t="str">
            <v>Inox</v>
          </cell>
          <cell r="BY89" t="str">
            <v>Platkop</v>
          </cell>
          <cell r="BZ89" t="str">
            <v>Flat head</v>
          </cell>
          <cell r="CA89" t="str">
            <v xml:space="preserve">Flachkopf </v>
          </cell>
          <cell r="CB89" t="str">
            <v>Têtes plates</v>
          </cell>
          <cell r="CC89" t="str">
            <v>Ronde hoek</v>
          </cell>
          <cell r="CD89" t="str">
            <v>Round corners</v>
          </cell>
          <cell r="CE89" t="str">
            <v>Runde Ecken</v>
          </cell>
          <cell r="CF89" t="str">
            <v>Coins arrondis</v>
          </cell>
          <cell r="CG89" t="str">
            <v>Kogelstift met vetkamer</v>
          </cell>
          <cell r="CH89" t="str">
            <v>Ball button split hinge With grease chamber</v>
          </cell>
          <cell r="CI89" t="str">
            <v>Kugelpaumelle mit fettkammer</v>
          </cell>
          <cell r="CJ89" t="str">
            <v>Paumelle avec chambre à graisse</v>
          </cell>
          <cell r="DE89" t="str">
            <v>Toepasbaar voor binnendeuren</v>
          </cell>
          <cell r="DI89" t="str">
            <v>Stervormig, verlagen de kans op schroefbreuk</v>
          </cell>
          <cell r="DJ89" t="str">
            <v>Star-shaped, reduce the risk of screw breaking</v>
          </cell>
          <cell r="DK89" t="str">
            <v>Sternförmig, reduziert das Risiko eines Schraubenbruchs</v>
          </cell>
          <cell r="DL89" t="str">
            <v>En forme d'étoile, pour réduire le risque de rupture des vis</v>
          </cell>
          <cell r="DM89" t="str">
            <v>Platkop</v>
          </cell>
          <cell r="DN89" t="str">
            <v>Flat Head</v>
          </cell>
          <cell r="DO89" t="str">
            <v>Flachkopf</v>
          </cell>
          <cell r="DP89" t="str">
            <v>Tige tête plate</v>
          </cell>
          <cell r="EK89" t="str">
            <v>C:\Users\Filis\OneDrive\Citgez Trading\Leveranciers\Charmag\Productdata sheet\logo's\ce.png</v>
          </cell>
          <cell r="EO89" t="str">
            <v>ja</v>
          </cell>
          <cell r="EP89" t="str">
            <v>EN 1935: 27201307</v>
          </cell>
          <cell r="EQ89" t="str">
            <v>1091_80_</v>
          </cell>
          <cell r="ER89" t="str">
            <v>1091_80_2d</v>
          </cell>
          <cell r="ES89" t="str">
            <v>1091_80</v>
          </cell>
          <cell r="FD89" t="str">
            <v>A400.80.003V</v>
          </cell>
          <cell r="FF89">
            <v>49694</v>
          </cell>
          <cell r="FI89">
            <v>171120</v>
          </cell>
          <cell r="FL89">
            <v>1</v>
          </cell>
        </row>
        <row r="90">
          <cell r="C90" t="str">
            <v>1091.80.102K.L</v>
          </cell>
          <cell r="D90">
            <v>1091</v>
          </cell>
          <cell r="E90" t="str">
            <v>Kogelstiftpaumelles</v>
          </cell>
          <cell r="F90" t="str">
            <v>Ball button split hinge, round corners, stainless steel brushed, fix pin</v>
          </cell>
          <cell r="G90" t="str">
            <v>Kogelstiftpaumelles, ronde hoek, rvs geborsteld, kogelstift met vetkamer, platkop</v>
          </cell>
          <cell r="H90" t="str">
            <v>Paumelle, coins arrondis, inox brossé, avec tige fixe</v>
          </cell>
          <cell r="I90" t="str">
            <v>Kugelpaumelle , runde Ecken, Edelstahl gebürstet, mit festem Stift</v>
          </cell>
          <cell r="J90" t="str">
            <v>1091_80_.jpg</v>
          </cell>
          <cell r="K90" t="str">
            <v>C:\Users\Filis\OneDrive\Citgez Trading\Leveranciers\Charmag\Foto's\1091_80_.jpg</v>
          </cell>
          <cell r="L90" t="str">
            <v>1091_80_2d.tif</v>
          </cell>
          <cell r="M90" t="str">
            <v>C:\Users\Filis\OneDrive\Citgez Trading\Leveranciers\Charmag\technische tekeningen\1091_80_2d.tif</v>
          </cell>
          <cell r="N90" t="str">
            <v>80_Rvs</v>
          </cell>
          <cell r="O90">
            <v>101496</v>
          </cell>
          <cell r="P90">
            <v>102</v>
          </cell>
          <cell r="Q90" t="str">
            <v>mm</v>
          </cell>
          <cell r="R90">
            <v>102</v>
          </cell>
          <cell r="S90" t="str">
            <v>mm</v>
          </cell>
          <cell r="T90">
            <v>3</v>
          </cell>
          <cell r="U90" t="str">
            <v>mm</v>
          </cell>
          <cell r="V90">
            <v>16</v>
          </cell>
          <cell r="W90" t="str">
            <v>mm</v>
          </cell>
          <cell r="X90">
            <v>10</v>
          </cell>
          <cell r="Y90" t="str">
            <v>mm</v>
          </cell>
          <cell r="Z90">
            <v>2</v>
          </cell>
          <cell r="AA90" t="str">
            <v>mm</v>
          </cell>
          <cell r="AC90" t="str">
            <v>mm</v>
          </cell>
          <cell r="AE90" t="str">
            <v>mm</v>
          </cell>
          <cell r="AF90">
            <v>4.5</v>
          </cell>
          <cell r="AG90">
            <v>8</v>
          </cell>
          <cell r="AH90" t="str">
            <v>4,5*40</v>
          </cell>
          <cell r="AI90" t="str">
            <v>mm</v>
          </cell>
          <cell r="AL90" t="str">
            <v xml:space="preserve">Deuren volgens BRL 0803  </v>
          </cell>
          <cell r="AP90">
            <v>10</v>
          </cell>
          <cell r="AQ90" t="str">
            <v>stuks</v>
          </cell>
          <cell r="AR90">
            <v>0.36</v>
          </cell>
          <cell r="AS90" t="str">
            <v>kg</v>
          </cell>
          <cell r="AT90">
            <v>70</v>
          </cell>
          <cell r="AU90">
            <v>80</v>
          </cell>
          <cell r="AV90">
            <v>90</v>
          </cell>
          <cell r="AW90" t="str">
            <v>Hout</v>
          </cell>
          <cell r="AX90" t="str">
            <v>Wood</v>
          </cell>
          <cell r="AY90" t="str">
            <v>Holz</v>
          </cell>
          <cell r="AZ90" t="str">
            <v>Bois</v>
          </cell>
          <cell r="BA90" t="str">
            <v>Ramen en Deuren</v>
          </cell>
          <cell r="BB90" t="str">
            <v>Windows and Doors</v>
          </cell>
          <cell r="BC90" t="str">
            <v>Fenster und Turen</v>
          </cell>
          <cell r="BD90" t="str">
            <v>Fenêtres et Portes</v>
          </cell>
          <cell r="BE90" t="str">
            <v>Kogelstiftpaumelles</v>
          </cell>
          <cell r="BF90" t="str">
            <v>Ball button split hinge</v>
          </cell>
          <cell r="BG90" t="str">
            <v xml:space="preserve">Kugelpaumelle </v>
          </cell>
          <cell r="BH90" t="str">
            <v>Paumelle</v>
          </cell>
          <cell r="BM90" t="str">
            <v>Rvs</v>
          </cell>
          <cell r="BN90" t="str">
            <v>Stainless steel</v>
          </cell>
          <cell r="BO90" t="str">
            <v>Edelstahl</v>
          </cell>
          <cell r="BP90" t="str">
            <v>Inox</v>
          </cell>
          <cell r="BQ90" t="str">
            <v>Geborsteld</v>
          </cell>
          <cell r="BR90" t="str">
            <v>Brushed</v>
          </cell>
          <cell r="BS90" t="str">
            <v>Gebürstet</v>
          </cell>
          <cell r="BT90" t="str">
            <v>Brossé</v>
          </cell>
          <cell r="BU90" t="str">
            <v>Rvs</v>
          </cell>
          <cell r="BV90" t="str">
            <v>Stainless Steel</v>
          </cell>
          <cell r="BW90" t="str">
            <v>Edelstahl</v>
          </cell>
          <cell r="BX90" t="str">
            <v>Inox</v>
          </cell>
          <cell r="BY90" t="str">
            <v>Platkop</v>
          </cell>
          <cell r="BZ90" t="str">
            <v>Flat head</v>
          </cell>
          <cell r="CA90" t="str">
            <v xml:space="preserve">Flachkopf </v>
          </cell>
          <cell r="CB90" t="str">
            <v>Têtes plates</v>
          </cell>
          <cell r="CC90" t="str">
            <v>Ronde hoek</v>
          </cell>
          <cell r="CD90" t="str">
            <v>Round corners</v>
          </cell>
          <cell r="CE90" t="str">
            <v>Runde Ecken</v>
          </cell>
          <cell r="CF90" t="str">
            <v>Coins arrondis</v>
          </cell>
          <cell r="CG90" t="str">
            <v>Kogelstift met vetkamer</v>
          </cell>
          <cell r="CH90" t="str">
            <v>Ball button split hinge With grease chamber</v>
          </cell>
          <cell r="CI90" t="str">
            <v>Kugelpaumelle mit fettkammer</v>
          </cell>
          <cell r="CJ90" t="str">
            <v>Paumelle avec chambre à graisse</v>
          </cell>
          <cell r="DE90" t="str">
            <v>Toepasbaar voor binnendeuren</v>
          </cell>
          <cell r="DI90" t="str">
            <v>Stervormig, verlagen de kans op schroefbreuk</v>
          </cell>
          <cell r="DJ90" t="str">
            <v>Star-shaped, reduce the risk of screw breaking</v>
          </cell>
          <cell r="DK90" t="str">
            <v>Sternförmig, reduziert das Risiko eines Schraubenbruchs</v>
          </cell>
          <cell r="DL90" t="str">
            <v>En forme d'étoile, pour réduire le risque de rupture des vis</v>
          </cell>
          <cell r="DM90" t="str">
            <v>Platkop</v>
          </cell>
          <cell r="DN90" t="str">
            <v>Flat Head</v>
          </cell>
          <cell r="DO90" t="str">
            <v>Flachkopf</v>
          </cell>
          <cell r="DP90" t="str">
            <v>Tige tête plate</v>
          </cell>
          <cell r="EK90" t="str">
            <v>C:\Users\Filis\OneDrive\Citgez Trading\Leveranciers\Charmag\Productdata sheet\logo's\ce.png</v>
          </cell>
          <cell r="EO90" t="str">
            <v>ja</v>
          </cell>
          <cell r="EP90" t="str">
            <v>EN 1935: 475013012</v>
          </cell>
          <cell r="EQ90" t="str">
            <v>1091_80_</v>
          </cell>
          <cell r="ER90" t="str">
            <v>1091_80_2d</v>
          </cell>
          <cell r="ES90" t="str">
            <v>1091_80</v>
          </cell>
          <cell r="FD90" t="str">
            <v>A400.80.003V</v>
          </cell>
          <cell r="FL90">
            <v>1</v>
          </cell>
        </row>
        <row r="91">
          <cell r="C91" t="str">
            <v>1091.80.102K.R</v>
          </cell>
          <cell r="D91">
            <v>1091</v>
          </cell>
          <cell r="E91" t="str">
            <v>Kogelstiftpaumelles</v>
          </cell>
          <cell r="F91" t="str">
            <v>Ball button split hinge, round corners, stainless steel brushed, fix pin</v>
          </cell>
          <cell r="G91" t="str">
            <v>Kogelstiftpaumelles, ronde hoek, rvs geborsteld, kogelstift met vetkamer, platkop</v>
          </cell>
          <cell r="H91" t="str">
            <v>Paumelle, coins arrondis, inox brossé, avec tige fixe</v>
          </cell>
          <cell r="I91" t="str">
            <v>Kugelpaumelle , runde Ecken, Edelstahl gebürstet, mit festem Stift</v>
          </cell>
          <cell r="J91" t="str">
            <v>1091_80_.jpg</v>
          </cell>
          <cell r="K91" t="str">
            <v>C:\Users\Filis\OneDrive\Citgez Trading\Leveranciers\Charmag\Foto's\1091_80_.jpg</v>
          </cell>
          <cell r="L91" t="str">
            <v>1091_80_2d.tif</v>
          </cell>
          <cell r="M91" t="str">
            <v>C:\Users\Filis\OneDrive\Citgez Trading\Leveranciers\Charmag\technische tekeningen\1091_80_2d.tif</v>
          </cell>
          <cell r="N91" t="str">
            <v>80_Rvs</v>
          </cell>
          <cell r="O91">
            <v>101497</v>
          </cell>
          <cell r="P91">
            <v>102</v>
          </cell>
          <cell r="Q91" t="str">
            <v>mm</v>
          </cell>
          <cell r="R91">
            <v>102</v>
          </cell>
          <cell r="S91" t="str">
            <v>mm</v>
          </cell>
          <cell r="T91">
            <v>3</v>
          </cell>
          <cell r="U91" t="str">
            <v>mm</v>
          </cell>
          <cell r="V91">
            <v>16</v>
          </cell>
          <cell r="W91" t="str">
            <v>mm</v>
          </cell>
          <cell r="X91">
            <v>10</v>
          </cell>
          <cell r="Y91" t="str">
            <v>mm</v>
          </cell>
          <cell r="Z91">
            <v>2</v>
          </cell>
          <cell r="AA91" t="str">
            <v>mm</v>
          </cell>
          <cell r="AC91" t="str">
            <v>mm</v>
          </cell>
          <cell r="AE91" t="str">
            <v>mm</v>
          </cell>
          <cell r="AF91">
            <v>4.5</v>
          </cell>
          <cell r="AG91">
            <v>8</v>
          </cell>
          <cell r="AH91" t="str">
            <v>4,5*40</v>
          </cell>
          <cell r="AI91" t="str">
            <v>mm</v>
          </cell>
          <cell r="AL91" t="str">
            <v xml:space="preserve">Deuren volgens BRL 0803  </v>
          </cell>
          <cell r="AP91">
            <v>10</v>
          </cell>
          <cell r="AQ91" t="str">
            <v>stuks</v>
          </cell>
          <cell r="AR91">
            <v>0.36</v>
          </cell>
          <cell r="AS91" t="str">
            <v>kg</v>
          </cell>
          <cell r="AT91">
            <v>70</v>
          </cell>
          <cell r="AU91">
            <v>80</v>
          </cell>
          <cell r="AV91">
            <v>90</v>
          </cell>
          <cell r="AW91" t="str">
            <v>Hout</v>
          </cell>
          <cell r="AX91" t="str">
            <v>Wood</v>
          </cell>
          <cell r="AY91" t="str">
            <v>Holz</v>
          </cell>
          <cell r="AZ91" t="str">
            <v>Bois</v>
          </cell>
          <cell r="BA91" t="str">
            <v>Ramen en Deuren</v>
          </cell>
          <cell r="BB91" t="str">
            <v>Windows and Doors</v>
          </cell>
          <cell r="BC91" t="str">
            <v>Fenster und Turen</v>
          </cell>
          <cell r="BD91" t="str">
            <v>Fenêtres et Portes</v>
          </cell>
          <cell r="BE91" t="str">
            <v>Kogelstiftpaumelles</v>
          </cell>
          <cell r="BF91" t="str">
            <v>Ball button split hinge</v>
          </cell>
          <cell r="BG91" t="str">
            <v xml:space="preserve">Kugelpaumelle </v>
          </cell>
          <cell r="BH91" t="str">
            <v>Paumelle</v>
          </cell>
          <cell r="BM91" t="str">
            <v>Rvs</v>
          </cell>
          <cell r="BN91" t="str">
            <v>Stainless steel</v>
          </cell>
          <cell r="BO91" t="str">
            <v>Edelstahl</v>
          </cell>
          <cell r="BP91" t="str">
            <v>Inox</v>
          </cell>
          <cell r="BQ91" t="str">
            <v>Geborsteld</v>
          </cell>
          <cell r="BR91" t="str">
            <v>Brushed</v>
          </cell>
          <cell r="BS91" t="str">
            <v>Gebürstet</v>
          </cell>
          <cell r="BT91" t="str">
            <v>Brossé</v>
          </cell>
          <cell r="BU91" t="str">
            <v>Rvs</v>
          </cell>
          <cell r="BV91" t="str">
            <v>Stainless Steel</v>
          </cell>
          <cell r="BW91" t="str">
            <v>Edelstahl</v>
          </cell>
          <cell r="BX91" t="str">
            <v>Inox</v>
          </cell>
          <cell r="BY91" t="str">
            <v>Platkop</v>
          </cell>
          <cell r="BZ91" t="str">
            <v>Flat head</v>
          </cell>
          <cell r="CA91" t="str">
            <v xml:space="preserve">Flachkopf </v>
          </cell>
          <cell r="CB91" t="str">
            <v>Têtes plates</v>
          </cell>
          <cell r="CC91" t="str">
            <v>Ronde hoek</v>
          </cell>
          <cell r="CD91" t="str">
            <v>Round corners</v>
          </cell>
          <cell r="CE91" t="str">
            <v>Runde Ecken</v>
          </cell>
          <cell r="CF91" t="str">
            <v>Coins arrondis</v>
          </cell>
          <cell r="CG91" t="str">
            <v>Kogelstift met vetkamer</v>
          </cell>
          <cell r="CH91" t="str">
            <v>Ball button split hinge With grease chamber</v>
          </cell>
          <cell r="CI91" t="str">
            <v>Kugelpaumelle mit fettkammer</v>
          </cell>
          <cell r="CJ91" t="str">
            <v>Paumelle avec chambre à graisse</v>
          </cell>
          <cell r="DE91" t="str">
            <v>Toepasbaar voor binnendeuren</v>
          </cell>
          <cell r="DI91" t="str">
            <v>Stervormig, verlagen de kans op schroefbreuk</v>
          </cell>
          <cell r="DJ91" t="str">
            <v>Star-shaped, reduce the risk of screw breaking</v>
          </cell>
          <cell r="DK91" t="str">
            <v>Sternförmig, reduziert das Risiko eines Schraubenbruchs</v>
          </cell>
          <cell r="DL91" t="str">
            <v>En forme d'étoile, pour réduire le risque de rupture des vis</v>
          </cell>
          <cell r="DM91" t="str">
            <v>Platkop</v>
          </cell>
          <cell r="DN91" t="str">
            <v>Flat Head</v>
          </cell>
          <cell r="DO91" t="str">
            <v>FlachKopf</v>
          </cell>
          <cell r="DP91" t="str">
            <v>Tige tête plate</v>
          </cell>
          <cell r="EK91" t="str">
            <v>C:\Users\Filis\OneDrive\Citgez Trading\Leveranciers\Charmag\Productdata sheet\logo's\ce.png</v>
          </cell>
          <cell r="EO91" t="str">
            <v>ja</v>
          </cell>
          <cell r="EP91" t="str">
            <v>EN 1935: 475013012</v>
          </cell>
          <cell r="EQ91" t="str">
            <v>1091_80_</v>
          </cell>
          <cell r="ER91" t="str">
            <v>1091_80_2d</v>
          </cell>
          <cell r="ES91" t="str">
            <v>1091_80</v>
          </cell>
          <cell r="FD91" t="str">
            <v>A400.80.003V</v>
          </cell>
          <cell r="FL91">
            <v>1</v>
          </cell>
        </row>
        <row r="92">
          <cell r="C92" t="str">
            <v>1091.80.150K.L</v>
          </cell>
          <cell r="D92">
            <v>1091</v>
          </cell>
          <cell r="E92" t="str">
            <v>Kogelstiftpaumelles</v>
          </cell>
          <cell r="F92" t="str">
            <v>Ball button split hinge, round corners, stainless steel brushed, fix pin</v>
          </cell>
          <cell r="G92" t="str">
            <v>Kogelstiftpaumelles, ronde hoek, rvs geborsteld, kogelstift met vetkamer, platkop</v>
          </cell>
          <cell r="H92" t="str">
            <v>Paumelle, coins arrondis, inox brossé, avec tige fixe</v>
          </cell>
          <cell r="I92" t="str">
            <v>Kugelpaumelle , runde Ecken, Edelstahl gebürstet, mit festem Stift</v>
          </cell>
          <cell r="J92" t="str">
            <v>1091_80_.jpg</v>
          </cell>
          <cell r="K92" t="str">
            <v>C:\Users\Filis\OneDrive\Citgez Trading\Leveranciers\Charmag\Foto's\1091_80_.jpg</v>
          </cell>
          <cell r="L92" t="str">
            <v>1091_80_2d.tif</v>
          </cell>
          <cell r="M92" t="str">
            <v>C:\Users\Filis\OneDrive\Citgez Trading\Leveranciers\Charmag\technische tekeningen\1091_80_2d.tif</v>
          </cell>
          <cell r="N92" t="str">
            <v>80_Rvs</v>
          </cell>
          <cell r="O92">
            <v>101498</v>
          </cell>
          <cell r="P92">
            <v>89</v>
          </cell>
          <cell r="Q92" t="str">
            <v>mm</v>
          </cell>
          <cell r="R92">
            <v>150</v>
          </cell>
          <cell r="S92" t="str">
            <v>mm</v>
          </cell>
          <cell r="T92">
            <v>3</v>
          </cell>
          <cell r="U92" t="str">
            <v>mm</v>
          </cell>
          <cell r="V92">
            <v>16</v>
          </cell>
          <cell r="W92" t="str">
            <v>mm</v>
          </cell>
          <cell r="X92">
            <v>10</v>
          </cell>
          <cell r="Y92" t="str">
            <v>mm</v>
          </cell>
          <cell r="Z92">
            <v>2</v>
          </cell>
          <cell r="AA92" t="str">
            <v>mm</v>
          </cell>
          <cell r="AC92" t="str">
            <v>mm</v>
          </cell>
          <cell r="AE92" t="str">
            <v>mm</v>
          </cell>
          <cell r="AF92">
            <v>4.5</v>
          </cell>
          <cell r="AG92">
            <v>8</v>
          </cell>
          <cell r="AH92" t="str">
            <v>4.5*40</v>
          </cell>
          <cell r="AI92" t="str">
            <v>mm</v>
          </cell>
          <cell r="AL92" t="str">
            <v xml:space="preserve">Deuren volgens BRL 0803  </v>
          </cell>
          <cell r="AP92">
            <v>10</v>
          </cell>
          <cell r="AQ92" t="str">
            <v>stuks</v>
          </cell>
          <cell r="AR92">
            <v>0.43</v>
          </cell>
          <cell r="AS92" t="str">
            <v>kg</v>
          </cell>
          <cell r="AT92" t="str">
            <v>30</v>
          </cell>
          <cell r="AU92" t="str">
            <v>40</v>
          </cell>
          <cell r="AV92" t="str">
            <v>55</v>
          </cell>
          <cell r="AW92" t="str">
            <v>Hout</v>
          </cell>
          <cell r="AX92" t="str">
            <v>Wood</v>
          </cell>
          <cell r="AY92" t="str">
            <v>Holz</v>
          </cell>
          <cell r="AZ92" t="str">
            <v>Bois</v>
          </cell>
          <cell r="BA92" t="str">
            <v>Ramen en Deuren</v>
          </cell>
          <cell r="BB92" t="str">
            <v>Windows and Doors</v>
          </cell>
          <cell r="BC92" t="str">
            <v>Fenster und Turen</v>
          </cell>
          <cell r="BD92" t="str">
            <v>Fenêtres et Portes</v>
          </cell>
          <cell r="BE92" t="str">
            <v>Kogelstiftpaumelles</v>
          </cell>
          <cell r="BF92" t="str">
            <v>Ball button split hinge</v>
          </cell>
          <cell r="BG92" t="str">
            <v xml:space="preserve">Kugelpaumelle </v>
          </cell>
          <cell r="BH92" t="str">
            <v>Paumelle</v>
          </cell>
          <cell r="BM92" t="str">
            <v>Rvs</v>
          </cell>
          <cell r="BN92" t="str">
            <v>Stainless steel</v>
          </cell>
          <cell r="BO92" t="str">
            <v>Edelstahl</v>
          </cell>
          <cell r="BP92" t="str">
            <v>Inox</v>
          </cell>
          <cell r="BQ92" t="str">
            <v>Geborsteld</v>
          </cell>
          <cell r="BR92" t="str">
            <v>Brushed</v>
          </cell>
          <cell r="BS92" t="str">
            <v>Gebürstet</v>
          </cell>
          <cell r="BT92" t="str">
            <v>Brossé</v>
          </cell>
          <cell r="BU92" t="str">
            <v>Rvs</v>
          </cell>
          <cell r="BV92" t="str">
            <v>Stainless Steel</v>
          </cell>
          <cell r="BW92" t="str">
            <v>Edelstahl</v>
          </cell>
          <cell r="BX92" t="str">
            <v>Inox</v>
          </cell>
          <cell r="BY92" t="str">
            <v>Platkop</v>
          </cell>
          <cell r="BZ92" t="str">
            <v>Flat head</v>
          </cell>
          <cell r="CA92" t="str">
            <v xml:space="preserve">Flachkopf </v>
          </cell>
          <cell r="CB92" t="str">
            <v>Têtes plates</v>
          </cell>
          <cell r="CC92" t="str">
            <v>Ronde hoek</v>
          </cell>
          <cell r="CD92" t="str">
            <v>Round corners</v>
          </cell>
          <cell r="CE92" t="str">
            <v>Runde Ecken</v>
          </cell>
          <cell r="CF92" t="str">
            <v>Coins arrondis</v>
          </cell>
          <cell r="CG92" t="str">
            <v>Kogelstift met vetkamer</v>
          </cell>
          <cell r="CH92" t="str">
            <v>Ball button split hinge With grease chamber</v>
          </cell>
          <cell r="CI92" t="str">
            <v>Kugelpaumelle mit fettkammer</v>
          </cell>
          <cell r="CJ92" t="str">
            <v>Paumelle avec chambre à graisse</v>
          </cell>
          <cell r="DE92" t="str">
            <v>Toepasbaar voor binnendeuren</v>
          </cell>
          <cell r="DI92" t="str">
            <v>Stervormig, verlagen de kans op schroefbreuk</v>
          </cell>
          <cell r="DJ92" t="str">
            <v>Star-shaped, reduce the risk of screw breaking</v>
          </cell>
          <cell r="DK92" t="str">
            <v>Sternförmig, reduziert das Risiko eines Schraubenbruchs</v>
          </cell>
          <cell r="DL92" t="str">
            <v>En forme d'étoile, pour réduire le risque de rupture des vis</v>
          </cell>
          <cell r="DM92" t="str">
            <v>Platkop</v>
          </cell>
          <cell r="DN92" t="str">
            <v>Flat Head</v>
          </cell>
          <cell r="DO92" t="str">
            <v>Flachkopf</v>
          </cell>
          <cell r="DP92" t="str">
            <v>Tige tête plate</v>
          </cell>
          <cell r="EK92" t="str">
            <v>C:\Users\Filis\OneDrive\Citgez Trading\Leveranciers\Charmag\Productdata sheet\logo's\ce.png</v>
          </cell>
          <cell r="EO92" t="str">
            <v>ja</v>
          </cell>
          <cell r="EP92" t="str">
            <v>EN 1935: 27201307</v>
          </cell>
          <cell r="EQ92" t="str">
            <v>1091_80_</v>
          </cell>
          <cell r="ER92" t="str">
            <v>1091_80_2d</v>
          </cell>
          <cell r="ES92" t="str">
            <v>1091_80</v>
          </cell>
          <cell r="FD92" t="str">
            <v>A400.80.003V</v>
          </cell>
          <cell r="FL92">
            <v>1</v>
          </cell>
        </row>
        <row r="93">
          <cell r="C93" t="str">
            <v>1091.80.150K.R</v>
          </cell>
          <cell r="D93">
            <v>1091</v>
          </cell>
          <cell r="E93" t="str">
            <v>Kogelstiftpaumelles</v>
          </cell>
          <cell r="F93" t="str">
            <v>Ball button split hinge, round corners, stainless steel brushed, fix pin</v>
          </cell>
          <cell r="G93" t="str">
            <v>Kogelstiftpaumelles, ronde hoek, rvs geborsteld, kogelstift met vetkamer, platkop</v>
          </cell>
          <cell r="H93" t="str">
            <v>Paumelle, coins arrondis, inox brossé, avec tige fixe</v>
          </cell>
          <cell r="I93" t="str">
            <v>Kugelpaumelle , runde Ecken, Edelstahl gebürstet, mit festem Stift</v>
          </cell>
          <cell r="J93" t="str">
            <v>1091_80_.jpg</v>
          </cell>
          <cell r="K93" t="str">
            <v>C:\Users\Filis\OneDrive\Citgez Trading\Leveranciers\Charmag\Foto's\1091_80_.jpg</v>
          </cell>
          <cell r="L93" t="str">
            <v>1091_80_2d.tif</v>
          </cell>
          <cell r="M93" t="str">
            <v>C:\Users\Filis\OneDrive\Citgez Trading\Leveranciers\Charmag\technische tekeningen\1091_80_2d.tif</v>
          </cell>
          <cell r="N93" t="str">
            <v>80_Rvs</v>
          </cell>
          <cell r="O93">
            <v>101499</v>
          </cell>
          <cell r="P93">
            <v>89</v>
          </cell>
          <cell r="Q93" t="str">
            <v>mm</v>
          </cell>
          <cell r="R93">
            <v>150</v>
          </cell>
          <cell r="S93" t="str">
            <v>mm</v>
          </cell>
          <cell r="T93">
            <v>3</v>
          </cell>
          <cell r="U93" t="str">
            <v>mm</v>
          </cell>
          <cell r="V93">
            <v>16</v>
          </cell>
          <cell r="W93" t="str">
            <v>mm</v>
          </cell>
          <cell r="X93">
            <v>10</v>
          </cell>
          <cell r="Y93" t="str">
            <v>mm</v>
          </cell>
          <cell r="Z93">
            <v>2</v>
          </cell>
          <cell r="AA93" t="str">
            <v>mm</v>
          </cell>
          <cell r="AC93" t="str">
            <v>mm</v>
          </cell>
          <cell r="AE93" t="str">
            <v>mm</v>
          </cell>
          <cell r="AF93">
            <v>4.5</v>
          </cell>
          <cell r="AG93">
            <v>8</v>
          </cell>
          <cell r="AH93" t="str">
            <v>4.5*40</v>
          </cell>
          <cell r="AI93" t="str">
            <v>mm</v>
          </cell>
          <cell r="AL93" t="str">
            <v xml:space="preserve">Deuren volgens BRL 0803  </v>
          </cell>
          <cell r="AP93">
            <v>10</v>
          </cell>
          <cell r="AQ93" t="str">
            <v>stuks</v>
          </cell>
          <cell r="AR93">
            <v>0.43</v>
          </cell>
          <cell r="AS93" t="str">
            <v>kg</v>
          </cell>
          <cell r="AT93" t="str">
            <v>30</v>
          </cell>
          <cell r="AU93" t="str">
            <v>40</v>
          </cell>
          <cell r="AV93" t="str">
            <v>55</v>
          </cell>
          <cell r="AW93" t="str">
            <v>Hout</v>
          </cell>
          <cell r="AX93" t="str">
            <v>Wood</v>
          </cell>
          <cell r="AY93" t="str">
            <v>Holz</v>
          </cell>
          <cell r="AZ93" t="str">
            <v>Bois</v>
          </cell>
          <cell r="BA93" t="str">
            <v>Ramen en Deuren</v>
          </cell>
          <cell r="BB93" t="str">
            <v>Windows and Doors</v>
          </cell>
          <cell r="BC93" t="str">
            <v>Fenster und Turen</v>
          </cell>
          <cell r="BD93" t="str">
            <v>Fenêtres et Portes</v>
          </cell>
          <cell r="BE93" t="str">
            <v>Kogelstiftpaumelles</v>
          </cell>
          <cell r="BF93" t="str">
            <v>Ball button split hinge</v>
          </cell>
          <cell r="BG93" t="str">
            <v xml:space="preserve">Kugelpaumelle </v>
          </cell>
          <cell r="BH93" t="str">
            <v>Paumelle</v>
          </cell>
          <cell r="BM93" t="str">
            <v>Rvs</v>
          </cell>
          <cell r="BN93" t="str">
            <v>Stainless steel</v>
          </cell>
          <cell r="BO93" t="str">
            <v>Edelstahl</v>
          </cell>
          <cell r="BP93" t="str">
            <v>Inox</v>
          </cell>
          <cell r="BQ93" t="str">
            <v>Geborsteld</v>
          </cell>
          <cell r="BR93" t="str">
            <v>Brushed</v>
          </cell>
          <cell r="BS93" t="str">
            <v>Gebürstet</v>
          </cell>
          <cell r="BT93" t="str">
            <v>Brossé</v>
          </cell>
          <cell r="BU93" t="str">
            <v>Rvs</v>
          </cell>
          <cell r="BV93" t="str">
            <v>Stainless Steel</v>
          </cell>
          <cell r="BW93" t="str">
            <v>Edelstahl</v>
          </cell>
          <cell r="BX93" t="str">
            <v>Inox</v>
          </cell>
          <cell r="BY93" t="str">
            <v>Platkop</v>
          </cell>
          <cell r="BZ93" t="str">
            <v>Flat head</v>
          </cell>
          <cell r="CA93" t="str">
            <v xml:space="preserve">Flachkopf </v>
          </cell>
          <cell r="CB93" t="str">
            <v>Têtes plates</v>
          </cell>
          <cell r="CC93" t="str">
            <v>Ronde hoek</v>
          </cell>
          <cell r="CD93" t="str">
            <v>Round corners</v>
          </cell>
          <cell r="CE93" t="str">
            <v>Runde Ecken</v>
          </cell>
          <cell r="CF93" t="str">
            <v>Coins arrondis</v>
          </cell>
          <cell r="CG93" t="str">
            <v>Kogelstift met vetkamer</v>
          </cell>
          <cell r="CH93" t="str">
            <v>Ball button split hinge With grease chamber</v>
          </cell>
          <cell r="CI93" t="str">
            <v>Kugelpaumelle mit fettkammer</v>
          </cell>
          <cell r="CJ93" t="str">
            <v>Paumelle avec chambre à graisse</v>
          </cell>
          <cell r="DE93" t="str">
            <v>Toepasbaar voor binnendeuren</v>
          </cell>
          <cell r="DI93" t="str">
            <v>Stervormig, verlagen de kans op schroefbreuk</v>
          </cell>
          <cell r="DJ93" t="str">
            <v>Star-shaped, reduce the risk of screw breaking</v>
          </cell>
          <cell r="DK93" t="str">
            <v>Sternförmig, reduziert das Risiko eines Schraubenbruchs</v>
          </cell>
          <cell r="DL93" t="str">
            <v>En forme d'étoile, pour réduire le risque de rupture des vis</v>
          </cell>
          <cell r="DM93" t="str">
            <v>Platkop</v>
          </cell>
          <cell r="DN93" t="str">
            <v>Flat Head</v>
          </cell>
          <cell r="DO93" t="str">
            <v>Flachkopf</v>
          </cell>
          <cell r="DP93" t="str">
            <v>Tige tête plate</v>
          </cell>
          <cell r="EK93" t="str">
            <v>C:\Users\Filis\OneDrive\Citgez Trading\Leveranciers\Charmag\Productdata sheet\logo's\ce.png</v>
          </cell>
          <cell r="EO93" t="str">
            <v>ja</v>
          </cell>
          <cell r="EP93" t="str">
            <v>EN 1935: 27201307</v>
          </cell>
          <cell r="EQ93" t="str">
            <v>1091_80_</v>
          </cell>
          <cell r="ER93" t="str">
            <v>1091_80_2d</v>
          </cell>
          <cell r="ES93" t="str">
            <v>1091_80</v>
          </cell>
          <cell r="FD93" t="str">
            <v>A400.80.003V</v>
          </cell>
          <cell r="FL93">
            <v>1</v>
          </cell>
        </row>
        <row r="94">
          <cell r="BS94" t="str">
            <v/>
          </cell>
          <cell r="BT94" t="str">
            <v/>
          </cell>
          <cell r="BU94" t="str">
            <v/>
          </cell>
          <cell r="BV94" t="str">
            <v/>
          </cell>
          <cell r="BW94" t="str">
            <v/>
          </cell>
          <cell r="BX94" t="str">
            <v/>
          </cell>
          <cell r="BY94" t="str">
            <v/>
          </cell>
          <cell r="DM94" t="str">
            <v/>
          </cell>
          <cell r="DN94" t="str">
            <v/>
          </cell>
          <cell r="DO94" t="str">
            <v/>
          </cell>
          <cell r="FL94">
            <v>1</v>
          </cell>
        </row>
        <row r="95">
          <cell r="C95" t="str">
            <v>1092.20.089K.L</v>
          </cell>
          <cell r="D95">
            <v>1092</v>
          </cell>
          <cell r="E95" t="str">
            <v>Kogelstiftpaumelles</v>
          </cell>
          <cell r="F95" t="str">
            <v>Ball button split hinge, square corners, steel galvanized, fix pin</v>
          </cell>
          <cell r="G95" t="str">
            <v>Kogelstiftpaumelles, rechte hoek, gegalvaniseerd, kogelstift met vetkamer, platkop</v>
          </cell>
          <cell r="H95" t="str">
            <v>Paumelle, coins carrés, acier zingué, avec tige fixe</v>
          </cell>
          <cell r="I95" t="str">
            <v>Kugelpaumelle , rechte Ecken, Stahl verzinkt, mit festem Stift</v>
          </cell>
          <cell r="J95" t="str">
            <v>1092_20_.jpg</v>
          </cell>
          <cell r="K95" t="str">
            <v>C:\Users\Filis\OneDrive\Citgez Trading\Leveranciers\Charmag\Foto's\1092_20_.jpg</v>
          </cell>
          <cell r="L95" t="str">
            <v>1092_20_2d.tif</v>
          </cell>
          <cell r="M95" t="str">
            <v>C:\Users\Filis\OneDrive\Citgez Trading\Leveranciers\Charmag\technische tekeningen\1092_20_2d.tif</v>
          </cell>
          <cell r="N95" t="str">
            <v>20_Gegalvaniseerd</v>
          </cell>
          <cell r="O95">
            <v>101500</v>
          </cell>
          <cell r="P95">
            <v>89</v>
          </cell>
          <cell r="Q95" t="str">
            <v>mm</v>
          </cell>
          <cell r="R95">
            <v>89</v>
          </cell>
          <cell r="S95" t="str">
            <v>mm</v>
          </cell>
          <cell r="T95">
            <v>3</v>
          </cell>
          <cell r="U95" t="str">
            <v>mm</v>
          </cell>
          <cell r="V95">
            <v>16</v>
          </cell>
          <cell r="W95" t="str">
            <v>mm</v>
          </cell>
          <cell r="X95">
            <v>10</v>
          </cell>
          <cell r="Y95" t="str">
            <v>mm</v>
          </cell>
          <cell r="Z95">
            <v>2</v>
          </cell>
          <cell r="AA95" t="str">
            <v>mm</v>
          </cell>
          <cell r="AC95" t="str">
            <v>mm</v>
          </cell>
          <cell r="AE95" t="str">
            <v>mm</v>
          </cell>
          <cell r="AF95">
            <v>4.5</v>
          </cell>
          <cell r="AG95">
            <v>8</v>
          </cell>
          <cell r="AH95" t="str">
            <v>4.5*40</v>
          </cell>
          <cell r="AI95" t="str">
            <v>mm</v>
          </cell>
          <cell r="AL95" t="str">
            <v xml:space="preserve">Deuren volgens BRL 0803  </v>
          </cell>
          <cell r="AP95">
            <v>10</v>
          </cell>
          <cell r="AQ95" t="str">
            <v>stuks</v>
          </cell>
          <cell r="AR95">
            <v>0.28000000000000003</v>
          </cell>
          <cell r="AS95" t="str">
            <v>kg</v>
          </cell>
          <cell r="AT95" t="str">
            <v>80</v>
          </cell>
          <cell r="AU95" t="str">
            <v>100</v>
          </cell>
          <cell r="AV95" t="str">
            <v>120</v>
          </cell>
          <cell r="AW95" t="str">
            <v>Hout</v>
          </cell>
          <cell r="AX95" t="str">
            <v>Wood</v>
          </cell>
          <cell r="AY95" t="str">
            <v>Holz</v>
          </cell>
          <cell r="AZ95" t="str">
            <v>Bois</v>
          </cell>
          <cell r="BA95" t="str">
            <v>Ramen en Deuren</v>
          </cell>
          <cell r="BB95" t="str">
            <v>Windows and Doors</v>
          </cell>
          <cell r="BC95" t="str">
            <v>Fenster und Turen</v>
          </cell>
          <cell r="BD95" t="str">
            <v>Fenêtres et Portes</v>
          </cell>
          <cell r="BE95" t="str">
            <v>Kogelstiftpaumelles</v>
          </cell>
          <cell r="BF95" t="str">
            <v>Ball button split hinge</v>
          </cell>
          <cell r="BG95" t="str">
            <v xml:space="preserve">Kugelpaumelle </v>
          </cell>
          <cell r="BH95" t="str">
            <v>Paumelle</v>
          </cell>
          <cell r="BM95" t="str">
            <v>Staal</v>
          </cell>
          <cell r="BN95" t="str">
            <v>Steel</v>
          </cell>
          <cell r="BO95" t="str">
            <v>Stahl</v>
          </cell>
          <cell r="BP95" t="str">
            <v>Acier</v>
          </cell>
          <cell r="BQ95" t="str">
            <v>Gegalvaniseerd</v>
          </cell>
          <cell r="BR95" t="str">
            <v>Galvanized</v>
          </cell>
          <cell r="BS95" t="str">
            <v>Verzinkt</v>
          </cell>
          <cell r="BT95" t="str">
            <v>Zingué</v>
          </cell>
          <cell r="BU95" t="str">
            <v>Staal</v>
          </cell>
          <cell r="BV95" t="str">
            <v>Steel</v>
          </cell>
          <cell r="BW95" t="str">
            <v>Stahl</v>
          </cell>
          <cell r="BX95" t="str">
            <v>Acier</v>
          </cell>
          <cell r="BY95" t="str">
            <v>Platkop</v>
          </cell>
          <cell r="BZ95" t="str">
            <v>Flat head</v>
          </cell>
          <cell r="CA95" t="str">
            <v xml:space="preserve">Flachkopf </v>
          </cell>
          <cell r="CB95" t="str">
            <v>Têtes plates</v>
          </cell>
          <cell r="CC95" t="str">
            <v>Rechte hoek</v>
          </cell>
          <cell r="CD95" t="str">
            <v>Square corners</v>
          </cell>
          <cell r="CE95" t="str">
            <v>Rechte Ecken</v>
          </cell>
          <cell r="CF95" t="str">
            <v>Coins carrés</v>
          </cell>
          <cell r="CG95" t="str">
            <v>Kogelstift met vetkamer</v>
          </cell>
          <cell r="CH95" t="str">
            <v>Ball button split hinge With grease chamber</v>
          </cell>
          <cell r="CI95" t="str">
            <v>Kugelpaumelle mit fettkammer</v>
          </cell>
          <cell r="CJ95" t="str">
            <v>Paumelle avec chambre à graisse</v>
          </cell>
          <cell r="DE95" t="str">
            <v>Toepasbaar voor binnendeuren</v>
          </cell>
          <cell r="DI95" t="str">
            <v>Stervormig, verlagen de kans op schroefbreuk</v>
          </cell>
          <cell r="DJ95" t="str">
            <v>Star-shaped, reduce the risk of screw breaking</v>
          </cell>
          <cell r="DK95" t="str">
            <v>Sternförmig, reduziert das Risiko eines Schraubenbruchs</v>
          </cell>
          <cell r="DL95" t="str">
            <v>En forme d'étoile, pour réduire le risque de rupture des vis</v>
          </cell>
          <cell r="DM95" t="str">
            <v>Platkop</v>
          </cell>
          <cell r="DN95" t="str">
            <v>Flat Head</v>
          </cell>
          <cell r="DO95" t="str">
            <v>Flachkopf</v>
          </cell>
          <cell r="DP95" t="str">
            <v>Tige tête plate</v>
          </cell>
          <cell r="EK95" t="str">
            <v>C:\Users\Filis\OneDrive\Citgez Trading\Leveranciers\Charmag\Productdata sheet\logo's\ce.png</v>
          </cell>
          <cell r="EO95" t="str">
            <v>ja</v>
          </cell>
          <cell r="EP95" t="str">
            <v>EN 1935: 475013012</v>
          </cell>
          <cell r="EQ95" t="str">
            <v>1092_20_</v>
          </cell>
          <cell r="ER95" t="str">
            <v>1092_20_2d</v>
          </cell>
          <cell r="ES95" t="str">
            <v>1092_20</v>
          </cell>
          <cell r="FD95" t="str">
            <v>A400.20.003V</v>
          </cell>
          <cell r="FF95">
            <v>43492</v>
          </cell>
          <cell r="FI95">
            <v>115848</v>
          </cell>
          <cell r="FL95">
            <v>1</v>
          </cell>
        </row>
        <row r="96">
          <cell r="C96" t="str">
            <v>1092.20.089K.R</v>
          </cell>
          <cell r="D96">
            <v>1092</v>
          </cell>
          <cell r="E96" t="str">
            <v>Kogelstiftpaumelles</v>
          </cell>
          <cell r="F96" t="str">
            <v>Ball button split hinge, square corners, steel galvanized, fix pin</v>
          </cell>
          <cell r="G96" t="str">
            <v>Kogelstiftpaumelles, rechte hoek, gegalvaniseerd, kogelstift met vetkamer, platkop</v>
          </cell>
          <cell r="H96" t="str">
            <v>Paumelle, coins carrés, acier zingué, avec tige fixe</v>
          </cell>
          <cell r="I96" t="str">
            <v>Kugelpaumelle , rechte Ecken, Stahl verzinkt, mit festem Stift</v>
          </cell>
          <cell r="J96" t="str">
            <v>1092_20_.jpg</v>
          </cell>
          <cell r="K96" t="str">
            <v>C:\Users\Filis\OneDrive\Citgez Trading\Leveranciers\Charmag\Foto's\1092_20_.jpg</v>
          </cell>
          <cell r="L96" t="str">
            <v>1092_20_2d.tif</v>
          </cell>
          <cell r="M96" t="str">
            <v>C:\Users\Filis\OneDrive\Citgez Trading\Leveranciers\Charmag\technische tekeningen\1092_20_2d.tif</v>
          </cell>
          <cell r="N96" t="str">
            <v>20_Gegalvaniseerd</v>
          </cell>
          <cell r="O96">
            <v>101501</v>
          </cell>
          <cell r="P96">
            <v>89</v>
          </cell>
          <cell r="Q96" t="str">
            <v>mm</v>
          </cell>
          <cell r="R96">
            <v>89</v>
          </cell>
          <cell r="S96" t="str">
            <v>mm</v>
          </cell>
          <cell r="T96">
            <v>3</v>
          </cell>
          <cell r="U96" t="str">
            <v>mm</v>
          </cell>
          <cell r="V96">
            <v>16</v>
          </cell>
          <cell r="W96" t="str">
            <v>mm</v>
          </cell>
          <cell r="X96">
            <v>10</v>
          </cell>
          <cell r="Y96" t="str">
            <v>mm</v>
          </cell>
          <cell r="Z96">
            <v>2</v>
          </cell>
          <cell r="AA96" t="str">
            <v>mm</v>
          </cell>
          <cell r="AC96" t="str">
            <v>mm</v>
          </cell>
          <cell r="AE96" t="str">
            <v>mm</v>
          </cell>
          <cell r="AF96">
            <v>4.5</v>
          </cell>
          <cell r="AG96">
            <v>8</v>
          </cell>
          <cell r="AH96" t="str">
            <v>4.5*40</v>
          </cell>
          <cell r="AI96" t="str">
            <v>mm</v>
          </cell>
          <cell r="AL96" t="str">
            <v xml:space="preserve">Deuren volgens BRL 0803  </v>
          </cell>
          <cell r="AP96">
            <v>10</v>
          </cell>
          <cell r="AQ96" t="str">
            <v>stuks</v>
          </cell>
          <cell r="AR96">
            <v>0.28000000000000003</v>
          </cell>
          <cell r="AS96" t="str">
            <v>kg</v>
          </cell>
          <cell r="AT96" t="str">
            <v>80</v>
          </cell>
          <cell r="AU96" t="str">
            <v>100</v>
          </cell>
          <cell r="AV96" t="str">
            <v>120</v>
          </cell>
          <cell r="AW96" t="str">
            <v>Hout</v>
          </cell>
          <cell r="AX96" t="str">
            <v>Wood</v>
          </cell>
          <cell r="AY96" t="str">
            <v>Holz</v>
          </cell>
          <cell r="AZ96" t="str">
            <v>Bois</v>
          </cell>
          <cell r="BA96" t="str">
            <v>Ramen en Deuren</v>
          </cell>
          <cell r="BB96" t="str">
            <v>Windows and Doors</v>
          </cell>
          <cell r="BC96" t="str">
            <v>Fenster und Turen</v>
          </cell>
          <cell r="BD96" t="str">
            <v>Fenêtres et Portes</v>
          </cell>
          <cell r="BE96" t="str">
            <v>Kogelstiftpaumelles</v>
          </cell>
          <cell r="BF96" t="str">
            <v>Ball button split hinge</v>
          </cell>
          <cell r="BG96" t="str">
            <v xml:space="preserve">Kugelpaumelle </v>
          </cell>
          <cell r="BH96" t="str">
            <v>Paumelle</v>
          </cell>
          <cell r="BM96" t="str">
            <v>Staal</v>
          </cell>
          <cell r="BN96" t="str">
            <v>Steel</v>
          </cell>
          <cell r="BO96" t="str">
            <v>Stahl</v>
          </cell>
          <cell r="BP96" t="str">
            <v>Acier</v>
          </cell>
          <cell r="BQ96" t="str">
            <v>Gegalvaniseerd</v>
          </cell>
          <cell r="BR96" t="str">
            <v>Galvanized</v>
          </cell>
          <cell r="BS96" t="str">
            <v>Verzinkt</v>
          </cell>
          <cell r="BT96" t="str">
            <v>Zingué</v>
          </cell>
          <cell r="BU96" t="str">
            <v>Staal</v>
          </cell>
          <cell r="BV96" t="str">
            <v>Steel</v>
          </cell>
          <cell r="BW96" t="str">
            <v>Stahl</v>
          </cell>
          <cell r="BX96" t="str">
            <v>Acier</v>
          </cell>
          <cell r="BY96" t="str">
            <v>Platkop</v>
          </cell>
          <cell r="BZ96" t="str">
            <v>Flat head</v>
          </cell>
          <cell r="CA96" t="str">
            <v xml:space="preserve">Flachkopf </v>
          </cell>
          <cell r="CB96" t="str">
            <v>Têtes plates</v>
          </cell>
          <cell r="CC96" t="str">
            <v>Rechte hoek</v>
          </cell>
          <cell r="CD96" t="str">
            <v>Square corners</v>
          </cell>
          <cell r="CE96" t="str">
            <v>Rechte Ecken</v>
          </cell>
          <cell r="CF96" t="str">
            <v>Coins carrés</v>
          </cell>
          <cell r="CG96" t="str">
            <v>Kogelstift met vetkamer</v>
          </cell>
          <cell r="CH96" t="str">
            <v>Ball button split hinge With grease chamber</v>
          </cell>
          <cell r="CI96" t="str">
            <v>Kugelpaumelle mit fettkammer</v>
          </cell>
          <cell r="CJ96" t="str">
            <v>Paumelle avec chambre à graisse</v>
          </cell>
          <cell r="DE96" t="str">
            <v>Toepasbaar voor binnendeuren</v>
          </cell>
          <cell r="DI96" t="str">
            <v>Stervormig, verlagen de kans op schroefbreuk</v>
          </cell>
          <cell r="DJ96" t="str">
            <v>Star-shaped, reduce the risk of screw breaking</v>
          </cell>
          <cell r="DK96" t="str">
            <v>Sternförmig, reduziert das Risiko eines Schraubenbruchs</v>
          </cell>
          <cell r="DL96" t="str">
            <v>En forme d'étoile, pour réduire le risque de rupture des vis</v>
          </cell>
          <cell r="DM96" t="str">
            <v>Platkop</v>
          </cell>
          <cell r="DN96" t="str">
            <v>Flat Head</v>
          </cell>
          <cell r="DO96" t="str">
            <v>Flachkopf</v>
          </cell>
          <cell r="DP96" t="str">
            <v>Tige tête plate</v>
          </cell>
          <cell r="EK96" t="str">
            <v>C:\Users\Filis\OneDrive\Citgez Trading\Leveranciers\Charmag\Productdata sheet\logo's\ce.png</v>
          </cell>
          <cell r="EO96" t="str">
            <v>ja</v>
          </cell>
          <cell r="EP96" t="str">
            <v>EN 1935: 475013012</v>
          </cell>
          <cell r="EQ96" t="str">
            <v>1092_20_</v>
          </cell>
          <cell r="ER96" t="str">
            <v>1092_20_2d</v>
          </cell>
          <cell r="ES96" t="str">
            <v>1092_20</v>
          </cell>
          <cell r="EU96" t="str">
            <v>1092.20.089</v>
          </cell>
          <cell r="FD96" t="str">
            <v>A400.20.003V</v>
          </cell>
          <cell r="FF96">
            <v>43491</v>
          </cell>
          <cell r="FI96">
            <v>115849</v>
          </cell>
          <cell r="FL96">
            <v>1</v>
          </cell>
        </row>
        <row r="97">
          <cell r="C97" t="str">
            <v>1092.80.089K.L</v>
          </cell>
          <cell r="D97">
            <v>1092</v>
          </cell>
          <cell r="E97" t="str">
            <v>Kogelstiftpaumelles</v>
          </cell>
          <cell r="F97" t="str">
            <v>Ball button split hinge, square corners, stainless steel brushed, fix pin</v>
          </cell>
          <cell r="G97" t="str">
            <v>Kogelstiftpaumelles, rechte hoek, rvs geborsteld, kogelstift met vetkamer, platkop</v>
          </cell>
          <cell r="H97" t="str">
            <v>Paumelle, coins carrés, inox brossé, avec tige fixe</v>
          </cell>
          <cell r="I97" t="str">
            <v>Kugelpaumelle , rechte Ecken, Edelstahl gebürstet, mit festem Stift</v>
          </cell>
          <cell r="J97" t="str">
            <v>1092_80_.jpg</v>
          </cell>
          <cell r="K97" t="str">
            <v>C:\Users\Filis\OneDrive\Citgez Trading\Leveranciers\Charmag\Foto's\1092_80_.jpg</v>
          </cell>
          <cell r="L97" t="str">
            <v>1092_80_2d.tif</v>
          </cell>
          <cell r="M97" t="str">
            <v>C:\Users\Filis\OneDrive\Citgez Trading\Leveranciers\Charmag\technische tekeningen\1092_80_2d.tif</v>
          </cell>
          <cell r="N97" t="str">
            <v>80_Rvs</v>
          </cell>
          <cell r="O97">
            <v>101502</v>
          </cell>
          <cell r="P97">
            <v>89</v>
          </cell>
          <cell r="Q97" t="str">
            <v>mm</v>
          </cell>
          <cell r="R97">
            <v>89</v>
          </cell>
          <cell r="S97" t="str">
            <v>mm</v>
          </cell>
          <cell r="T97">
            <v>3</v>
          </cell>
          <cell r="U97" t="str">
            <v>mm</v>
          </cell>
          <cell r="V97">
            <v>16</v>
          </cell>
          <cell r="W97" t="str">
            <v>mm</v>
          </cell>
          <cell r="X97">
            <v>10</v>
          </cell>
          <cell r="Y97" t="str">
            <v>mm</v>
          </cell>
          <cell r="Z97">
            <v>2</v>
          </cell>
          <cell r="AA97" t="str">
            <v>mm</v>
          </cell>
          <cell r="AC97" t="str">
            <v>mm</v>
          </cell>
          <cell r="AE97" t="str">
            <v>mm</v>
          </cell>
          <cell r="AF97">
            <v>4.5</v>
          </cell>
          <cell r="AG97">
            <v>8</v>
          </cell>
          <cell r="AH97" t="str">
            <v>4.5*40</v>
          </cell>
          <cell r="AI97" t="str">
            <v>mm</v>
          </cell>
          <cell r="AL97" t="str">
            <v xml:space="preserve">Deuren volgens BRL 0803  </v>
          </cell>
          <cell r="AP97">
            <v>10</v>
          </cell>
          <cell r="AQ97" t="str">
            <v>stuks</v>
          </cell>
          <cell r="AR97">
            <v>0.28000000000000003</v>
          </cell>
          <cell r="AS97" t="str">
            <v>kg</v>
          </cell>
          <cell r="AT97" t="str">
            <v>80</v>
          </cell>
          <cell r="AU97" t="str">
            <v>100</v>
          </cell>
          <cell r="AV97" t="str">
            <v>120</v>
          </cell>
          <cell r="AW97" t="str">
            <v>Hout</v>
          </cell>
          <cell r="AX97" t="str">
            <v>Wood</v>
          </cell>
          <cell r="AY97" t="str">
            <v>Holz</v>
          </cell>
          <cell r="AZ97" t="str">
            <v>Bois</v>
          </cell>
          <cell r="BA97" t="str">
            <v>Ramen en Deuren</v>
          </cell>
          <cell r="BB97" t="str">
            <v>Windows and Doors</v>
          </cell>
          <cell r="BC97" t="str">
            <v>Fenster und Turen</v>
          </cell>
          <cell r="BD97" t="str">
            <v>Fenêtres et Portes</v>
          </cell>
          <cell r="BE97" t="str">
            <v>Kogelstiftpaumelles</v>
          </cell>
          <cell r="BF97" t="str">
            <v>Ball button split hinge</v>
          </cell>
          <cell r="BG97" t="str">
            <v xml:space="preserve">Kugelpaumelle </v>
          </cell>
          <cell r="BH97" t="str">
            <v>Paumelle</v>
          </cell>
          <cell r="BM97" t="str">
            <v>Rvs</v>
          </cell>
          <cell r="BN97" t="str">
            <v>Stainless steel</v>
          </cell>
          <cell r="BO97" t="str">
            <v>Edelstahl</v>
          </cell>
          <cell r="BP97" t="str">
            <v>Inox</v>
          </cell>
          <cell r="BQ97" t="str">
            <v>Geborsteld</v>
          </cell>
          <cell r="BR97" t="str">
            <v>Brushed</v>
          </cell>
          <cell r="BS97" t="str">
            <v>Gebürstet</v>
          </cell>
          <cell r="BT97" t="str">
            <v>Brossé</v>
          </cell>
          <cell r="BU97" t="str">
            <v>Rvs</v>
          </cell>
          <cell r="BV97" t="str">
            <v>Stainless Steel</v>
          </cell>
          <cell r="BW97" t="str">
            <v>Edelstahl</v>
          </cell>
          <cell r="BX97" t="str">
            <v>Inox</v>
          </cell>
          <cell r="BY97" t="str">
            <v>Platkop</v>
          </cell>
          <cell r="BZ97" t="str">
            <v>Flat head</v>
          </cell>
          <cell r="CA97" t="str">
            <v xml:space="preserve">Flachkopf </v>
          </cell>
          <cell r="CB97" t="str">
            <v>Têtes plates</v>
          </cell>
          <cell r="CC97" t="str">
            <v>Rechte hoek</v>
          </cell>
          <cell r="CD97" t="str">
            <v>Square corners</v>
          </cell>
          <cell r="CE97" t="str">
            <v>Rechte Ecken</v>
          </cell>
          <cell r="CF97" t="str">
            <v>Coins carrés</v>
          </cell>
          <cell r="CG97" t="str">
            <v>Kogelstift met vetkamer</v>
          </cell>
          <cell r="CH97" t="str">
            <v>Ball button split hinge With grease chamber</v>
          </cell>
          <cell r="CI97" t="str">
            <v>Kugelpaumelle mit fettkammer</v>
          </cell>
          <cell r="CJ97" t="str">
            <v>Paumelle avec chambre à graisse</v>
          </cell>
          <cell r="DE97" t="str">
            <v>Toepasbaar voor binnendeuren</v>
          </cell>
          <cell r="DI97" t="str">
            <v>Stervormig, verlagen de kans op schroefbreuk</v>
          </cell>
          <cell r="DJ97" t="str">
            <v>Star-shaped, reduce the risk of screw breaking</v>
          </cell>
          <cell r="DK97" t="str">
            <v>Sternförmig, reduziert das Risiko eines Schraubenbruchs</v>
          </cell>
          <cell r="DL97" t="str">
            <v>En forme d'étoile, pour réduire le risque de rupture des vis</v>
          </cell>
          <cell r="DM97" t="str">
            <v>Platkop</v>
          </cell>
          <cell r="DN97" t="str">
            <v>Flat Head</v>
          </cell>
          <cell r="DO97" t="str">
            <v>Flachkopf</v>
          </cell>
          <cell r="DP97" t="str">
            <v>Tige tête plate</v>
          </cell>
          <cell r="EK97" t="str">
            <v>C:\Users\Filis\OneDrive\Citgez Trading\Leveranciers\Charmag\Productdata sheet\logo's\ce.png</v>
          </cell>
          <cell r="EO97" t="str">
            <v>ja</v>
          </cell>
          <cell r="EP97" t="str">
            <v>EN 1935: 475013012</v>
          </cell>
          <cell r="EQ97" t="str">
            <v>1092_80_</v>
          </cell>
          <cell r="ER97" t="str">
            <v>1092_80_2d</v>
          </cell>
          <cell r="ES97" t="str">
            <v>1092_80</v>
          </cell>
          <cell r="FD97" t="str">
            <v>A400.80.003V</v>
          </cell>
          <cell r="FF97">
            <v>39401</v>
          </cell>
          <cell r="FI97">
            <v>116177</v>
          </cell>
          <cell r="FL97">
            <v>1</v>
          </cell>
        </row>
        <row r="98">
          <cell r="C98" t="str">
            <v>1092.80.089K.R</v>
          </cell>
          <cell r="D98">
            <v>1092</v>
          </cell>
          <cell r="E98" t="str">
            <v>Kogelstiftpaumelles</v>
          </cell>
          <cell r="F98" t="str">
            <v>Ball button split hinge, square corners, stainless steel brushed, fix pin</v>
          </cell>
          <cell r="G98" t="str">
            <v>Kogelstiftpaumelles, rechte hoek, rvs geborsteld, kogelstift met vetkamer, platkop</v>
          </cell>
          <cell r="H98" t="str">
            <v>Paumelle, coins carrés, inox brossé, avec tige fixe</v>
          </cell>
          <cell r="I98" t="str">
            <v>Kugelpaumelle , rechte Ecken, Edelstahl gebürstet, mit festem Stift</v>
          </cell>
          <cell r="J98" t="str">
            <v>1092_80_.jpg</v>
          </cell>
          <cell r="K98" t="str">
            <v>C:\Users\Filis\OneDrive\Citgez Trading\Leveranciers\Charmag\Foto's\1092_80_.jpg</v>
          </cell>
          <cell r="L98" t="str">
            <v>1092_80_2d.tif</v>
          </cell>
          <cell r="M98" t="str">
            <v>C:\Users\Filis\OneDrive\Citgez Trading\Leveranciers\Charmag\technische tekeningen\1092_80_2d.tif</v>
          </cell>
          <cell r="N98" t="str">
            <v>80_Rvs</v>
          </cell>
          <cell r="O98">
            <v>101503</v>
          </cell>
          <cell r="P98">
            <v>89</v>
          </cell>
          <cell r="Q98" t="str">
            <v>mm</v>
          </cell>
          <cell r="R98">
            <v>89</v>
          </cell>
          <cell r="S98" t="str">
            <v>mm</v>
          </cell>
          <cell r="T98">
            <v>3</v>
          </cell>
          <cell r="U98" t="str">
            <v>mm</v>
          </cell>
          <cell r="V98">
            <v>16</v>
          </cell>
          <cell r="W98" t="str">
            <v>mm</v>
          </cell>
          <cell r="X98">
            <v>10</v>
          </cell>
          <cell r="Y98" t="str">
            <v>mm</v>
          </cell>
          <cell r="Z98">
            <v>2</v>
          </cell>
          <cell r="AA98" t="str">
            <v>mm</v>
          </cell>
          <cell r="AC98" t="str">
            <v>mm</v>
          </cell>
          <cell r="AE98" t="str">
            <v>mm</v>
          </cell>
          <cell r="AF98">
            <v>4.5</v>
          </cell>
          <cell r="AG98">
            <v>8</v>
          </cell>
          <cell r="AH98" t="str">
            <v>4.5*40</v>
          </cell>
          <cell r="AI98" t="str">
            <v>mm</v>
          </cell>
          <cell r="AL98" t="str">
            <v xml:space="preserve">Deuren volgens BRL 0803  </v>
          </cell>
          <cell r="AP98">
            <v>10</v>
          </cell>
          <cell r="AQ98" t="str">
            <v>stuks</v>
          </cell>
          <cell r="AR98">
            <v>0.28000000000000003</v>
          </cell>
          <cell r="AS98" t="str">
            <v>kg</v>
          </cell>
          <cell r="AT98" t="str">
            <v>80</v>
          </cell>
          <cell r="AU98" t="str">
            <v>100</v>
          </cell>
          <cell r="AV98" t="str">
            <v>120</v>
          </cell>
          <cell r="AW98" t="str">
            <v>Hout</v>
          </cell>
          <cell r="AX98" t="str">
            <v>Wood</v>
          </cell>
          <cell r="AY98" t="str">
            <v>Holz</v>
          </cell>
          <cell r="AZ98" t="str">
            <v>Bois</v>
          </cell>
          <cell r="BA98" t="str">
            <v>Ramen en Deuren</v>
          </cell>
          <cell r="BB98" t="str">
            <v>Windows and Doors</v>
          </cell>
          <cell r="BC98" t="str">
            <v>Fenster und Turen</v>
          </cell>
          <cell r="BD98" t="str">
            <v>Fenêtres et Portes</v>
          </cell>
          <cell r="BE98" t="str">
            <v>Kogelstiftpaumelles</v>
          </cell>
          <cell r="BF98" t="str">
            <v>Ball button split hinge</v>
          </cell>
          <cell r="BG98" t="str">
            <v xml:space="preserve">Kugelpaumelle </v>
          </cell>
          <cell r="BH98" t="str">
            <v>Paumelle</v>
          </cell>
          <cell r="BM98" t="str">
            <v>Rvs</v>
          </cell>
          <cell r="BN98" t="str">
            <v>Stainless steel</v>
          </cell>
          <cell r="BO98" t="str">
            <v>Edelstahl</v>
          </cell>
          <cell r="BP98" t="str">
            <v>Inox</v>
          </cell>
          <cell r="BQ98" t="str">
            <v>Geborsteld</v>
          </cell>
          <cell r="BR98" t="str">
            <v>Brushed</v>
          </cell>
          <cell r="BS98" t="str">
            <v>Gebürstet</v>
          </cell>
          <cell r="BT98" t="str">
            <v>Brossé</v>
          </cell>
          <cell r="BU98" t="str">
            <v>Rvs</v>
          </cell>
          <cell r="BV98" t="str">
            <v>Stainless Steel</v>
          </cell>
          <cell r="BW98" t="str">
            <v>Edelstahl</v>
          </cell>
          <cell r="BX98" t="str">
            <v>Inox</v>
          </cell>
          <cell r="BY98" t="str">
            <v>Platkop</v>
          </cell>
          <cell r="BZ98" t="str">
            <v>Flat head</v>
          </cell>
          <cell r="CA98" t="str">
            <v xml:space="preserve">Flachkopf </v>
          </cell>
          <cell r="CB98" t="str">
            <v>Têtes plates</v>
          </cell>
          <cell r="CC98" t="str">
            <v>Rechte hoek</v>
          </cell>
          <cell r="CD98" t="str">
            <v>Square corners</v>
          </cell>
          <cell r="CE98" t="str">
            <v>Rechte Ecken</v>
          </cell>
          <cell r="CF98" t="str">
            <v>Coins carrés</v>
          </cell>
          <cell r="CG98" t="str">
            <v>Kogelstift met vetkamer</v>
          </cell>
          <cell r="CH98" t="str">
            <v>Ball button split hinge With grease chamber</v>
          </cell>
          <cell r="CI98" t="str">
            <v>Kugelpaumelle mit fettkammer</v>
          </cell>
          <cell r="CJ98" t="str">
            <v>Paumelle avec chambre à graisse</v>
          </cell>
          <cell r="DE98" t="str">
            <v>Toepasbaar voor binnendeuren</v>
          </cell>
          <cell r="DI98" t="str">
            <v>Stervormig, verlagen de kans op schroefbreuk</v>
          </cell>
          <cell r="DJ98" t="str">
            <v>Star-shaped, reduce the risk of screw breaking</v>
          </cell>
          <cell r="DK98" t="str">
            <v>Sternförmig, reduziert das Risiko eines Schraubenbruchs</v>
          </cell>
          <cell r="DL98" t="str">
            <v>En forme d'étoile, pour réduire le risque de rupture des vis</v>
          </cell>
          <cell r="DM98" t="str">
            <v>Platkop</v>
          </cell>
          <cell r="DN98" t="str">
            <v>Flat Head</v>
          </cell>
          <cell r="DO98" t="str">
            <v>Flachkopf</v>
          </cell>
          <cell r="DP98" t="str">
            <v>Tige tête plate</v>
          </cell>
          <cell r="EK98" t="str">
            <v>C:\Users\Filis\OneDrive\Citgez Trading\Leveranciers\Charmag\Productdata sheet\logo's\ce.png</v>
          </cell>
          <cell r="EO98" t="str">
            <v>ja</v>
          </cell>
          <cell r="EP98" t="str">
            <v>EN 1935: 475013012</v>
          </cell>
          <cell r="EQ98" t="str">
            <v>1092_80_</v>
          </cell>
          <cell r="ER98" t="str">
            <v>1092_80_2d</v>
          </cell>
          <cell r="ES98" t="str">
            <v>1092_80</v>
          </cell>
          <cell r="EU98" t="str">
            <v>1092.80.089</v>
          </cell>
          <cell r="FD98" t="str">
            <v>A400.80.003V</v>
          </cell>
          <cell r="FF98">
            <v>39416</v>
          </cell>
          <cell r="FI98">
            <v>116178</v>
          </cell>
          <cell r="FL98">
            <v>1</v>
          </cell>
        </row>
        <row r="99"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DM99" t="str">
            <v/>
          </cell>
          <cell r="DN99" t="str">
            <v/>
          </cell>
          <cell r="DO99" t="str">
            <v/>
          </cell>
          <cell r="FL99">
            <v>1</v>
          </cell>
        </row>
        <row r="100">
          <cell r="C100" t="str">
            <v>1094.20.89K.L</v>
          </cell>
          <cell r="D100">
            <v>1094</v>
          </cell>
          <cell r="E100" t="str">
            <v>Kogelstiftpaumelles</v>
          </cell>
          <cell r="F100" t="str">
            <v>Safety ball button split hinge, round corners, Steel galvanized, SKG***</v>
          </cell>
          <cell r="G100" t="str">
            <v>Kogelstiftpaumelles, ronde hoek, gegalvaniseerd, kogelstift met vetkamer, SKG ***</v>
          </cell>
          <cell r="H100" t="str">
            <v>Paumelle de sécurité , coins arrondis, acier zingué, SKG***</v>
          </cell>
          <cell r="I100" t="str">
            <v>Sicherheitskugelpaumelle, runde Ecken, Stahl verzinkt, SKG***</v>
          </cell>
          <cell r="J100" t="str">
            <v>1094_20_.jpg</v>
          </cell>
          <cell r="K100" t="str">
            <v>C:\Users\Filis\OneDrive\Citgez Trading\Leveranciers\Charmag\Foto's\1094_20_.jpg</v>
          </cell>
          <cell r="L100" t="str">
            <v>1094_20_2d.tif</v>
          </cell>
          <cell r="M100" t="str">
            <v>C:\Users\Filis\OneDrive\Citgez Trading\Leveranciers\Charmag\technische tekeningen\1094_20_2d.tif</v>
          </cell>
          <cell r="N100" t="str">
            <v>20_Gegalvaniseerd</v>
          </cell>
          <cell r="P100">
            <v>89</v>
          </cell>
          <cell r="Q100" t="str">
            <v>mm</v>
          </cell>
          <cell r="R100">
            <v>89</v>
          </cell>
          <cell r="S100" t="str">
            <v>mm</v>
          </cell>
          <cell r="T100">
            <v>3</v>
          </cell>
          <cell r="U100" t="str">
            <v>mm</v>
          </cell>
          <cell r="V100">
            <v>16</v>
          </cell>
          <cell r="W100" t="str">
            <v>mm</v>
          </cell>
          <cell r="X100">
            <v>10</v>
          </cell>
          <cell r="Y100" t="str">
            <v>mm</v>
          </cell>
          <cell r="Z100">
            <v>2</v>
          </cell>
          <cell r="AA100" t="str">
            <v>mm</v>
          </cell>
          <cell r="AC100" t="str">
            <v>mm</v>
          </cell>
          <cell r="AE100" t="str">
            <v>mm</v>
          </cell>
          <cell r="AF100">
            <v>4.5</v>
          </cell>
          <cell r="AG100">
            <v>8</v>
          </cell>
          <cell r="AH100" t="str">
            <v>4.5*40</v>
          </cell>
          <cell r="AI100" t="str">
            <v>mm</v>
          </cell>
          <cell r="AK100" t="str">
            <v>Montage_handleiding_v3</v>
          </cell>
          <cell r="AL100" t="str">
            <v xml:space="preserve">Deuren volgens BRL 0803  </v>
          </cell>
          <cell r="AP100">
            <v>10</v>
          </cell>
          <cell r="AQ100" t="str">
            <v>stuks</v>
          </cell>
          <cell r="AR100">
            <v>0.43</v>
          </cell>
          <cell r="AS100" t="str">
            <v>kg</v>
          </cell>
          <cell r="AT100" t="str">
            <v>80</v>
          </cell>
          <cell r="AU100" t="str">
            <v>100</v>
          </cell>
          <cell r="AV100" t="str">
            <v>120</v>
          </cell>
          <cell r="AW100" t="str">
            <v>Hout</v>
          </cell>
          <cell r="AX100" t="str">
            <v>Wood</v>
          </cell>
          <cell r="AY100" t="str">
            <v>Holz</v>
          </cell>
          <cell r="AZ100" t="str">
            <v>Bois</v>
          </cell>
          <cell r="BA100" t="str">
            <v>Ramen en Deuren</v>
          </cell>
          <cell r="BB100" t="str">
            <v>Windows and Doors</v>
          </cell>
          <cell r="BC100" t="str">
            <v>Fenster und Turen</v>
          </cell>
          <cell r="BD100" t="str">
            <v>Fenêtres et Portes</v>
          </cell>
          <cell r="BE100" t="str">
            <v>Kogelstiftpaumelles</v>
          </cell>
          <cell r="BF100" t="str">
            <v>Ball button split hinge</v>
          </cell>
          <cell r="BG100" t="str">
            <v xml:space="preserve">Kugelpaumelle </v>
          </cell>
          <cell r="BH100" t="str">
            <v>Paumelle</v>
          </cell>
          <cell r="BM100" t="str">
            <v>Staal</v>
          </cell>
          <cell r="BN100" t="str">
            <v>Steel</v>
          </cell>
          <cell r="BO100" t="str">
            <v>Stahl</v>
          </cell>
          <cell r="BP100" t="str">
            <v>Acier</v>
          </cell>
          <cell r="BQ100" t="str">
            <v>Gegalvaniseerd</v>
          </cell>
          <cell r="BR100" t="str">
            <v>Galvanized</v>
          </cell>
          <cell r="BS100" t="str">
            <v>Verzinkt</v>
          </cell>
          <cell r="BT100" t="str">
            <v>Zingué</v>
          </cell>
          <cell r="BU100" t="str">
            <v>Staal</v>
          </cell>
          <cell r="BV100" t="str">
            <v>Steel</v>
          </cell>
          <cell r="BW100" t="str">
            <v>Stahl</v>
          </cell>
          <cell r="BX100" t="str">
            <v>Acier</v>
          </cell>
          <cell r="BY100" t="str">
            <v>Platkop</v>
          </cell>
          <cell r="BZ100" t="str">
            <v>Flat head</v>
          </cell>
          <cell r="CA100" t="str">
            <v xml:space="preserve">Flachkopf </v>
          </cell>
          <cell r="CB100" t="str">
            <v>Têtes plates</v>
          </cell>
          <cell r="CC100" t="str">
            <v>Ronde hoek</v>
          </cell>
          <cell r="CD100" t="str">
            <v>Round corners</v>
          </cell>
          <cell r="CE100" t="str">
            <v>Runde Ecken</v>
          </cell>
          <cell r="CF100" t="str">
            <v>Coins arrondis</v>
          </cell>
          <cell r="CG100" t="str">
            <v>Kogelstift met vetkamer</v>
          </cell>
          <cell r="CH100" t="str">
            <v>Ball button split hinge With grease chamber</v>
          </cell>
          <cell r="CI100" t="str">
            <v>Kugelpaumelle mit fettkammer</v>
          </cell>
          <cell r="CJ100" t="str">
            <v>Paumelle avec chambre à graisse</v>
          </cell>
          <cell r="DE100" t="str">
            <v>Toepasbaar voor binnen- en buitendeuren</v>
          </cell>
          <cell r="DI100" t="str">
            <v>Stervormig, verlagen de kans op schroefbreuk</v>
          </cell>
          <cell r="DJ100" t="str">
            <v>Star-shaped, reduce the risk of screw breaking</v>
          </cell>
          <cell r="DK100" t="str">
            <v>Sternförmig, reduziert das Risiko eines Schraubenbruchs</v>
          </cell>
          <cell r="DL100" t="str">
            <v>En forme d'étoile, pour réduire le risque de rupture des vis</v>
          </cell>
          <cell r="DM100" t="str">
            <v/>
          </cell>
          <cell r="DN100" t="str">
            <v/>
          </cell>
          <cell r="DO100" t="str">
            <v/>
          </cell>
          <cell r="EG100" t="str">
            <v>426.663.02</v>
          </cell>
          <cell r="EH100" t="str">
            <v>C:\Users\Filis\OneDrive\Citgez Trading\Leveranciers\Charmag\Productdata sheet\logo's\skg.png</v>
          </cell>
          <cell r="EI100" t="str">
            <v>C:\Users\Filis\OneDrive\Citgez Trading\Leveranciers\Charmag\Productdata sheet\logo's\politie keurmerk.png</v>
          </cell>
          <cell r="EJ100" t="str">
            <v>C:\Users\Filis\OneDrive\Citgez Trading\Leveranciers\Charmag\Productdata sheet\logo's\skg ikob.jfif</v>
          </cell>
          <cell r="EL100" t="str">
            <v>SKG*** / SKH</v>
          </cell>
          <cell r="EM100" t="str">
            <v>politiekeur</v>
          </cell>
          <cell r="EN100" t="str">
            <v>426.663.02</v>
          </cell>
          <cell r="EQ100" t="str">
            <v>1094_20_</v>
          </cell>
          <cell r="ER100" t="str">
            <v>1094_20_2d</v>
          </cell>
          <cell r="ES100" t="str">
            <v>1094_20_</v>
          </cell>
          <cell r="ET100" t="str">
            <v>426.663.02</v>
          </cell>
          <cell r="FL100">
            <v>1</v>
          </cell>
        </row>
        <row r="101">
          <cell r="C101" t="str">
            <v>1094.20.89K.R</v>
          </cell>
          <cell r="D101">
            <v>1094</v>
          </cell>
          <cell r="E101" t="str">
            <v>Kogelstiftpaumelles</v>
          </cell>
          <cell r="F101" t="str">
            <v>Safety ball button split hinge, round corners, Steel galvanized, SKG***</v>
          </cell>
          <cell r="G101" t="str">
            <v>Kogelstiftpaumelles, ronde hoek, gegalvaniseerd, kogelstift met vetkamer, SKG ***</v>
          </cell>
          <cell r="H101" t="str">
            <v>Paumelle de sécurité , coins arrondis, acier zingué, SKG***</v>
          </cell>
          <cell r="I101" t="str">
            <v>Sicherheitskugelpaumelle, runde Ecken, Stahl verzinkt, SKG***</v>
          </cell>
          <cell r="J101" t="str">
            <v>1094_20_.jpg</v>
          </cell>
          <cell r="K101" t="str">
            <v>C:\Users\Filis\OneDrive\Citgez Trading\Leveranciers\Charmag\Foto's\1094_20_.jpg</v>
          </cell>
          <cell r="L101" t="str">
            <v>1094_20_2d.tif</v>
          </cell>
          <cell r="M101" t="str">
            <v>C:\Users\Filis\OneDrive\Citgez Trading\Leveranciers\Charmag\technische tekeningen\1094_20_2d.tif</v>
          </cell>
          <cell r="N101" t="str">
            <v>20_Gegalvaniseerd</v>
          </cell>
          <cell r="P101">
            <v>89</v>
          </cell>
          <cell r="Q101" t="str">
            <v>mm</v>
          </cell>
          <cell r="R101">
            <v>89</v>
          </cell>
          <cell r="S101" t="str">
            <v>mm</v>
          </cell>
          <cell r="T101">
            <v>3</v>
          </cell>
          <cell r="U101" t="str">
            <v>mm</v>
          </cell>
          <cell r="V101">
            <v>16</v>
          </cell>
          <cell r="W101" t="str">
            <v>mm</v>
          </cell>
          <cell r="X101">
            <v>10</v>
          </cell>
          <cell r="Y101" t="str">
            <v>mm</v>
          </cell>
          <cell r="Z101">
            <v>2</v>
          </cell>
          <cell r="AA101" t="str">
            <v>mm</v>
          </cell>
          <cell r="AC101" t="str">
            <v>mm</v>
          </cell>
          <cell r="AE101" t="str">
            <v>mm</v>
          </cell>
          <cell r="AF101">
            <v>4.5</v>
          </cell>
          <cell r="AG101">
            <v>8</v>
          </cell>
          <cell r="AH101" t="str">
            <v>4.5*40</v>
          </cell>
          <cell r="AI101" t="str">
            <v>mm</v>
          </cell>
          <cell r="AK101" t="str">
            <v>Montage_handleiding_v3</v>
          </cell>
          <cell r="AL101" t="str">
            <v xml:space="preserve">Deuren volgens BRL 0803  </v>
          </cell>
          <cell r="AP101">
            <v>10</v>
          </cell>
          <cell r="AQ101" t="str">
            <v>stuks</v>
          </cell>
          <cell r="AR101">
            <v>0.43</v>
          </cell>
          <cell r="AS101" t="str">
            <v>kg</v>
          </cell>
          <cell r="AT101" t="str">
            <v>80</v>
          </cell>
          <cell r="AU101" t="str">
            <v>100</v>
          </cell>
          <cell r="AV101" t="str">
            <v>120</v>
          </cell>
          <cell r="AW101" t="str">
            <v>Hout</v>
          </cell>
          <cell r="AX101" t="str">
            <v>Wood</v>
          </cell>
          <cell r="AY101" t="str">
            <v>Holz</v>
          </cell>
          <cell r="AZ101" t="str">
            <v>Bois</v>
          </cell>
          <cell r="BA101" t="str">
            <v>Ramen en Deuren</v>
          </cell>
          <cell r="BB101" t="str">
            <v>Windows and Doors</v>
          </cell>
          <cell r="BC101" t="str">
            <v>Fenster und Turen</v>
          </cell>
          <cell r="BD101" t="str">
            <v>Fenêtres et Portes</v>
          </cell>
          <cell r="BE101" t="str">
            <v>Kogelstiftpaumelles</v>
          </cell>
          <cell r="BF101" t="str">
            <v>Ball button split hinge</v>
          </cell>
          <cell r="BG101" t="str">
            <v xml:space="preserve">Kugelpaumelle </v>
          </cell>
          <cell r="BH101" t="str">
            <v>Paumelle</v>
          </cell>
          <cell r="BM101" t="str">
            <v>Staal</v>
          </cell>
          <cell r="BN101" t="str">
            <v>Steel</v>
          </cell>
          <cell r="BO101" t="str">
            <v>Stahl</v>
          </cell>
          <cell r="BP101" t="str">
            <v>Acier</v>
          </cell>
          <cell r="BQ101" t="str">
            <v>Gegalvaniseerd</v>
          </cell>
          <cell r="BR101" t="str">
            <v>Galvanized</v>
          </cell>
          <cell r="BS101" t="str">
            <v>Verzinkt</v>
          </cell>
          <cell r="BT101" t="str">
            <v>Zingué</v>
          </cell>
          <cell r="BU101" t="str">
            <v>Staal</v>
          </cell>
          <cell r="BV101" t="str">
            <v>Steel</v>
          </cell>
          <cell r="BW101" t="str">
            <v>Stahl</v>
          </cell>
          <cell r="BX101" t="str">
            <v>Acier</v>
          </cell>
          <cell r="BY101" t="str">
            <v>Platkop</v>
          </cell>
          <cell r="BZ101" t="str">
            <v>Flat head</v>
          </cell>
          <cell r="CA101" t="str">
            <v xml:space="preserve">Flachkopf </v>
          </cell>
          <cell r="CB101" t="str">
            <v>Têtes plates</v>
          </cell>
          <cell r="CC101" t="str">
            <v>Ronde hoek</v>
          </cell>
          <cell r="CD101" t="str">
            <v>Round corners</v>
          </cell>
          <cell r="CE101" t="str">
            <v>Runde Ecken</v>
          </cell>
          <cell r="CF101" t="str">
            <v>Coins arrondis</v>
          </cell>
          <cell r="CG101" t="str">
            <v>Kogelstift met vetkamer</v>
          </cell>
          <cell r="CH101" t="str">
            <v>Ball button split hinge With grease chamber</v>
          </cell>
          <cell r="CI101" t="str">
            <v>Kugelpaumelle mit fettkammer</v>
          </cell>
          <cell r="CJ101" t="str">
            <v>Paumelle avec chambre à graisse</v>
          </cell>
          <cell r="DE101" t="str">
            <v>Toepasbaar voor binnen- en buitendeuren</v>
          </cell>
          <cell r="DI101" t="str">
            <v>Stervormig, verlagen de kans op schroefbreuk</v>
          </cell>
          <cell r="DJ101" t="str">
            <v>Star-shaped, reduce the risk of screw breaking</v>
          </cell>
          <cell r="DK101" t="str">
            <v>Sternförmig, reduziert das Risiko eines Schraubenbruchs</v>
          </cell>
          <cell r="DL101" t="str">
            <v>En forme d'étoile, pour réduire le risque de rupture des vis</v>
          </cell>
          <cell r="DM101" t="str">
            <v/>
          </cell>
          <cell r="DN101" t="str">
            <v/>
          </cell>
          <cell r="DO101" t="str">
            <v/>
          </cell>
          <cell r="EG101" t="str">
            <v>426.663.02</v>
          </cell>
          <cell r="EH101" t="str">
            <v>C:\Users\Filis\OneDrive\Citgez Trading\Leveranciers\Charmag\Productdata sheet\logo's\skg.png</v>
          </cell>
          <cell r="EI101" t="str">
            <v>C:\Users\Filis\OneDrive\Citgez Trading\Leveranciers\Charmag\Productdata sheet\logo's\politie keurmerk.png</v>
          </cell>
          <cell r="EJ101" t="str">
            <v>C:\Users\Filis\OneDrive\Citgez Trading\Leveranciers\Charmag\Productdata sheet\logo's\skg ikob.jfif</v>
          </cell>
          <cell r="EL101" t="str">
            <v>SKG*** / SKH</v>
          </cell>
          <cell r="EM101" t="str">
            <v>politiekeur</v>
          </cell>
          <cell r="EN101" t="str">
            <v>426.663.02</v>
          </cell>
          <cell r="EQ101" t="str">
            <v>1094_20_</v>
          </cell>
          <cell r="ER101" t="str">
            <v>1094_20_2d</v>
          </cell>
          <cell r="ES101" t="str">
            <v>1094_20_</v>
          </cell>
          <cell r="ET101" t="str">
            <v>426.663.02</v>
          </cell>
          <cell r="FL101">
            <v>1</v>
          </cell>
        </row>
        <row r="102">
          <cell r="C102" t="str">
            <v>1094.20.125K.L</v>
          </cell>
          <cell r="D102">
            <v>1094</v>
          </cell>
          <cell r="E102" t="str">
            <v>Kogelstiftpaumelles</v>
          </cell>
          <cell r="F102" t="str">
            <v>Safety ball button split hinge, round corners, Steel galvanized, SKG***</v>
          </cell>
          <cell r="G102" t="str">
            <v>Kogelstiftpaumelles, ronde hoek, gegalvaniseerd, kogelstift met vetkamer, SKG ***</v>
          </cell>
          <cell r="H102" t="str">
            <v>Paumelle de sécurité , coins arrondis, acier zingué, SKG***</v>
          </cell>
          <cell r="I102" t="str">
            <v>Sicherheitskugelpaumelle, runde Ecken, Stahl verzinkt, SKG***</v>
          </cell>
          <cell r="J102" t="str">
            <v>1094_20_.jpg</v>
          </cell>
          <cell r="K102" t="str">
            <v>C:\Users\Filis\OneDrive\Citgez Trading\Leveranciers\Charmag\Foto's\1094_20_.jpg</v>
          </cell>
          <cell r="L102" t="str">
            <v>1094_20_2d.tif</v>
          </cell>
          <cell r="M102" t="str">
            <v>C:\Users\Filis\OneDrive\Citgez Trading\Leveranciers\Charmag\technische tekeningen\1094_20_2d.tif</v>
          </cell>
          <cell r="N102" t="str">
            <v>20_Gegalvaniseerd</v>
          </cell>
          <cell r="P102">
            <v>89</v>
          </cell>
          <cell r="Q102" t="str">
            <v>mm</v>
          </cell>
          <cell r="R102">
            <v>125</v>
          </cell>
          <cell r="S102" t="str">
            <v>mm</v>
          </cell>
          <cell r="T102">
            <v>3</v>
          </cell>
          <cell r="U102" t="str">
            <v>mm</v>
          </cell>
          <cell r="V102">
            <v>16</v>
          </cell>
          <cell r="W102" t="str">
            <v>mm</v>
          </cell>
          <cell r="X102">
            <v>10</v>
          </cell>
          <cell r="Y102" t="str">
            <v>mm</v>
          </cell>
          <cell r="Z102">
            <v>2</v>
          </cell>
          <cell r="AA102" t="str">
            <v>mm</v>
          </cell>
          <cell r="AC102" t="str">
            <v>mm</v>
          </cell>
          <cell r="AE102" t="str">
            <v>mm</v>
          </cell>
          <cell r="AF102">
            <v>4.5</v>
          </cell>
          <cell r="AG102">
            <v>8</v>
          </cell>
          <cell r="AH102" t="str">
            <v>4.5*40</v>
          </cell>
          <cell r="AI102" t="str">
            <v>mm</v>
          </cell>
          <cell r="AK102" t="str">
            <v>Montage_handleiding_v3</v>
          </cell>
          <cell r="AL102" t="str">
            <v xml:space="preserve">Deuren volgens BRL 0803  </v>
          </cell>
          <cell r="AP102">
            <v>10</v>
          </cell>
          <cell r="AQ102" t="str">
            <v>stuks</v>
          </cell>
          <cell r="AR102">
            <v>0.43</v>
          </cell>
          <cell r="AS102" t="str">
            <v>kg</v>
          </cell>
          <cell r="AT102">
            <v>50</v>
          </cell>
          <cell r="AU102">
            <v>60</v>
          </cell>
          <cell r="AV102">
            <v>75</v>
          </cell>
          <cell r="AW102" t="str">
            <v>Hout</v>
          </cell>
          <cell r="AX102" t="str">
            <v>Wood</v>
          </cell>
          <cell r="AY102" t="str">
            <v>Holz</v>
          </cell>
          <cell r="AZ102" t="str">
            <v>Bois</v>
          </cell>
          <cell r="BA102" t="str">
            <v>Ramen en Deuren</v>
          </cell>
          <cell r="BB102" t="str">
            <v>Windows and Doors</v>
          </cell>
          <cell r="BC102" t="str">
            <v>Fenster und Turen</v>
          </cell>
          <cell r="BD102" t="str">
            <v>Fenêtres et Portes</v>
          </cell>
          <cell r="BE102" t="str">
            <v>Kogelstiftpaumelles</v>
          </cell>
          <cell r="BF102" t="str">
            <v>Ball button split hinge</v>
          </cell>
          <cell r="BG102" t="str">
            <v xml:space="preserve">Kugelpaumelle </v>
          </cell>
          <cell r="BH102" t="str">
            <v>Paumelle</v>
          </cell>
          <cell r="BM102" t="str">
            <v>Staal</v>
          </cell>
          <cell r="BN102" t="str">
            <v>Steel</v>
          </cell>
          <cell r="BO102" t="str">
            <v>Stahl</v>
          </cell>
          <cell r="BP102" t="str">
            <v>Acier</v>
          </cell>
          <cell r="BQ102" t="str">
            <v>Gegalvaniseerd</v>
          </cell>
          <cell r="BR102" t="str">
            <v>Galvanized</v>
          </cell>
          <cell r="BS102" t="str">
            <v>Verzinkt</v>
          </cell>
          <cell r="BT102" t="str">
            <v>Zingué</v>
          </cell>
          <cell r="BU102" t="str">
            <v>Staal</v>
          </cell>
          <cell r="BV102" t="str">
            <v>Steel</v>
          </cell>
          <cell r="BW102" t="str">
            <v>Stahl</v>
          </cell>
          <cell r="BX102" t="str">
            <v>Acier</v>
          </cell>
          <cell r="BY102" t="str">
            <v>Platkop</v>
          </cell>
          <cell r="BZ102" t="str">
            <v>Flat head</v>
          </cell>
          <cell r="CA102" t="str">
            <v xml:space="preserve">Flachkopf </v>
          </cell>
          <cell r="CB102" t="str">
            <v>Têtes plates</v>
          </cell>
          <cell r="CC102" t="str">
            <v>Ronde hoek</v>
          </cell>
          <cell r="CD102" t="str">
            <v>Round corners</v>
          </cell>
          <cell r="CE102" t="str">
            <v>Runde Ecken</v>
          </cell>
          <cell r="CF102" t="str">
            <v>Coins arrondis</v>
          </cell>
          <cell r="CG102" t="str">
            <v>Kogelstift met vetkamer</v>
          </cell>
          <cell r="CH102" t="str">
            <v>Ball button split hinge With grease chamber</v>
          </cell>
          <cell r="CI102" t="str">
            <v>Kugelpaumelle mit fettkammer</v>
          </cell>
          <cell r="CJ102" t="str">
            <v>Paumelle avec chambre à graisse</v>
          </cell>
          <cell r="DE102" t="str">
            <v>Toepasbaar voor binnen- en buitendeuren</v>
          </cell>
          <cell r="DI102" t="str">
            <v>Stervormig, verlagen de kans op schroefbreuk</v>
          </cell>
          <cell r="DJ102" t="str">
            <v>Star-shaped, reduce the risk of screw breaking</v>
          </cell>
          <cell r="DK102" t="str">
            <v>Sternförmig, reduziert das Risiko eines Schraubenbruchs</v>
          </cell>
          <cell r="DL102" t="str">
            <v>En forme d'étoile, pour réduire le risque de rupture des vis</v>
          </cell>
          <cell r="DM102" t="str">
            <v/>
          </cell>
          <cell r="DN102" t="str">
            <v/>
          </cell>
          <cell r="DO102" t="str">
            <v/>
          </cell>
          <cell r="EG102" t="str">
            <v>426.663.02</v>
          </cell>
          <cell r="EH102" t="str">
            <v>C:\Users\Filis\OneDrive\Citgez Trading\Leveranciers\Charmag\Productdata sheet\logo's\skg.png</v>
          </cell>
          <cell r="EI102" t="str">
            <v>C:\Users\Filis\OneDrive\Citgez Trading\Leveranciers\Charmag\Productdata sheet\logo's\politie keurmerk.png</v>
          </cell>
          <cell r="EJ102" t="str">
            <v>C:\Users\Filis\OneDrive\Citgez Trading\Leveranciers\Charmag\Productdata sheet\logo's\skg ikob.jfif</v>
          </cell>
          <cell r="EL102" t="str">
            <v>SKG*** / SKH</v>
          </cell>
          <cell r="EM102" t="str">
            <v>politiekeur</v>
          </cell>
          <cell r="EN102" t="str">
            <v>426.663.02</v>
          </cell>
          <cell r="EQ102" t="str">
            <v>1094_20_</v>
          </cell>
          <cell r="ER102" t="str">
            <v>1094_20_2d</v>
          </cell>
          <cell r="ES102" t="str">
            <v>1094_20_</v>
          </cell>
          <cell r="ET102" t="str">
            <v>426.663.02</v>
          </cell>
          <cell r="FL102">
            <v>1</v>
          </cell>
        </row>
        <row r="103">
          <cell r="C103" t="str">
            <v>1094.20.125K.R</v>
          </cell>
          <cell r="D103">
            <v>1094</v>
          </cell>
          <cell r="E103" t="str">
            <v>Kogelstiftpaumelles</v>
          </cell>
          <cell r="F103" t="str">
            <v>Safety ball button split hinge, round corners, Steel galvanized, SKG***</v>
          </cell>
          <cell r="G103" t="str">
            <v>Kogelstiftpaumelles, ronde hoek, gegalvaniseerd, kogelstift met vetkamer, SKG ***</v>
          </cell>
          <cell r="H103" t="str">
            <v>Paumelle de sécurité , coins arrondis, acier zingué, SKG***</v>
          </cell>
          <cell r="I103" t="str">
            <v>Sicherheitskugelpaumelle, runde Ecken, Stahl verzinkt, SKG***</v>
          </cell>
          <cell r="J103" t="str">
            <v>1094_20_.jpg</v>
          </cell>
          <cell r="K103" t="str">
            <v>C:\Users\Filis\OneDrive\Citgez Trading\Leveranciers\Charmag\Foto's\1094_20_.jpg</v>
          </cell>
          <cell r="L103" t="str">
            <v>1094_20_2d.tif</v>
          </cell>
          <cell r="M103" t="str">
            <v>C:\Users\Filis\OneDrive\Citgez Trading\Leveranciers\Charmag\technische tekeningen\1094_20_2d.tif</v>
          </cell>
          <cell r="N103" t="str">
            <v>20_Gegalvaniseerd</v>
          </cell>
          <cell r="P103">
            <v>89</v>
          </cell>
          <cell r="Q103" t="str">
            <v>mm</v>
          </cell>
          <cell r="R103">
            <v>125</v>
          </cell>
          <cell r="S103" t="str">
            <v>mm</v>
          </cell>
          <cell r="T103">
            <v>3</v>
          </cell>
          <cell r="U103" t="str">
            <v>mm</v>
          </cell>
          <cell r="V103">
            <v>16</v>
          </cell>
          <cell r="W103" t="str">
            <v>mm</v>
          </cell>
          <cell r="X103">
            <v>10</v>
          </cell>
          <cell r="Y103" t="str">
            <v>mm</v>
          </cell>
          <cell r="Z103">
            <v>2</v>
          </cell>
          <cell r="AA103" t="str">
            <v>mm</v>
          </cell>
          <cell r="AC103" t="str">
            <v>mm</v>
          </cell>
          <cell r="AE103" t="str">
            <v>mm</v>
          </cell>
          <cell r="AF103">
            <v>4.5</v>
          </cell>
          <cell r="AG103">
            <v>8</v>
          </cell>
          <cell r="AH103" t="str">
            <v>4.5*40</v>
          </cell>
          <cell r="AI103" t="str">
            <v>mm</v>
          </cell>
          <cell r="AK103" t="str">
            <v>Montage_handleiding_v3</v>
          </cell>
          <cell r="AL103" t="str">
            <v xml:space="preserve">Deuren volgens BRL 0803  </v>
          </cell>
          <cell r="AP103">
            <v>10</v>
          </cell>
          <cell r="AQ103" t="str">
            <v>stuks</v>
          </cell>
          <cell r="AR103">
            <v>0.43</v>
          </cell>
          <cell r="AS103" t="str">
            <v>kg</v>
          </cell>
          <cell r="AT103">
            <v>50</v>
          </cell>
          <cell r="AU103">
            <v>60</v>
          </cell>
          <cell r="AV103">
            <v>75</v>
          </cell>
          <cell r="AW103" t="str">
            <v>Hout</v>
          </cell>
          <cell r="AX103" t="str">
            <v>Wood</v>
          </cell>
          <cell r="AY103" t="str">
            <v>Holz</v>
          </cell>
          <cell r="AZ103" t="str">
            <v>Bois</v>
          </cell>
          <cell r="BA103" t="str">
            <v>Ramen en Deuren</v>
          </cell>
          <cell r="BB103" t="str">
            <v>Windows and Doors</v>
          </cell>
          <cell r="BC103" t="str">
            <v>Fenster und Turen</v>
          </cell>
          <cell r="BD103" t="str">
            <v>Fenêtres et Portes</v>
          </cell>
          <cell r="BE103" t="str">
            <v>Kogelstiftpaumelles</v>
          </cell>
          <cell r="BF103" t="str">
            <v>Ball button split hinge</v>
          </cell>
          <cell r="BG103" t="str">
            <v xml:space="preserve">Kugelpaumelle </v>
          </cell>
          <cell r="BH103" t="str">
            <v>Paumelle</v>
          </cell>
          <cell r="BM103" t="str">
            <v>Staal</v>
          </cell>
          <cell r="BN103" t="str">
            <v>Steel</v>
          </cell>
          <cell r="BO103" t="str">
            <v>Stahl</v>
          </cell>
          <cell r="BP103" t="str">
            <v>Acier</v>
          </cell>
          <cell r="BQ103" t="str">
            <v>Gegalvaniseerd</v>
          </cell>
          <cell r="BR103" t="str">
            <v>Galvanized</v>
          </cell>
          <cell r="BS103" t="str">
            <v>Verzinkt</v>
          </cell>
          <cell r="BT103" t="str">
            <v>Zingué</v>
          </cell>
          <cell r="BU103" t="str">
            <v>Staal</v>
          </cell>
          <cell r="BV103" t="str">
            <v>Steel</v>
          </cell>
          <cell r="BW103" t="str">
            <v>Stahl</v>
          </cell>
          <cell r="BX103" t="str">
            <v>Acier</v>
          </cell>
          <cell r="BY103" t="str">
            <v>Platkop</v>
          </cell>
          <cell r="BZ103" t="str">
            <v>Flat head</v>
          </cell>
          <cell r="CA103" t="str">
            <v xml:space="preserve">Flachkopf </v>
          </cell>
          <cell r="CB103" t="str">
            <v>Têtes plates</v>
          </cell>
          <cell r="CC103" t="str">
            <v>Ronde hoek</v>
          </cell>
          <cell r="CD103" t="str">
            <v>Round corners</v>
          </cell>
          <cell r="CE103" t="str">
            <v>Runde Ecken</v>
          </cell>
          <cell r="CF103" t="str">
            <v>Coins arrondis</v>
          </cell>
          <cell r="CG103" t="str">
            <v>Kogelstift met vetkamer</v>
          </cell>
          <cell r="CH103" t="str">
            <v>Ball button split hinge With grease chamber</v>
          </cell>
          <cell r="CI103" t="str">
            <v>Kugelpaumelle mit fettkammer</v>
          </cell>
          <cell r="CJ103" t="str">
            <v>Paumelle avec chambre à graisse</v>
          </cell>
          <cell r="DE103" t="str">
            <v>Toepasbaar voor binnen- en buitendeuren</v>
          </cell>
          <cell r="DI103" t="str">
            <v>Stervormig, verlagen de kans op schroefbreuk</v>
          </cell>
          <cell r="DJ103" t="str">
            <v>Star-shaped, reduce the risk of screw breaking</v>
          </cell>
          <cell r="DK103" t="str">
            <v>Sternförmig, reduziert das Risiko eines Schraubenbruchs</v>
          </cell>
          <cell r="DL103" t="str">
            <v>En forme d'étoile, pour réduire le risque de rupture des vis</v>
          </cell>
          <cell r="DM103" t="str">
            <v/>
          </cell>
          <cell r="DN103" t="str">
            <v/>
          </cell>
          <cell r="DO103" t="str">
            <v/>
          </cell>
          <cell r="EG103" t="str">
            <v>426.663.02</v>
          </cell>
          <cell r="EH103" t="str">
            <v>C:\Users\Filis\OneDrive\Citgez Trading\Leveranciers\Charmag\Productdata sheet\logo's\skg.png</v>
          </cell>
          <cell r="EI103" t="str">
            <v>C:\Users\Filis\OneDrive\Citgez Trading\Leveranciers\Charmag\Productdata sheet\logo's\politie keurmerk.png</v>
          </cell>
          <cell r="EJ103" t="str">
            <v>C:\Users\Filis\OneDrive\Citgez Trading\Leveranciers\Charmag\Productdata sheet\logo's\skg ikob.jfif</v>
          </cell>
          <cell r="EL103" t="str">
            <v>SKG*** / SKH</v>
          </cell>
          <cell r="EM103" t="str">
            <v>politiekeur</v>
          </cell>
          <cell r="EN103" t="str">
            <v>426.663.02</v>
          </cell>
          <cell r="EQ103" t="str">
            <v>1094_20_</v>
          </cell>
          <cell r="ER103" t="str">
            <v>1094_20_2d</v>
          </cell>
          <cell r="ES103" t="str">
            <v>1094_20_</v>
          </cell>
          <cell r="ET103" t="str">
            <v>426.663.02</v>
          </cell>
          <cell r="FL103">
            <v>1</v>
          </cell>
        </row>
        <row r="104">
          <cell r="BS104" t="str">
            <v/>
          </cell>
          <cell r="BT104" t="str">
            <v/>
          </cell>
          <cell r="BU104" t="str">
            <v/>
          </cell>
          <cell r="BV104" t="str">
            <v/>
          </cell>
          <cell r="BW104" t="str">
            <v/>
          </cell>
          <cell r="BX104" t="str">
            <v/>
          </cell>
          <cell r="BY104" t="str">
            <v/>
          </cell>
          <cell r="DM104" t="str">
            <v/>
          </cell>
          <cell r="DN104" t="str">
            <v/>
          </cell>
          <cell r="DO104" t="str">
            <v/>
          </cell>
          <cell r="FL104">
            <v>1</v>
          </cell>
        </row>
        <row r="105">
          <cell r="C105" t="str">
            <v>1094.80.089K.L</v>
          </cell>
          <cell r="D105">
            <v>1094</v>
          </cell>
          <cell r="E105" t="str">
            <v>Kogelstiftpaumelles</v>
          </cell>
          <cell r="F105" t="str">
            <v>Safety ball button split hinge, round corners, stainless steel brushed, SKG***</v>
          </cell>
          <cell r="G105" t="str">
            <v>Kogelstiftpaumelles, ronde hoek, rvs geborsteld, kogelstift met vetkamer, SKG ***</v>
          </cell>
          <cell r="H105" t="str">
            <v>Paumelle de sécurité , coins arrondis, inox brossé, SKG***</v>
          </cell>
          <cell r="I105" t="str">
            <v>Sicherheitskugelpaumelle, runde Ecken, Edelstahl gebürstet, SKG***</v>
          </cell>
          <cell r="J105" t="str">
            <v>1094_80_.jpg</v>
          </cell>
          <cell r="K105" t="str">
            <v>C:\Users\Filis\OneDrive\Citgez Trading\Leveranciers\Charmag\Foto's\1094_80_.jpg</v>
          </cell>
          <cell r="L105" t="str">
            <v>1094_80_2d.tif</v>
          </cell>
          <cell r="M105" t="str">
            <v>C:\Users\Filis\OneDrive\Citgez Trading\Leveranciers\Charmag\technische tekeningen\1094_80_2d.tif</v>
          </cell>
          <cell r="N105" t="str">
            <v>80_Rvs</v>
          </cell>
          <cell r="P105">
            <v>89</v>
          </cell>
          <cell r="Q105" t="str">
            <v>mm</v>
          </cell>
          <cell r="R105">
            <v>89</v>
          </cell>
          <cell r="S105" t="str">
            <v>mm</v>
          </cell>
          <cell r="T105">
            <v>3</v>
          </cell>
          <cell r="U105" t="str">
            <v>mm</v>
          </cell>
          <cell r="V105">
            <v>16</v>
          </cell>
          <cell r="W105" t="str">
            <v>mm</v>
          </cell>
          <cell r="X105">
            <v>10</v>
          </cell>
          <cell r="Y105" t="str">
            <v>mm</v>
          </cell>
          <cell r="Z105">
            <v>2</v>
          </cell>
          <cell r="AA105" t="str">
            <v>mm</v>
          </cell>
          <cell r="AC105" t="str">
            <v>mm</v>
          </cell>
          <cell r="AE105" t="str">
            <v>mm</v>
          </cell>
          <cell r="AF105">
            <v>4.5</v>
          </cell>
          <cell r="AG105">
            <v>8</v>
          </cell>
          <cell r="AH105" t="str">
            <v>4.5*40</v>
          </cell>
          <cell r="AI105" t="str">
            <v>mm</v>
          </cell>
          <cell r="AK105" t="str">
            <v>Montage_handleiding_v3</v>
          </cell>
          <cell r="AL105" t="str">
            <v xml:space="preserve">Deuren volgens BRL 0803  </v>
          </cell>
          <cell r="AP105">
            <v>10</v>
          </cell>
          <cell r="AQ105" t="str">
            <v>stuks</v>
          </cell>
          <cell r="AR105">
            <v>0.28000000000000003</v>
          </cell>
          <cell r="AS105" t="str">
            <v>kg</v>
          </cell>
          <cell r="AT105" t="str">
            <v>80</v>
          </cell>
          <cell r="AU105" t="str">
            <v>100</v>
          </cell>
          <cell r="AV105" t="str">
            <v>120</v>
          </cell>
          <cell r="AW105" t="str">
            <v>Hout</v>
          </cell>
          <cell r="AX105" t="str">
            <v>Wood</v>
          </cell>
          <cell r="AY105" t="str">
            <v>Holz</v>
          </cell>
          <cell r="AZ105" t="str">
            <v>Bois</v>
          </cell>
          <cell r="BA105" t="str">
            <v>Ramen en Deuren</v>
          </cell>
          <cell r="BB105" t="str">
            <v>Windows and Doors</v>
          </cell>
          <cell r="BC105" t="str">
            <v>Fenster und Turen</v>
          </cell>
          <cell r="BD105" t="str">
            <v>Fenêtres et Portes</v>
          </cell>
          <cell r="BE105" t="str">
            <v>Kogelstiftpaumelles</v>
          </cell>
          <cell r="BF105" t="str">
            <v>Ball button split hinge</v>
          </cell>
          <cell r="BG105" t="str">
            <v xml:space="preserve">Kugelpaumelle </v>
          </cell>
          <cell r="BH105" t="str">
            <v>Paumelle</v>
          </cell>
          <cell r="BM105" t="str">
            <v>Rvs</v>
          </cell>
          <cell r="BN105" t="str">
            <v>Stainless steel</v>
          </cell>
          <cell r="BO105" t="str">
            <v>Edelstahl</v>
          </cell>
          <cell r="BP105" t="str">
            <v>Inox</v>
          </cell>
          <cell r="BQ105" t="str">
            <v>Geborsteld</v>
          </cell>
          <cell r="BR105" t="str">
            <v>Brushed</v>
          </cell>
          <cell r="BS105" t="str">
            <v>Gebürstet</v>
          </cell>
          <cell r="BT105" t="str">
            <v>Brossé</v>
          </cell>
          <cell r="BU105" t="str">
            <v>Rvs</v>
          </cell>
          <cell r="BV105" t="str">
            <v>Stainless Steel</v>
          </cell>
          <cell r="BW105" t="str">
            <v>Edelstahl</v>
          </cell>
          <cell r="BX105" t="str">
            <v>Inox</v>
          </cell>
          <cell r="BY105" t="str">
            <v>Platkop</v>
          </cell>
          <cell r="BZ105" t="str">
            <v>Flat head</v>
          </cell>
          <cell r="CA105" t="str">
            <v xml:space="preserve">Flachkopf </v>
          </cell>
          <cell r="CB105" t="str">
            <v>Têtes plates</v>
          </cell>
          <cell r="CC105" t="str">
            <v>Ronde hoek</v>
          </cell>
          <cell r="CD105" t="str">
            <v>Round corners</v>
          </cell>
          <cell r="CE105" t="str">
            <v>Runde Ecken</v>
          </cell>
          <cell r="CF105" t="str">
            <v>Coins arrondis</v>
          </cell>
          <cell r="CG105" t="str">
            <v>Kogelstift met vetkamer</v>
          </cell>
          <cell r="CH105" t="str">
            <v>Ball button split hinge With grease chamber</v>
          </cell>
          <cell r="CI105" t="str">
            <v>Kugelpaumelle mit fettkammer</v>
          </cell>
          <cell r="CJ105" t="str">
            <v>Paumelle avec chambre à graisse</v>
          </cell>
          <cell r="DE105" t="str">
            <v>Toepasbaar voor binnen- en buitendeuren</v>
          </cell>
          <cell r="DI105" t="str">
            <v>Stervormig, verlagen de kans op schroefbreuk</v>
          </cell>
          <cell r="DJ105" t="str">
            <v>Star-shaped, reduce the risk of screw breaking</v>
          </cell>
          <cell r="DK105" t="str">
            <v>Sternförmig, reduziert das Risiko eines Schraubenbruchs</v>
          </cell>
          <cell r="DL105" t="str">
            <v>En forme d'étoile, pour réduire le risque de rupture des vis</v>
          </cell>
          <cell r="DM105" t="str">
            <v>Platkop</v>
          </cell>
          <cell r="DN105" t="str">
            <v>Flat head</v>
          </cell>
          <cell r="DO105" t="str">
            <v xml:space="preserve">Flachkopf </v>
          </cell>
          <cell r="DP105" t="str">
            <v>Têtes plates</v>
          </cell>
          <cell r="DQ105" t="str">
            <v>Swaged</v>
          </cell>
          <cell r="DR105" t="str">
            <v>Gekröpft</v>
          </cell>
          <cell r="DS105" t="str">
            <v>coudée</v>
          </cell>
          <cell r="EG105" t="str">
            <v>426.663.01</v>
          </cell>
          <cell r="EH105" t="str">
            <v>C:\Users\Filis\OneDrive\Citgez Trading\Leveranciers\Charmag\Productdata sheet\logo's\skg.png</v>
          </cell>
          <cell r="EI105" t="str">
            <v>C:\Users\Filis\OneDrive\Citgez Trading\Leveranciers\Charmag\Productdata sheet\logo's\politie keurmerk.png</v>
          </cell>
          <cell r="EJ105" t="str">
            <v>C:\Users\Filis\OneDrive\Citgez Trading\Leveranciers\Charmag\Productdata sheet\logo's\skg ikob.jfif</v>
          </cell>
          <cell r="EL105" t="str">
            <v>SKG*** / SKH</v>
          </cell>
          <cell r="EM105" t="str">
            <v>politiekeur</v>
          </cell>
          <cell r="EN105" t="str">
            <v>426.663.01</v>
          </cell>
          <cell r="EQ105" t="str">
            <v>1094_80_</v>
          </cell>
          <cell r="ER105" t="str">
            <v>1094_20_2d</v>
          </cell>
          <cell r="ES105" t="str">
            <v>1094_80_</v>
          </cell>
          <cell r="ET105" t="str">
            <v>426.663.01</v>
          </cell>
          <cell r="FL105">
            <v>1</v>
          </cell>
        </row>
        <row r="106">
          <cell r="C106" t="str">
            <v>1094.80.089K.R</v>
          </cell>
          <cell r="D106">
            <v>1094</v>
          </cell>
          <cell r="E106" t="str">
            <v>Kogelstiftpaumelles</v>
          </cell>
          <cell r="F106" t="str">
            <v>Safety ball button split hinge, round corners, stainless steel brushed, SKG***</v>
          </cell>
          <cell r="G106" t="str">
            <v>Kogelstiftpaumelles, ronde hoek, rvs geborsteld, kogelstift met vetkamer, SKG ***</v>
          </cell>
          <cell r="H106" t="str">
            <v>Paumelle de sécurité , coins arrondis, inox brossé, SKG***</v>
          </cell>
          <cell r="I106" t="str">
            <v>Sicherheitskugelpaumelle, runde Ecken, Edelstahl gebürstet, SKG***</v>
          </cell>
          <cell r="J106" t="str">
            <v>1094_80_.jpg</v>
          </cell>
          <cell r="K106" t="str">
            <v>C:\Users\Filis\OneDrive\Citgez Trading\Leveranciers\Charmag\Foto's\1094_80_.jpg</v>
          </cell>
          <cell r="L106" t="str">
            <v>1094_80_2d.tif</v>
          </cell>
          <cell r="M106" t="str">
            <v>C:\Users\Filis\OneDrive\Citgez Trading\Leveranciers\Charmag\technische tekeningen\1094_80_2d.tif</v>
          </cell>
          <cell r="N106" t="str">
            <v>80_Rvs</v>
          </cell>
          <cell r="P106">
            <v>89</v>
          </cell>
          <cell r="Q106" t="str">
            <v>mm</v>
          </cell>
          <cell r="R106">
            <v>89</v>
          </cell>
          <cell r="S106" t="str">
            <v>mm</v>
          </cell>
          <cell r="T106">
            <v>3</v>
          </cell>
          <cell r="U106" t="str">
            <v>mm</v>
          </cell>
          <cell r="V106">
            <v>16</v>
          </cell>
          <cell r="W106" t="str">
            <v>mm</v>
          </cell>
          <cell r="X106">
            <v>10</v>
          </cell>
          <cell r="Y106" t="str">
            <v>mm</v>
          </cell>
          <cell r="Z106">
            <v>2</v>
          </cell>
          <cell r="AA106" t="str">
            <v>mm</v>
          </cell>
          <cell r="AC106" t="str">
            <v>mm</v>
          </cell>
          <cell r="AE106" t="str">
            <v>mm</v>
          </cell>
          <cell r="AF106">
            <v>4.5</v>
          </cell>
          <cell r="AG106">
            <v>8</v>
          </cell>
          <cell r="AH106" t="str">
            <v>4.5*40</v>
          </cell>
          <cell r="AI106" t="str">
            <v>mm</v>
          </cell>
          <cell r="AK106" t="str">
            <v>Montage_handleiding_v3</v>
          </cell>
          <cell r="AL106" t="str">
            <v xml:space="preserve">Deuren volgens BRL 0803  </v>
          </cell>
          <cell r="AP106">
            <v>10</v>
          </cell>
          <cell r="AQ106" t="str">
            <v>stuks</v>
          </cell>
          <cell r="AR106">
            <v>0.28000000000000003</v>
          </cell>
          <cell r="AS106" t="str">
            <v>kg</v>
          </cell>
          <cell r="AT106" t="str">
            <v>80</v>
          </cell>
          <cell r="AU106" t="str">
            <v>100</v>
          </cell>
          <cell r="AV106" t="str">
            <v>120</v>
          </cell>
          <cell r="AW106" t="str">
            <v>Hout</v>
          </cell>
          <cell r="AX106" t="str">
            <v>Wood</v>
          </cell>
          <cell r="AY106" t="str">
            <v>Holz</v>
          </cell>
          <cell r="AZ106" t="str">
            <v>Bois</v>
          </cell>
          <cell r="BA106" t="str">
            <v>Ramen en Deuren</v>
          </cell>
          <cell r="BB106" t="str">
            <v>Windows and Doors</v>
          </cell>
          <cell r="BC106" t="str">
            <v>Fenster und Turen</v>
          </cell>
          <cell r="BD106" t="str">
            <v>Fenêtres et Portes</v>
          </cell>
          <cell r="BE106" t="str">
            <v>Kogelstiftpaumelles</v>
          </cell>
          <cell r="BF106" t="str">
            <v>Ball button split hinge</v>
          </cell>
          <cell r="BG106" t="str">
            <v xml:space="preserve">Kugelpaumelle </v>
          </cell>
          <cell r="BH106" t="str">
            <v>Paumelle</v>
          </cell>
          <cell r="BM106" t="str">
            <v>Rvs</v>
          </cell>
          <cell r="BN106" t="str">
            <v>Stainless steel</v>
          </cell>
          <cell r="BO106" t="str">
            <v>Edelstahl</v>
          </cell>
          <cell r="BP106" t="str">
            <v>Inox</v>
          </cell>
          <cell r="BQ106" t="str">
            <v>Geborsteld</v>
          </cell>
          <cell r="BR106" t="str">
            <v>Brushed</v>
          </cell>
          <cell r="BS106" t="str">
            <v>Gebürstet</v>
          </cell>
          <cell r="BT106" t="str">
            <v>Brossé</v>
          </cell>
          <cell r="BU106" t="str">
            <v>Rvs</v>
          </cell>
          <cell r="BV106" t="str">
            <v>Stainless Steel</v>
          </cell>
          <cell r="BW106" t="str">
            <v>Edelstahl</v>
          </cell>
          <cell r="BX106" t="str">
            <v>Inox</v>
          </cell>
          <cell r="BY106" t="str">
            <v>Platkop</v>
          </cell>
          <cell r="BZ106" t="str">
            <v>Flat head</v>
          </cell>
          <cell r="CA106" t="str">
            <v xml:space="preserve">Flachkopf </v>
          </cell>
          <cell r="CB106" t="str">
            <v>Têtes plates</v>
          </cell>
          <cell r="CC106" t="str">
            <v>Ronde hoek</v>
          </cell>
          <cell r="CD106" t="str">
            <v>Round corners</v>
          </cell>
          <cell r="CE106" t="str">
            <v>Runde Ecken</v>
          </cell>
          <cell r="CF106" t="str">
            <v>Coins arrondis</v>
          </cell>
          <cell r="CG106" t="str">
            <v>Kogelstift met vetkamer</v>
          </cell>
          <cell r="CH106" t="str">
            <v>Ball button split hinge With grease chamber</v>
          </cell>
          <cell r="CI106" t="str">
            <v>Kugelpaumelle mit fettkammer</v>
          </cell>
          <cell r="CJ106" t="str">
            <v>Paumelle avec chambre à graisse</v>
          </cell>
          <cell r="DE106" t="str">
            <v>Toepasbaar voor binnen- en buitendeuren</v>
          </cell>
          <cell r="DI106" t="str">
            <v>Stervormig, verlagen de kans op schroefbreuk</v>
          </cell>
          <cell r="DJ106" t="str">
            <v>Star-shaped, reduce the risk of screw breaking</v>
          </cell>
          <cell r="DK106" t="str">
            <v>Sternförmig, reduziert das Risiko eines Schraubenbruchs</v>
          </cell>
          <cell r="DL106" t="str">
            <v>En forme d'étoile, pour réduire le risque de rupture des vis</v>
          </cell>
          <cell r="DM106" t="str">
            <v>Platkop</v>
          </cell>
          <cell r="DN106" t="str">
            <v>Flat head</v>
          </cell>
          <cell r="DO106" t="str">
            <v xml:space="preserve">Flachkopf </v>
          </cell>
          <cell r="DP106" t="str">
            <v>Têtes plates</v>
          </cell>
          <cell r="DQ106" t="str">
            <v>Swaged</v>
          </cell>
          <cell r="DR106" t="str">
            <v>Gekröpft</v>
          </cell>
          <cell r="DS106" t="str">
            <v>coudée</v>
          </cell>
          <cell r="EG106" t="str">
            <v>426.663.01</v>
          </cell>
          <cell r="EH106" t="str">
            <v>C:\Users\Filis\OneDrive\Citgez Trading\Leveranciers\Charmag\Productdata sheet\logo's\skg.png</v>
          </cell>
          <cell r="EI106" t="str">
            <v>C:\Users\Filis\OneDrive\Citgez Trading\Leveranciers\Charmag\Productdata sheet\logo's\politie keurmerk.png</v>
          </cell>
          <cell r="EJ106" t="str">
            <v>C:\Users\Filis\OneDrive\Citgez Trading\Leveranciers\Charmag\Productdata sheet\logo's\skg ikob.jfif</v>
          </cell>
          <cell r="EL106" t="str">
            <v>SKG*** / SKH</v>
          </cell>
          <cell r="EM106" t="str">
            <v>politiekeur</v>
          </cell>
          <cell r="EN106" t="str">
            <v>426.663.01</v>
          </cell>
          <cell r="EQ106" t="str">
            <v>1094_80_</v>
          </cell>
          <cell r="ER106" t="str">
            <v>1094_20_2d</v>
          </cell>
          <cell r="ES106" t="str">
            <v>1094_80_</v>
          </cell>
          <cell r="ET106" t="str">
            <v>426.663.01</v>
          </cell>
          <cell r="FL106">
            <v>1</v>
          </cell>
        </row>
        <row r="107">
          <cell r="C107" t="str">
            <v>1094.80.125K.L</v>
          </cell>
          <cell r="D107">
            <v>1094</v>
          </cell>
          <cell r="E107" t="str">
            <v>Kogelstiftpaumelles</v>
          </cell>
          <cell r="F107" t="str">
            <v>Safety ball button split hinge, round corners, stainless steel brushed, SKG***</v>
          </cell>
          <cell r="G107" t="str">
            <v>Kogelstiftpaumelles, ronde hoek, rvs geborsteld, kogelstift met vetkamer, SKG ***</v>
          </cell>
          <cell r="H107" t="str">
            <v>Paumelle de sécurité , coins arrondis, acier zingué, SKG***</v>
          </cell>
          <cell r="I107" t="str">
            <v>Sicherheitskugelpaumelle, runde Ecken, Stahl verzinkt, SKG***</v>
          </cell>
          <cell r="J107" t="str">
            <v>1094_80_.jpg</v>
          </cell>
          <cell r="K107" t="str">
            <v>C:\Users\Filis\OneDrive\Citgez Trading\Leveranciers\Charmag\Foto's\1094_80_.jpg</v>
          </cell>
          <cell r="L107" t="str">
            <v>1094_20_2d.tif</v>
          </cell>
          <cell r="M107" t="str">
            <v>C:\Users\Filis\OneDrive\Citgez Trading\Leveranciers\Charmag\technische tekeningen\1094_20_2d.tif</v>
          </cell>
          <cell r="N107" t="str">
            <v>20_Gegalvaniseerd</v>
          </cell>
          <cell r="P107">
            <v>89</v>
          </cell>
          <cell r="Q107" t="str">
            <v>mm</v>
          </cell>
          <cell r="R107">
            <v>125</v>
          </cell>
          <cell r="S107" t="str">
            <v>mm</v>
          </cell>
          <cell r="T107">
            <v>3</v>
          </cell>
          <cell r="U107" t="str">
            <v>mm</v>
          </cell>
          <cell r="V107">
            <v>16</v>
          </cell>
          <cell r="W107" t="str">
            <v>mm</v>
          </cell>
          <cell r="X107">
            <v>10</v>
          </cell>
          <cell r="Y107" t="str">
            <v>mm</v>
          </cell>
          <cell r="Z107">
            <v>2</v>
          </cell>
          <cell r="AA107" t="str">
            <v>mm</v>
          </cell>
          <cell r="AC107" t="str">
            <v>mm</v>
          </cell>
          <cell r="AE107" t="str">
            <v>mm</v>
          </cell>
          <cell r="AF107">
            <v>4.5</v>
          </cell>
          <cell r="AG107">
            <v>8</v>
          </cell>
          <cell r="AH107" t="str">
            <v>4.5*40</v>
          </cell>
          <cell r="AI107" t="str">
            <v>mm</v>
          </cell>
          <cell r="AK107" t="str">
            <v>Montage_handleiding_v3</v>
          </cell>
          <cell r="AL107" t="str">
            <v xml:space="preserve">Deuren volgens BRL 0803  </v>
          </cell>
          <cell r="AP107">
            <v>10</v>
          </cell>
          <cell r="AQ107" t="str">
            <v>stuks</v>
          </cell>
          <cell r="AR107">
            <v>0.43</v>
          </cell>
          <cell r="AS107" t="str">
            <v>kg</v>
          </cell>
          <cell r="AT107">
            <v>50</v>
          </cell>
          <cell r="AU107">
            <v>60</v>
          </cell>
          <cell r="AV107">
            <v>75</v>
          </cell>
          <cell r="AW107" t="str">
            <v>Hout</v>
          </cell>
          <cell r="AX107" t="str">
            <v>Wood</v>
          </cell>
          <cell r="AY107" t="str">
            <v>Holz</v>
          </cell>
          <cell r="AZ107" t="str">
            <v>Bois</v>
          </cell>
          <cell r="BA107" t="str">
            <v>Ramen en Deuren</v>
          </cell>
          <cell r="BB107" t="str">
            <v>Windows and Doors</v>
          </cell>
          <cell r="BC107" t="str">
            <v>Fenster und Turen</v>
          </cell>
          <cell r="BD107" t="str">
            <v>Fenêtres et Portes</v>
          </cell>
          <cell r="BE107" t="str">
            <v>Kogelstiftpaumelles</v>
          </cell>
          <cell r="BF107" t="str">
            <v>Ball button split hinge</v>
          </cell>
          <cell r="BG107" t="str">
            <v xml:space="preserve">Kugelpaumelle </v>
          </cell>
          <cell r="BH107" t="str">
            <v>Paumelle</v>
          </cell>
          <cell r="BM107" t="str">
            <v>Rvs</v>
          </cell>
          <cell r="BN107" t="str">
            <v>Stainless steel</v>
          </cell>
          <cell r="BO107" t="str">
            <v>Edelstahl</v>
          </cell>
          <cell r="BP107" t="str">
            <v>Inox</v>
          </cell>
          <cell r="BQ107" t="str">
            <v>Geborsteld</v>
          </cell>
          <cell r="BR107" t="str">
            <v>Brushed</v>
          </cell>
          <cell r="BS107" t="str">
            <v>Gebürstet</v>
          </cell>
          <cell r="BT107" t="str">
            <v>Brossé</v>
          </cell>
          <cell r="BU107" t="str">
            <v>Rvs</v>
          </cell>
          <cell r="BV107" t="str">
            <v>Stainless Steel</v>
          </cell>
          <cell r="BW107" t="str">
            <v>Edelstahl</v>
          </cell>
          <cell r="BX107" t="str">
            <v>Inox</v>
          </cell>
          <cell r="BY107" t="str">
            <v>Platkop</v>
          </cell>
          <cell r="BZ107" t="str">
            <v>Flat head</v>
          </cell>
          <cell r="CA107" t="str">
            <v xml:space="preserve">Flachkopf </v>
          </cell>
          <cell r="CB107" t="str">
            <v>Têtes plates</v>
          </cell>
          <cell r="CC107" t="str">
            <v>Ronde hoek</v>
          </cell>
          <cell r="CD107" t="str">
            <v>Round corners</v>
          </cell>
          <cell r="CE107" t="str">
            <v>Runde Ecken</v>
          </cell>
          <cell r="CF107" t="str">
            <v>Coins arrondis</v>
          </cell>
          <cell r="CG107" t="str">
            <v>Kogelstift met vetkamer</v>
          </cell>
          <cell r="CH107" t="str">
            <v>Ball button split hinge With grease chamber</v>
          </cell>
          <cell r="CI107" t="str">
            <v>Kugelpaumelle mit fettkammer</v>
          </cell>
          <cell r="CJ107" t="str">
            <v>Paumelle avec chambre à graisse</v>
          </cell>
          <cell r="DE107" t="str">
            <v>Toepasbaar voor binnen- en buitendeuren</v>
          </cell>
          <cell r="DI107" t="str">
            <v>Stervormig, verlagen de kans op schroefbreuk</v>
          </cell>
          <cell r="DJ107" t="str">
            <v>Star-shaped, reduce the risk of screw breaking</v>
          </cell>
          <cell r="DK107" t="str">
            <v>Sternförmig, reduziert das Risiko eines Schraubenbruchs</v>
          </cell>
          <cell r="DL107" t="str">
            <v>En forme d'étoile, pour réduire le risque de rupture des vis</v>
          </cell>
          <cell r="DM107" t="str">
            <v/>
          </cell>
          <cell r="DN107" t="str">
            <v/>
          </cell>
          <cell r="DO107" t="str">
            <v/>
          </cell>
          <cell r="EG107" t="str">
            <v>426.663.01</v>
          </cell>
          <cell r="EH107" t="str">
            <v>C:\Users\Filis\OneDrive\Citgez Trading\Leveranciers\Charmag\Productdata sheet\logo's\skg.png</v>
          </cell>
          <cell r="EI107" t="str">
            <v>C:\Users\Filis\OneDrive\Citgez Trading\Leveranciers\Charmag\Productdata sheet\logo's\politie keurmerk.png</v>
          </cell>
          <cell r="EJ107" t="str">
            <v>C:\Users\Filis\OneDrive\Citgez Trading\Leveranciers\Charmag\Productdata sheet\logo's\skg ikob.jfif</v>
          </cell>
          <cell r="EL107" t="str">
            <v>SKG*** / SKH</v>
          </cell>
          <cell r="EM107" t="str">
            <v>politiekeur</v>
          </cell>
          <cell r="EN107" t="str">
            <v>426.663.01</v>
          </cell>
          <cell r="EQ107" t="str">
            <v>1094_20_</v>
          </cell>
          <cell r="ER107" t="str">
            <v>1094_20_2d</v>
          </cell>
          <cell r="ES107" t="str">
            <v>1094_20_</v>
          </cell>
          <cell r="ET107" t="str">
            <v>426.663.01</v>
          </cell>
          <cell r="FL107">
            <v>1</v>
          </cell>
        </row>
        <row r="108">
          <cell r="C108" t="str">
            <v>1094.80.125K.R</v>
          </cell>
          <cell r="D108">
            <v>1094</v>
          </cell>
          <cell r="E108" t="str">
            <v>Kogelstiftpaumelles</v>
          </cell>
          <cell r="F108" t="str">
            <v>Safety ball button split hinge, round corners, stainless steel brushed, SKG***</v>
          </cell>
          <cell r="G108" t="str">
            <v>Kogelstiftpaumelles, ronde hoek, rvs geborsteld, kogelstift met vetkamer, SKG ***</v>
          </cell>
          <cell r="H108" t="str">
            <v>Paumelle de sécurité , coins arrondis, acier zingué, SKG***</v>
          </cell>
          <cell r="I108" t="str">
            <v>Sicherheitskugelpaumelle, runde Ecken, Stahl verzinkt, SKG***</v>
          </cell>
          <cell r="J108" t="str">
            <v>1094_80_.jpg</v>
          </cell>
          <cell r="K108" t="str">
            <v>C:\Users\Filis\OneDrive\Citgez Trading\Leveranciers\Charmag\Foto's\1094_80_.jpg</v>
          </cell>
          <cell r="L108" t="str">
            <v>1094_20_2d.tif</v>
          </cell>
          <cell r="M108" t="str">
            <v>C:\Users\Filis\OneDrive\Citgez Trading\Leveranciers\Charmag\technische tekeningen\1094_20_2d.tif</v>
          </cell>
          <cell r="N108" t="str">
            <v>20_Gegalvaniseerd</v>
          </cell>
          <cell r="P108">
            <v>89</v>
          </cell>
          <cell r="Q108" t="str">
            <v>mm</v>
          </cell>
          <cell r="R108">
            <v>125</v>
          </cell>
          <cell r="S108" t="str">
            <v>mm</v>
          </cell>
          <cell r="T108">
            <v>3</v>
          </cell>
          <cell r="U108" t="str">
            <v>mm</v>
          </cell>
          <cell r="V108">
            <v>16</v>
          </cell>
          <cell r="W108" t="str">
            <v>mm</v>
          </cell>
          <cell r="X108">
            <v>10</v>
          </cell>
          <cell r="Y108" t="str">
            <v>mm</v>
          </cell>
          <cell r="Z108">
            <v>2</v>
          </cell>
          <cell r="AA108" t="str">
            <v>mm</v>
          </cell>
          <cell r="AC108" t="str">
            <v>mm</v>
          </cell>
          <cell r="AE108" t="str">
            <v>mm</v>
          </cell>
          <cell r="AF108">
            <v>4.5</v>
          </cell>
          <cell r="AG108">
            <v>8</v>
          </cell>
          <cell r="AH108" t="str">
            <v>4.5*40</v>
          </cell>
          <cell r="AI108" t="str">
            <v>mm</v>
          </cell>
          <cell r="AK108" t="str">
            <v>Montage_handleiding_v3</v>
          </cell>
          <cell r="AL108" t="str">
            <v xml:space="preserve">Deuren volgens BRL 0803  </v>
          </cell>
          <cell r="AP108">
            <v>10</v>
          </cell>
          <cell r="AQ108" t="str">
            <v>stuks</v>
          </cell>
          <cell r="AR108">
            <v>0.43</v>
          </cell>
          <cell r="AS108" t="str">
            <v>kg</v>
          </cell>
          <cell r="AT108">
            <v>50</v>
          </cell>
          <cell r="AU108">
            <v>60</v>
          </cell>
          <cell r="AV108">
            <v>75</v>
          </cell>
          <cell r="AW108" t="str">
            <v>Hout</v>
          </cell>
          <cell r="AX108" t="str">
            <v>Wood</v>
          </cell>
          <cell r="AY108" t="str">
            <v>Holz</v>
          </cell>
          <cell r="AZ108" t="str">
            <v>Bois</v>
          </cell>
          <cell r="BA108" t="str">
            <v>Ramen en Deuren</v>
          </cell>
          <cell r="BB108" t="str">
            <v>Windows and Doors</v>
          </cell>
          <cell r="BC108" t="str">
            <v>Fenster und Turen</v>
          </cell>
          <cell r="BD108" t="str">
            <v>Fenêtres et Portes</v>
          </cell>
          <cell r="BE108" t="str">
            <v>Kogelstiftpaumelles</v>
          </cell>
          <cell r="BF108" t="str">
            <v>Ball button split hinge</v>
          </cell>
          <cell r="BG108" t="str">
            <v xml:space="preserve">Kugelpaumelle </v>
          </cell>
          <cell r="BH108" t="str">
            <v>Paumelle</v>
          </cell>
          <cell r="BM108" t="str">
            <v>Rvs</v>
          </cell>
          <cell r="BN108" t="str">
            <v>Stainless steel</v>
          </cell>
          <cell r="BO108" t="str">
            <v>Edelstahl</v>
          </cell>
          <cell r="BP108" t="str">
            <v>Inox</v>
          </cell>
          <cell r="BQ108" t="str">
            <v>Geborsteld</v>
          </cell>
          <cell r="BR108" t="str">
            <v>Brushed</v>
          </cell>
          <cell r="BS108" t="str">
            <v>Gebürstet</v>
          </cell>
          <cell r="BT108" t="str">
            <v>Brossé</v>
          </cell>
          <cell r="BU108" t="str">
            <v>Rvs</v>
          </cell>
          <cell r="BV108" t="str">
            <v>Stainless Steel</v>
          </cell>
          <cell r="BW108" t="str">
            <v>Edelstahl</v>
          </cell>
          <cell r="BX108" t="str">
            <v>Inox</v>
          </cell>
          <cell r="BY108" t="str">
            <v>Platkop</v>
          </cell>
          <cell r="BZ108" t="str">
            <v>Flat head</v>
          </cell>
          <cell r="CA108" t="str">
            <v xml:space="preserve">Flachkopf </v>
          </cell>
          <cell r="CB108" t="str">
            <v>Têtes plates</v>
          </cell>
          <cell r="CC108" t="str">
            <v>Ronde hoek</v>
          </cell>
          <cell r="CD108" t="str">
            <v>Round corners</v>
          </cell>
          <cell r="CE108" t="str">
            <v>Runde Ecken</v>
          </cell>
          <cell r="CF108" t="str">
            <v>Coins arrondis</v>
          </cell>
          <cell r="CG108" t="str">
            <v>Kogelstift met vetkamer</v>
          </cell>
          <cell r="CH108" t="str">
            <v>Ball button split hinge With grease chamber</v>
          </cell>
          <cell r="CI108" t="str">
            <v>Kugelpaumelle mit fettkammer</v>
          </cell>
          <cell r="CJ108" t="str">
            <v>Paumelle avec chambre à graisse</v>
          </cell>
          <cell r="DE108" t="str">
            <v>Toepasbaar voor binnen- en buitendeuren</v>
          </cell>
          <cell r="DI108" t="str">
            <v>Stervormig, verlagen de kans op schroefbreuk</v>
          </cell>
          <cell r="DJ108" t="str">
            <v>Star-shaped, reduce the risk of screw breaking</v>
          </cell>
          <cell r="DK108" t="str">
            <v>Sternförmig, reduziert das Risiko eines Schraubenbruchs</v>
          </cell>
          <cell r="DL108" t="str">
            <v>En forme d'étoile, pour réduire le risque de rupture des vis</v>
          </cell>
          <cell r="DM108" t="str">
            <v/>
          </cell>
          <cell r="DN108" t="str">
            <v/>
          </cell>
          <cell r="DO108" t="str">
            <v/>
          </cell>
          <cell r="EG108" t="str">
            <v>426.663.01</v>
          </cell>
          <cell r="EH108" t="str">
            <v>C:\Users\Filis\OneDrive\Citgez Trading\Leveranciers\Charmag\Productdata sheet\logo's\skg.png</v>
          </cell>
          <cell r="EI108" t="str">
            <v>C:\Users\Filis\OneDrive\Citgez Trading\Leveranciers\Charmag\Productdata sheet\logo's\politie keurmerk.png</v>
          </cell>
          <cell r="EJ108" t="str">
            <v>C:\Users\Filis\OneDrive\Citgez Trading\Leveranciers\Charmag\Productdata sheet\logo's\skg ikob.jfif</v>
          </cell>
          <cell r="EL108" t="str">
            <v>SKG*** / SKH</v>
          </cell>
          <cell r="EM108" t="str">
            <v>politiekeur</v>
          </cell>
          <cell r="EN108" t="str">
            <v>426.663.01</v>
          </cell>
          <cell r="EQ108" t="str">
            <v>1094_20_</v>
          </cell>
          <cell r="ER108" t="str">
            <v>1094_20_2d</v>
          </cell>
          <cell r="ES108" t="str">
            <v>1094_20_</v>
          </cell>
          <cell r="ET108" t="str">
            <v>426.663.01</v>
          </cell>
          <cell r="FL108">
            <v>1</v>
          </cell>
        </row>
        <row r="109">
          <cell r="BS109" t="str">
            <v/>
          </cell>
          <cell r="BT109" t="str">
            <v/>
          </cell>
          <cell r="BU109" t="str">
            <v/>
          </cell>
          <cell r="BV109" t="str">
            <v/>
          </cell>
          <cell r="BW109" t="str">
            <v/>
          </cell>
          <cell r="BX109" t="str">
            <v/>
          </cell>
          <cell r="BY109" t="str">
            <v/>
          </cell>
          <cell r="DM109" t="str">
            <v/>
          </cell>
          <cell r="DN109" t="str">
            <v/>
          </cell>
          <cell r="DO109" t="str">
            <v/>
          </cell>
          <cell r="FL109">
            <v>1</v>
          </cell>
        </row>
        <row r="110">
          <cell r="C110" t="str">
            <v>1093.20.089K.L</v>
          </cell>
          <cell r="D110">
            <v>1093</v>
          </cell>
          <cell r="E110" t="str">
            <v>Kogelstiftpaumelles</v>
          </cell>
          <cell r="F110" t="str">
            <v>Ball button split hinge, round corners, Steel galvanized, fix pin</v>
          </cell>
          <cell r="G110" t="str">
            <v>Kogelstiftpaumelles, ronde hoek, gegalvaniseerd, kogelstift met vetkamer, platkop</v>
          </cell>
          <cell r="H110" t="str">
            <v>Paumelle, coins arrondis, acier zingué, avec tige fixe</v>
          </cell>
          <cell r="I110" t="str">
            <v>Kugelpaumelle , runde Ecken, Stahl verzinkt, mit festem Stift</v>
          </cell>
          <cell r="J110" t="str">
            <v>1093_20_.jpg</v>
          </cell>
          <cell r="K110" t="str">
            <v>C:\Users\Filis\OneDrive\Citgez Trading\Leveranciers\Charmag\Foto's\1093_20_.jpg</v>
          </cell>
          <cell r="L110" t="str">
            <v>1093_20_2d.tif</v>
          </cell>
          <cell r="M110" t="str">
            <v>C:\Users\Filis\OneDrive\Citgez Trading\Leveranciers\Charmag\technische tekeningen\1093_20_2d.tif</v>
          </cell>
          <cell r="N110" t="str">
            <v>20_Gegalvaniseerd</v>
          </cell>
          <cell r="O110">
            <v>101506</v>
          </cell>
          <cell r="P110">
            <v>89</v>
          </cell>
          <cell r="Q110" t="str">
            <v>mm</v>
          </cell>
          <cell r="R110">
            <v>89</v>
          </cell>
          <cell r="S110" t="str">
            <v>mm</v>
          </cell>
          <cell r="T110">
            <v>3</v>
          </cell>
          <cell r="U110" t="str">
            <v>mm</v>
          </cell>
          <cell r="V110">
            <v>16</v>
          </cell>
          <cell r="W110" t="str">
            <v>mm</v>
          </cell>
          <cell r="X110">
            <v>10</v>
          </cell>
          <cell r="Y110" t="str">
            <v>mm</v>
          </cell>
          <cell r="Z110">
            <v>2</v>
          </cell>
          <cell r="AA110" t="str">
            <v>mm</v>
          </cell>
          <cell r="AC110" t="str">
            <v>mm</v>
          </cell>
          <cell r="AE110" t="str">
            <v>mm</v>
          </cell>
          <cell r="AF110">
            <v>4.5</v>
          </cell>
          <cell r="AG110">
            <v>8</v>
          </cell>
          <cell r="AH110" t="str">
            <v>4.5*40</v>
          </cell>
          <cell r="AI110" t="str">
            <v>mm</v>
          </cell>
          <cell r="AL110" t="str">
            <v xml:space="preserve">Deuren volgens BRL 0803  </v>
          </cell>
          <cell r="AP110">
            <v>10</v>
          </cell>
          <cell r="AQ110" t="str">
            <v>stuks</v>
          </cell>
          <cell r="AR110">
            <v>0.28000000000000003</v>
          </cell>
          <cell r="AS110" t="str">
            <v>kg</v>
          </cell>
          <cell r="AT110" t="str">
            <v>80</v>
          </cell>
          <cell r="AU110" t="str">
            <v>100</v>
          </cell>
          <cell r="AV110" t="str">
            <v>120</v>
          </cell>
          <cell r="AW110" t="str">
            <v>Hout</v>
          </cell>
          <cell r="AX110" t="str">
            <v>Wood</v>
          </cell>
          <cell r="AY110" t="str">
            <v>Holz</v>
          </cell>
          <cell r="AZ110" t="str">
            <v>Bois</v>
          </cell>
          <cell r="BA110" t="str">
            <v>Ramen en Deuren</v>
          </cell>
          <cell r="BB110" t="str">
            <v>Windows and Doors</v>
          </cell>
          <cell r="BC110" t="str">
            <v>Fenster und Turen</v>
          </cell>
          <cell r="BD110" t="str">
            <v>Fenêtres et Portes</v>
          </cell>
          <cell r="BE110" t="str">
            <v>Kogelstiftpaumelles</v>
          </cell>
          <cell r="BF110" t="str">
            <v>Ball button split hinge</v>
          </cell>
          <cell r="BG110" t="str">
            <v xml:space="preserve">Kugelpaumelle </v>
          </cell>
          <cell r="BH110" t="str">
            <v>Paumelle</v>
          </cell>
          <cell r="BM110" t="str">
            <v>Staal</v>
          </cell>
          <cell r="BN110" t="str">
            <v>Steel</v>
          </cell>
          <cell r="BO110" t="str">
            <v>Stahl</v>
          </cell>
          <cell r="BP110" t="str">
            <v>Acier</v>
          </cell>
          <cell r="BQ110" t="str">
            <v>Gegalvaniseerd</v>
          </cell>
          <cell r="BR110" t="str">
            <v>Galvanized</v>
          </cell>
          <cell r="BS110" t="str">
            <v>Verzinkt</v>
          </cell>
          <cell r="BT110" t="str">
            <v>Zingué</v>
          </cell>
          <cell r="BU110" t="str">
            <v>Staal</v>
          </cell>
          <cell r="BV110" t="str">
            <v>Steel</v>
          </cell>
          <cell r="BW110" t="str">
            <v>Stahl</v>
          </cell>
          <cell r="BX110" t="str">
            <v>Acier</v>
          </cell>
          <cell r="BY110" t="str">
            <v>Platkop</v>
          </cell>
          <cell r="BZ110" t="str">
            <v>Flat head</v>
          </cell>
          <cell r="CA110" t="str">
            <v xml:space="preserve">Flachkopf </v>
          </cell>
          <cell r="CB110" t="str">
            <v>Têtes plates</v>
          </cell>
          <cell r="CC110" t="str">
            <v>Ronde hoek</v>
          </cell>
          <cell r="CD110" t="str">
            <v>Round corners</v>
          </cell>
          <cell r="CE110" t="str">
            <v>Runde Ecken</v>
          </cell>
          <cell r="CF110" t="str">
            <v>Coins arrondis</v>
          </cell>
          <cell r="CG110" t="str">
            <v>Kogelstift met vetkamer</v>
          </cell>
          <cell r="CH110" t="str">
            <v>Ball button split hinge With grease chamber</v>
          </cell>
          <cell r="CI110" t="str">
            <v>Kugelpaumelle mit fettkammer</v>
          </cell>
          <cell r="CJ110" t="str">
            <v>Paumelle avec chambre à graisse</v>
          </cell>
          <cell r="DE110" t="str">
            <v>Toepasbaar voor binnendeuren</v>
          </cell>
          <cell r="DI110" t="str">
            <v>Stervormig, verlagen de kans op schroefbreuk</v>
          </cell>
          <cell r="DJ110" t="str">
            <v>Star-shaped, reduce the risk of screw breaking</v>
          </cell>
          <cell r="DK110" t="str">
            <v>Sternförmig, reduziert das Risiko eines Schraubenbruchs</v>
          </cell>
          <cell r="DL110" t="str">
            <v>En forme d'étoile, pour réduire le risque de rupture des vis</v>
          </cell>
          <cell r="DM110" t="str">
            <v>Platkop</v>
          </cell>
          <cell r="DN110" t="str">
            <v>Flat Head</v>
          </cell>
          <cell r="DO110" t="str">
            <v>Flachkopf</v>
          </cell>
          <cell r="DP110" t="str">
            <v>Tige tête plate</v>
          </cell>
          <cell r="DU110" t="str">
            <v>Met een losse pen</v>
          </cell>
          <cell r="DV110" t="str">
            <v>With removable pin</v>
          </cell>
          <cell r="DW110" t="str">
            <v>Mit losem Stift</v>
          </cell>
          <cell r="DX110" t="str">
            <v>Tige dégondable</v>
          </cell>
          <cell r="EK110" t="str">
            <v>C:\Users\Filis\OneDrive\Citgez Trading\Leveranciers\Charmag\Productdata sheet\logo's\ce.png</v>
          </cell>
          <cell r="EO110" t="str">
            <v>ja</v>
          </cell>
          <cell r="EP110" t="str">
            <v>EN 1935: 475013012</v>
          </cell>
          <cell r="EQ110" t="str">
            <v>1093_20_</v>
          </cell>
          <cell r="ER110" t="str">
            <v>1093_20_2d</v>
          </cell>
          <cell r="ES110" t="str">
            <v>1093_20</v>
          </cell>
          <cell r="FD110" t="str">
            <v>A400.20.003V</v>
          </cell>
          <cell r="FF110">
            <v>46689</v>
          </cell>
          <cell r="FI110">
            <v>115846</v>
          </cell>
          <cell r="FL110">
            <v>1</v>
          </cell>
        </row>
        <row r="111">
          <cell r="C111" t="str">
            <v>1093.20.089K.R</v>
          </cell>
          <cell r="D111">
            <v>1093</v>
          </cell>
          <cell r="E111" t="str">
            <v>Kogelstiftpaumelles</v>
          </cell>
          <cell r="F111" t="str">
            <v>Ball button split hinge, round corners, Steel galvanized, fix pin</v>
          </cell>
          <cell r="G111" t="str">
            <v>Kogelstiftpaumelles, ronde hoek, gegalvaniseerd, kogelstift met vetkamer, platkop</v>
          </cell>
          <cell r="H111" t="str">
            <v>Paumelle, coins arrondis, acier zingué, avec tige fixe</v>
          </cell>
          <cell r="I111" t="str">
            <v>Kugelpaumelle , runde Ecken, Stahl verzinkt, mit festem Stift</v>
          </cell>
          <cell r="J111" t="str">
            <v>1093_20_.jpg</v>
          </cell>
          <cell r="K111" t="str">
            <v>C:\Users\Filis\OneDrive\Citgez Trading\Leveranciers\Charmag\Foto's\1093_20_.jpg</v>
          </cell>
          <cell r="L111" t="str">
            <v>1093_20_2d.tif</v>
          </cell>
          <cell r="M111" t="str">
            <v>C:\Users\Filis\OneDrive\Citgez Trading\Leveranciers\Charmag\technische tekeningen\1093_20_2d.tif</v>
          </cell>
          <cell r="N111" t="str">
            <v>20_Gegalvaniseerd</v>
          </cell>
          <cell r="O111">
            <v>101507</v>
          </cell>
          <cell r="P111">
            <v>89</v>
          </cell>
          <cell r="Q111" t="str">
            <v>mm</v>
          </cell>
          <cell r="R111">
            <v>89</v>
          </cell>
          <cell r="S111" t="str">
            <v>mm</v>
          </cell>
          <cell r="T111">
            <v>3</v>
          </cell>
          <cell r="U111" t="str">
            <v>mm</v>
          </cell>
          <cell r="V111">
            <v>16</v>
          </cell>
          <cell r="W111" t="str">
            <v>mm</v>
          </cell>
          <cell r="X111">
            <v>10</v>
          </cell>
          <cell r="Y111" t="str">
            <v>mm</v>
          </cell>
          <cell r="Z111">
            <v>2</v>
          </cell>
          <cell r="AA111" t="str">
            <v>mm</v>
          </cell>
          <cell r="AC111" t="str">
            <v>mm</v>
          </cell>
          <cell r="AE111" t="str">
            <v>mm</v>
          </cell>
          <cell r="AF111">
            <v>4.5</v>
          </cell>
          <cell r="AG111">
            <v>8</v>
          </cell>
          <cell r="AH111" t="str">
            <v>4.5*40</v>
          </cell>
          <cell r="AI111" t="str">
            <v>mm</v>
          </cell>
          <cell r="AL111" t="str">
            <v xml:space="preserve">Deuren volgens BRL 0803  </v>
          </cell>
          <cell r="AP111">
            <v>10</v>
          </cell>
          <cell r="AQ111" t="str">
            <v>stuks</v>
          </cell>
          <cell r="AR111">
            <v>0.28000000000000003</v>
          </cell>
          <cell r="AS111" t="str">
            <v>kg</v>
          </cell>
          <cell r="AT111" t="str">
            <v>80</v>
          </cell>
          <cell r="AU111" t="str">
            <v>100</v>
          </cell>
          <cell r="AV111" t="str">
            <v>120</v>
          </cell>
          <cell r="AW111" t="str">
            <v>Hout</v>
          </cell>
          <cell r="AX111" t="str">
            <v>Wood</v>
          </cell>
          <cell r="AY111" t="str">
            <v>Holz</v>
          </cell>
          <cell r="AZ111" t="str">
            <v>Bois</v>
          </cell>
          <cell r="BA111" t="str">
            <v>Ramen en Deuren</v>
          </cell>
          <cell r="BB111" t="str">
            <v>Windows and Doors</v>
          </cell>
          <cell r="BC111" t="str">
            <v>Fenster und Turen</v>
          </cell>
          <cell r="BD111" t="str">
            <v>Fenêtres et Portes</v>
          </cell>
          <cell r="BE111" t="str">
            <v>Kogelstiftpaumelles</v>
          </cell>
          <cell r="BF111" t="str">
            <v>Ball button split hinge</v>
          </cell>
          <cell r="BG111" t="str">
            <v xml:space="preserve">Kugelpaumelle </v>
          </cell>
          <cell r="BH111" t="str">
            <v>Paumelle</v>
          </cell>
          <cell r="BM111" t="str">
            <v>Staal</v>
          </cell>
          <cell r="BN111" t="str">
            <v>Steel</v>
          </cell>
          <cell r="BO111" t="str">
            <v>Stahl</v>
          </cell>
          <cell r="BP111" t="str">
            <v>Acier</v>
          </cell>
          <cell r="BQ111" t="str">
            <v>Gegalvaniseerd</v>
          </cell>
          <cell r="BR111" t="str">
            <v>Galvanized</v>
          </cell>
          <cell r="BS111" t="str">
            <v>Verzinkt</v>
          </cell>
          <cell r="BT111" t="str">
            <v>Zingué</v>
          </cell>
          <cell r="BU111" t="str">
            <v>Staal</v>
          </cell>
          <cell r="BV111" t="str">
            <v>Steel</v>
          </cell>
          <cell r="BW111" t="str">
            <v>Stahl</v>
          </cell>
          <cell r="BX111" t="str">
            <v>Acier</v>
          </cell>
          <cell r="BY111" t="str">
            <v>Platkop</v>
          </cell>
          <cell r="BZ111" t="str">
            <v>Flat head</v>
          </cell>
          <cell r="CA111" t="str">
            <v xml:space="preserve">Flachkopf </v>
          </cell>
          <cell r="CB111" t="str">
            <v>Têtes plates</v>
          </cell>
          <cell r="CC111" t="str">
            <v>Ronde hoek</v>
          </cell>
          <cell r="CD111" t="str">
            <v>Round corners</v>
          </cell>
          <cell r="CE111" t="str">
            <v>Runde Ecken</v>
          </cell>
          <cell r="CF111" t="str">
            <v>Coins arrondis</v>
          </cell>
          <cell r="CG111" t="str">
            <v>Kogelstift met vetkamer</v>
          </cell>
          <cell r="CH111" t="str">
            <v>Ball button split hinge With grease chamber</v>
          </cell>
          <cell r="CI111" t="str">
            <v>Kugelpaumelle mit fettkammer</v>
          </cell>
          <cell r="CJ111" t="str">
            <v>Paumelle avec chambre à graisse</v>
          </cell>
          <cell r="DE111" t="str">
            <v>Toepasbaar voor binnendeuren</v>
          </cell>
          <cell r="DI111" t="str">
            <v>Stervormig, verlagen de kans op schroefbreuk</v>
          </cell>
          <cell r="DJ111" t="str">
            <v>Star-shaped, reduce the risk of screw breaking</v>
          </cell>
          <cell r="DK111" t="str">
            <v>Sternförmig, reduziert das Risiko eines Schraubenbruchs</v>
          </cell>
          <cell r="DL111" t="str">
            <v>En forme d'étoile, pour réduire le risque de rupture des vis</v>
          </cell>
          <cell r="DM111" t="str">
            <v>Platkop</v>
          </cell>
          <cell r="DN111" t="str">
            <v>Flat Head</v>
          </cell>
          <cell r="DO111" t="str">
            <v>Flachkopf</v>
          </cell>
          <cell r="DP111" t="str">
            <v>Tige tête plate</v>
          </cell>
          <cell r="DU111" t="str">
            <v>Met een losse pen</v>
          </cell>
          <cell r="DV111" t="str">
            <v>With removable pin</v>
          </cell>
          <cell r="DW111" t="str">
            <v>Mit losem Stift</v>
          </cell>
          <cell r="DX111" t="str">
            <v>Tige dégondable</v>
          </cell>
          <cell r="EK111" t="str">
            <v>C:\Users\Filis\OneDrive\Citgez Trading\Leveranciers\Charmag\Productdata sheet\logo's\ce.png</v>
          </cell>
          <cell r="EO111" t="str">
            <v>ja</v>
          </cell>
          <cell r="EP111" t="str">
            <v>EN 1935: 475013012</v>
          </cell>
          <cell r="EQ111" t="str">
            <v>1093_20_</v>
          </cell>
          <cell r="ER111" t="str">
            <v>1093_20_2d</v>
          </cell>
          <cell r="ES111" t="str">
            <v>1093_20</v>
          </cell>
          <cell r="EU111" t="str">
            <v>1093.20.089</v>
          </cell>
          <cell r="FD111" t="str">
            <v>A400.20.003V</v>
          </cell>
          <cell r="FF111">
            <v>46690</v>
          </cell>
          <cell r="FI111">
            <v>115847</v>
          </cell>
          <cell r="FL111">
            <v>1</v>
          </cell>
        </row>
        <row r="112">
          <cell r="C112" t="str">
            <v>1093.80.089K.L</v>
          </cell>
          <cell r="D112">
            <v>1093</v>
          </cell>
          <cell r="E112" t="str">
            <v>Kogelstiftpaumelles</v>
          </cell>
          <cell r="F112" t="str">
            <v>Ball button split hinge, round corners, stainless steel brushed, fix pin</v>
          </cell>
          <cell r="G112" t="str">
            <v>Kogelstiftpaumelles, ronde hoek, rvs geborsteld, kogelstift met vetkamer, platkop</v>
          </cell>
          <cell r="H112" t="str">
            <v>Paumelle, coins arrondis, inox brossé, avec tige fixe</v>
          </cell>
          <cell r="I112" t="str">
            <v>Kugelpaumelle , runde Ecken, Edelstahl gebürstet, mit festem Stift</v>
          </cell>
          <cell r="J112" t="str">
            <v>1093_80_.jpg</v>
          </cell>
          <cell r="K112" t="str">
            <v>C:\Users\Filis\OneDrive\Citgez Trading\Leveranciers\Charmag\Foto's\1093_80_.jpg</v>
          </cell>
          <cell r="L112" t="str">
            <v>1093_80_2d.tif</v>
          </cell>
          <cell r="M112" t="str">
            <v>C:\Users\Filis\OneDrive\Citgez Trading\Leveranciers\Charmag\technische tekeningen\1093_80_2d.tif</v>
          </cell>
          <cell r="N112" t="str">
            <v>80_Rvs</v>
          </cell>
          <cell r="O112">
            <v>101508</v>
          </cell>
          <cell r="P112">
            <v>89</v>
          </cell>
          <cell r="Q112" t="str">
            <v>mm</v>
          </cell>
          <cell r="R112">
            <v>89</v>
          </cell>
          <cell r="S112" t="str">
            <v>mm</v>
          </cell>
          <cell r="T112">
            <v>3</v>
          </cell>
          <cell r="U112" t="str">
            <v>mm</v>
          </cell>
          <cell r="V112">
            <v>16</v>
          </cell>
          <cell r="W112" t="str">
            <v>mm</v>
          </cell>
          <cell r="X112">
            <v>10</v>
          </cell>
          <cell r="Y112" t="str">
            <v>mm</v>
          </cell>
          <cell r="Z112">
            <v>2</v>
          </cell>
          <cell r="AA112" t="str">
            <v>mm</v>
          </cell>
          <cell r="AC112" t="str">
            <v>mm</v>
          </cell>
          <cell r="AE112" t="str">
            <v>mm</v>
          </cell>
          <cell r="AF112">
            <v>4.5</v>
          </cell>
          <cell r="AG112">
            <v>8</v>
          </cell>
          <cell r="AH112" t="str">
            <v>4.5*40</v>
          </cell>
          <cell r="AI112" t="str">
            <v>mm</v>
          </cell>
          <cell r="AL112" t="str">
            <v xml:space="preserve">Deuren volgens BRL 0803  </v>
          </cell>
          <cell r="AP112">
            <v>10</v>
          </cell>
          <cell r="AQ112" t="str">
            <v>stuks</v>
          </cell>
          <cell r="AR112">
            <v>0.28000000000000003</v>
          </cell>
          <cell r="AS112" t="str">
            <v>kg</v>
          </cell>
          <cell r="AT112" t="str">
            <v>80</v>
          </cell>
          <cell r="AU112" t="str">
            <v>100</v>
          </cell>
          <cell r="AV112" t="str">
            <v>120</v>
          </cell>
          <cell r="AW112" t="str">
            <v>Hout</v>
          </cell>
          <cell r="AX112" t="str">
            <v>Wood</v>
          </cell>
          <cell r="AY112" t="str">
            <v>Holz</v>
          </cell>
          <cell r="AZ112" t="str">
            <v>Bois</v>
          </cell>
          <cell r="BA112" t="str">
            <v>Ramen en Deuren</v>
          </cell>
          <cell r="BB112" t="str">
            <v>Windows and Doors</v>
          </cell>
          <cell r="BC112" t="str">
            <v>Fenster und Turen</v>
          </cell>
          <cell r="BD112" t="str">
            <v>Fenêtres et Portes</v>
          </cell>
          <cell r="BE112" t="str">
            <v>Kogelstiftpaumelles</v>
          </cell>
          <cell r="BF112" t="str">
            <v>Ball button split hinge</v>
          </cell>
          <cell r="BG112" t="str">
            <v xml:space="preserve">Kugelpaumelle </v>
          </cell>
          <cell r="BH112" t="str">
            <v>Paumelle</v>
          </cell>
          <cell r="BM112" t="str">
            <v>Rvs</v>
          </cell>
          <cell r="BN112" t="str">
            <v>Stainless steel</v>
          </cell>
          <cell r="BO112" t="str">
            <v>Edelstahl</v>
          </cell>
          <cell r="BP112" t="str">
            <v>Inox</v>
          </cell>
          <cell r="BQ112" t="str">
            <v>Geborsteld</v>
          </cell>
          <cell r="BR112" t="str">
            <v>Brushed</v>
          </cell>
          <cell r="BS112" t="str">
            <v>Gebürstet</v>
          </cell>
          <cell r="BT112" t="str">
            <v>Brossé</v>
          </cell>
          <cell r="BU112" t="str">
            <v>Rvs</v>
          </cell>
          <cell r="BV112" t="str">
            <v>Stainless Steel</v>
          </cell>
          <cell r="BW112" t="str">
            <v>Edelstahl</v>
          </cell>
          <cell r="BX112" t="str">
            <v>Inox</v>
          </cell>
          <cell r="BY112" t="str">
            <v>Platkop</v>
          </cell>
          <cell r="BZ112" t="str">
            <v>Flat head</v>
          </cell>
          <cell r="CA112" t="str">
            <v xml:space="preserve">Flachkopf </v>
          </cell>
          <cell r="CB112" t="str">
            <v>Têtes plates</v>
          </cell>
          <cell r="CC112" t="str">
            <v>Ronde hoek</v>
          </cell>
          <cell r="CD112" t="str">
            <v>Round corners</v>
          </cell>
          <cell r="CE112" t="str">
            <v>Runde Ecken</v>
          </cell>
          <cell r="CF112" t="str">
            <v>Coins arrondis</v>
          </cell>
          <cell r="CG112" t="str">
            <v>Kogelstift met vetkamer</v>
          </cell>
          <cell r="CH112" t="str">
            <v>Ball button split hinge With grease chamber</v>
          </cell>
          <cell r="CI112" t="str">
            <v>Kugelpaumelle mit fettkammer</v>
          </cell>
          <cell r="CJ112" t="str">
            <v>Paumelle avec chambre à graisse</v>
          </cell>
          <cell r="DE112" t="str">
            <v>Toepasbaar voor binnendeuren</v>
          </cell>
          <cell r="DI112" t="str">
            <v>Stervormig, verlagen de kans op schroefbreuk</v>
          </cell>
          <cell r="DJ112" t="str">
            <v>Star-shaped, reduce the risk of screw breaking</v>
          </cell>
          <cell r="DK112" t="str">
            <v>Sternförmig, reduziert das Risiko eines Schraubenbruchs</v>
          </cell>
          <cell r="DL112" t="str">
            <v>En forme d'étoile, pour réduire le risque de rupture des vis</v>
          </cell>
          <cell r="DM112" t="str">
            <v>Platkop</v>
          </cell>
          <cell r="DN112" t="str">
            <v>Flat Head</v>
          </cell>
          <cell r="DO112" t="str">
            <v>Flachkopf</v>
          </cell>
          <cell r="DP112" t="str">
            <v>Tige tête plate</v>
          </cell>
          <cell r="DU112" t="str">
            <v>Met een losse pen</v>
          </cell>
          <cell r="DV112" t="str">
            <v>With removable pin</v>
          </cell>
          <cell r="DW112" t="str">
            <v>Mit losem Stift</v>
          </cell>
          <cell r="DX112" t="str">
            <v>Tige dégondable</v>
          </cell>
          <cell r="EK112" t="str">
            <v>C:\Users\Filis\OneDrive\Citgez Trading\Leveranciers\Charmag\Productdata sheet\logo's\ce.png</v>
          </cell>
          <cell r="EO112" t="str">
            <v>ja</v>
          </cell>
          <cell r="EP112" t="str">
            <v>EN 1935: 475013012</v>
          </cell>
          <cell r="EQ112" t="str">
            <v>1093_80_</v>
          </cell>
          <cell r="ER112" t="str">
            <v>1093_80_2d</v>
          </cell>
          <cell r="ES112" t="str">
            <v>1093_80</v>
          </cell>
          <cell r="FD112" t="str">
            <v>A400.80.003V</v>
          </cell>
          <cell r="FF112">
            <v>40263</v>
          </cell>
          <cell r="FI112">
            <v>116190</v>
          </cell>
          <cell r="FL112">
            <v>1</v>
          </cell>
        </row>
        <row r="113">
          <cell r="C113" t="str">
            <v>1093.80.089K.R</v>
          </cell>
          <cell r="D113">
            <v>1093</v>
          </cell>
          <cell r="E113" t="str">
            <v>Kogelstiftpaumelles</v>
          </cell>
          <cell r="F113" t="str">
            <v>Ball button split hinge, round corners, stainless steel brushed, fix pin</v>
          </cell>
          <cell r="G113" t="str">
            <v>Kogelstiftpaumelles, ronde hoek, rvs geborsteld, kogelstift met vetkamer, platkop</v>
          </cell>
          <cell r="H113" t="str">
            <v>Paumelle, coins arrondis, inox brossé, avec tige fixe</v>
          </cell>
          <cell r="I113" t="str">
            <v>Kugelpaumelle , runde Ecken, Edelstahl gebürstet, mit festem Stift</v>
          </cell>
          <cell r="J113" t="str">
            <v>1093_80_.jpg</v>
          </cell>
          <cell r="K113" t="str">
            <v>C:\Users\Filis\OneDrive\Citgez Trading\Leveranciers\Charmag\Foto's\1093_80_.jpg</v>
          </cell>
          <cell r="L113" t="str">
            <v>1093_80_2d.tif</v>
          </cell>
          <cell r="M113" t="str">
            <v>C:\Users\Filis\OneDrive\Citgez Trading\Leveranciers\Charmag\technische tekeningen\1093_80_2d.tif</v>
          </cell>
          <cell r="N113" t="str">
            <v>80_Rvs</v>
          </cell>
          <cell r="O113">
            <v>101509</v>
          </cell>
          <cell r="P113">
            <v>89</v>
          </cell>
          <cell r="Q113" t="str">
            <v>mm</v>
          </cell>
          <cell r="R113">
            <v>89</v>
          </cell>
          <cell r="S113" t="str">
            <v>mm</v>
          </cell>
          <cell r="T113">
            <v>3</v>
          </cell>
          <cell r="U113" t="str">
            <v>mm</v>
          </cell>
          <cell r="V113">
            <v>16</v>
          </cell>
          <cell r="W113" t="str">
            <v>mm</v>
          </cell>
          <cell r="X113">
            <v>10</v>
          </cell>
          <cell r="Y113" t="str">
            <v>mm</v>
          </cell>
          <cell r="Z113">
            <v>2</v>
          </cell>
          <cell r="AA113" t="str">
            <v>mm</v>
          </cell>
          <cell r="AC113" t="str">
            <v>mm</v>
          </cell>
          <cell r="AE113" t="str">
            <v>mm</v>
          </cell>
          <cell r="AF113">
            <v>4.5</v>
          </cell>
          <cell r="AG113">
            <v>8</v>
          </cell>
          <cell r="AH113" t="str">
            <v>4.5*40</v>
          </cell>
          <cell r="AI113" t="str">
            <v>mm</v>
          </cell>
          <cell r="AL113" t="str">
            <v xml:space="preserve">Deuren volgens BRL 0803  </v>
          </cell>
          <cell r="AP113">
            <v>10</v>
          </cell>
          <cell r="AQ113" t="str">
            <v>stuks</v>
          </cell>
          <cell r="AR113">
            <v>0.28000000000000003</v>
          </cell>
          <cell r="AS113" t="str">
            <v>kg</v>
          </cell>
          <cell r="AT113" t="str">
            <v>80</v>
          </cell>
          <cell r="AU113" t="str">
            <v>100</v>
          </cell>
          <cell r="AV113" t="str">
            <v>120</v>
          </cell>
          <cell r="AW113" t="str">
            <v>Hout</v>
          </cell>
          <cell r="AX113" t="str">
            <v>Wood</v>
          </cell>
          <cell r="AY113" t="str">
            <v>Holz</v>
          </cell>
          <cell r="AZ113" t="str">
            <v>Bois</v>
          </cell>
          <cell r="BA113" t="str">
            <v>Ramen en Deuren</v>
          </cell>
          <cell r="BB113" t="str">
            <v>Windows and Doors</v>
          </cell>
          <cell r="BC113" t="str">
            <v>Fenster und Turen</v>
          </cell>
          <cell r="BD113" t="str">
            <v>Fenêtres et Portes</v>
          </cell>
          <cell r="BE113" t="str">
            <v>Kogelstiftpaumelles</v>
          </cell>
          <cell r="BF113" t="str">
            <v>Ball button split hinge</v>
          </cell>
          <cell r="BG113" t="str">
            <v xml:space="preserve">Kugelpaumelle </v>
          </cell>
          <cell r="BH113" t="str">
            <v>Paumelle</v>
          </cell>
          <cell r="BM113" t="str">
            <v>Rvs</v>
          </cell>
          <cell r="BN113" t="str">
            <v>Stainless steel</v>
          </cell>
          <cell r="BO113" t="str">
            <v>Edelstahl</v>
          </cell>
          <cell r="BP113" t="str">
            <v>Inox</v>
          </cell>
          <cell r="BQ113" t="str">
            <v>Geborsteld</v>
          </cell>
          <cell r="BR113" t="str">
            <v>Brushed</v>
          </cell>
          <cell r="BS113" t="str">
            <v>Gebürstet</v>
          </cell>
          <cell r="BT113" t="str">
            <v>Brossé</v>
          </cell>
          <cell r="BU113" t="str">
            <v>Rvs</v>
          </cell>
          <cell r="BV113" t="str">
            <v>Stainless Steel</v>
          </cell>
          <cell r="BW113" t="str">
            <v>Edelstahl</v>
          </cell>
          <cell r="BX113" t="str">
            <v>Inox</v>
          </cell>
          <cell r="BY113" t="str">
            <v>Platkop</v>
          </cell>
          <cell r="BZ113" t="str">
            <v>Flat head</v>
          </cell>
          <cell r="CA113" t="str">
            <v xml:space="preserve">Flachkopf </v>
          </cell>
          <cell r="CB113" t="str">
            <v>Têtes plates</v>
          </cell>
          <cell r="CC113" t="str">
            <v>Ronde hoek</v>
          </cell>
          <cell r="CD113" t="str">
            <v>Round corners</v>
          </cell>
          <cell r="CE113" t="str">
            <v>Runde Ecken</v>
          </cell>
          <cell r="CF113" t="str">
            <v>Coins arrondis</v>
          </cell>
          <cell r="CG113" t="str">
            <v>Kogelstift met vetkamer</v>
          </cell>
          <cell r="CH113" t="str">
            <v>Ball button split hinge With grease chamber</v>
          </cell>
          <cell r="CI113" t="str">
            <v>Kugelpaumelle mit fettkammer</v>
          </cell>
          <cell r="CJ113" t="str">
            <v>Paumelle avec chambre à graisse</v>
          </cell>
          <cell r="DE113" t="str">
            <v>Toepasbaar voor binnendeuren</v>
          </cell>
          <cell r="DI113" t="str">
            <v>Stervormig, verlagen de kans op schroefbreuk</v>
          </cell>
          <cell r="DJ113" t="str">
            <v>Star-shaped, reduce the risk of screw breaking</v>
          </cell>
          <cell r="DK113" t="str">
            <v>Sternförmig, reduziert das Risiko eines Schraubenbruchs</v>
          </cell>
          <cell r="DL113" t="str">
            <v>En forme d'étoile, pour réduire le risque de rupture des vis</v>
          </cell>
          <cell r="DM113" t="str">
            <v>Platkop</v>
          </cell>
          <cell r="DN113" t="str">
            <v>Flat Head</v>
          </cell>
          <cell r="DO113" t="str">
            <v>Flachkopf</v>
          </cell>
          <cell r="DP113" t="str">
            <v>Tige tête plate</v>
          </cell>
          <cell r="DU113" t="str">
            <v>Met een losse pen</v>
          </cell>
          <cell r="DV113" t="str">
            <v>With removable pin</v>
          </cell>
          <cell r="DW113" t="str">
            <v>Mit losem Stift</v>
          </cell>
          <cell r="DX113" t="str">
            <v>Tige dégondable</v>
          </cell>
          <cell r="EK113" t="str">
            <v>C:\Users\Filis\OneDrive\Citgez Trading\Leveranciers\Charmag\Productdata sheet\logo's\ce.png</v>
          </cell>
          <cell r="EO113" t="str">
            <v>ja</v>
          </cell>
          <cell r="EP113" t="str">
            <v>EN 1935: 475013012</v>
          </cell>
          <cell r="EQ113" t="str">
            <v>1093_80_</v>
          </cell>
          <cell r="ER113" t="str">
            <v>1093_80_2d</v>
          </cell>
          <cell r="ES113" t="str">
            <v>1093_80</v>
          </cell>
          <cell r="EU113" t="str">
            <v>1093.80.089</v>
          </cell>
          <cell r="FD113" t="str">
            <v>A400.80.003V</v>
          </cell>
          <cell r="FF113">
            <v>40264</v>
          </cell>
          <cell r="FI113">
            <v>116189</v>
          </cell>
          <cell r="FL113">
            <v>1</v>
          </cell>
        </row>
        <row r="114">
          <cell r="BS114" t="str">
            <v/>
          </cell>
          <cell r="BT114" t="str">
            <v/>
          </cell>
          <cell r="BU114" t="str">
            <v/>
          </cell>
          <cell r="BV114" t="str">
            <v/>
          </cell>
          <cell r="BW114" t="str">
            <v/>
          </cell>
          <cell r="BX114" t="str">
            <v/>
          </cell>
          <cell r="BY114" t="str">
            <v/>
          </cell>
          <cell r="DM114" t="str">
            <v/>
          </cell>
          <cell r="DN114" t="str">
            <v/>
          </cell>
          <cell r="DO114" t="str">
            <v/>
          </cell>
          <cell r="FL114">
            <v>1</v>
          </cell>
        </row>
        <row r="115">
          <cell r="C115" t="str">
            <v>1250.20.076A</v>
          </cell>
          <cell r="D115">
            <v>1250</v>
          </cell>
          <cell r="E115" t="str">
            <v>Veiligheids klepscharnier</v>
          </cell>
          <cell r="F115" t="str">
            <v>Safety butt hinge, square corners, steel galvanized, safety bolt, SK**</v>
          </cell>
          <cell r="G115" t="str">
            <v>Veiligheids klepscharnier, rechte hoek, gegalvaniseerd, met losse pen, bolkop, SKG **</v>
          </cell>
          <cell r="H115" t="str">
            <v>Charnière de sécurité , coins carrés, acier zingué, tige dégondable, SKG**</v>
          </cell>
          <cell r="I115" t="str">
            <v>Sicherheitsscharnier, rechte Ecken, Stahl verzinkt, Sicherheitsbolzen,SKG**</v>
          </cell>
          <cell r="J115" t="str">
            <v>1250_20_.jpg</v>
          </cell>
          <cell r="K115" t="str">
            <v>C:\Users\Filis\OneDrive\Citgez Trading\Leveranciers\Charmag\Foto's\1250_20_.jpg</v>
          </cell>
          <cell r="L115" t="str">
            <v>1250_20_2d.tif</v>
          </cell>
          <cell r="M115" t="str">
            <v>C:\Users\Filis\OneDrive\Citgez Trading\Leveranciers\Charmag\technische tekeningen\1250_20_2d.tif</v>
          </cell>
          <cell r="N115" t="str">
            <v>20_Gegalvaniseerd</v>
          </cell>
          <cell r="O115">
            <v>101512</v>
          </cell>
          <cell r="P115">
            <v>76</v>
          </cell>
          <cell r="Q115" t="str">
            <v>mm</v>
          </cell>
          <cell r="R115">
            <v>76</v>
          </cell>
          <cell r="S115" t="str">
            <v>mm</v>
          </cell>
          <cell r="T115">
            <v>2</v>
          </cell>
          <cell r="U115" t="str">
            <v>mm</v>
          </cell>
          <cell r="V115">
            <v>10</v>
          </cell>
          <cell r="W115" t="str">
            <v>mm</v>
          </cell>
          <cell r="X115">
            <v>6</v>
          </cell>
          <cell r="Y115" t="str">
            <v>mm</v>
          </cell>
          <cell r="Z115">
            <v>5</v>
          </cell>
          <cell r="AA115" t="str">
            <v>mm</v>
          </cell>
          <cell r="AC115" t="str">
            <v>mm</v>
          </cell>
          <cell r="AE115" t="str">
            <v>mm</v>
          </cell>
          <cell r="AF115">
            <v>4</v>
          </cell>
          <cell r="AG115">
            <v>8</v>
          </cell>
          <cell r="AH115" t="str">
            <v>4*30</v>
          </cell>
          <cell r="AI115" t="str">
            <v>mm</v>
          </cell>
          <cell r="AJ115" t="str">
            <v>SKH gecertificeeerd</v>
          </cell>
          <cell r="AK115" t="str">
            <v>Montage_handleiding_v3</v>
          </cell>
          <cell r="AL115" t="str">
            <v xml:space="preserve">Deuren volgens BRL 0803  </v>
          </cell>
          <cell r="AP115">
            <v>25</v>
          </cell>
          <cell r="AQ115" t="str">
            <v>stuks</v>
          </cell>
          <cell r="AR115">
            <v>0.13</v>
          </cell>
          <cell r="AS115" t="str">
            <v>kg</v>
          </cell>
          <cell r="AT115" t="str">
            <v>40</v>
          </cell>
          <cell r="AU115" t="str">
            <v>50</v>
          </cell>
          <cell r="AV115" t="str">
            <v>60</v>
          </cell>
          <cell r="AW115" t="str">
            <v>Hout</v>
          </cell>
          <cell r="AX115" t="str">
            <v>Wood</v>
          </cell>
          <cell r="AY115" t="str">
            <v>Holz</v>
          </cell>
          <cell r="AZ115" t="str">
            <v>Bois</v>
          </cell>
          <cell r="BA115" t="str">
            <v>Ramen en Deuren</v>
          </cell>
          <cell r="BB115" t="str">
            <v>Windows and Doors</v>
          </cell>
          <cell r="BC115" t="str">
            <v>Fenster und Turen</v>
          </cell>
          <cell r="BD115" t="str">
            <v>Fenêtres et Portes</v>
          </cell>
          <cell r="BE115" t="str">
            <v>Veiligheids klepscharnier</v>
          </cell>
          <cell r="BF115" t="str">
            <v>Safety butt hinge</v>
          </cell>
          <cell r="BG115" t="str">
            <v>Sicherheits Scharnier</v>
          </cell>
          <cell r="BH115" t="str">
            <v xml:space="preserve">Charnière de sécurité </v>
          </cell>
          <cell r="BM115" t="str">
            <v>Staal</v>
          </cell>
          <cell r="BN115" t="str">
            <v>Steel</v>
          </cell>
          <cell r="BO115" t="str">
            <v>Stahl</v>
          </cell>
          <cell r="BP115" t="str">
            <v>Acier</v>
          </cell>
          <cell r="BQ115" t="str">
            <v>Gegalvaniseerd</v>
          </cell>
          <cell r="BR115" t="str">
            <v>Galvanized</v>
          </cell>
          <cell r="BS115" t="str">
            <v>Verzinkt</v>
          </cell>
          <cell r="BT115" t="str">
            <v>Zingué</v>
          </cell>
          <cell r="BU115" t="str">
            <v>Staal</v>
          </cell>
          <cell r="BV115" t="str">
            <v>Steel</v>
          </cell>
          <cell r="BW115" t="str">
            <v>Stahl</v>
          </cell>
          <cell r="BX115" t="str">
            <v>Acier</v>
          </cell>
          <cell r="BY115" t="str">
            <v>Bolkop</v>
          </cell>
          <cell r="BZ115" t="str">
            <v>Roundhead</v>
          </cell>
          <cell r="CA115" t="str">
            <v>Rundkopf</v>
          </cell>
          <cell r="CB115" t="str">
            <v>Tête arrondi</v>
          </cell>
          <cell r="CC115" t="str">
            <v>Rechte hoek</v>
          </cell>
          <cell r="CD115" t="str">
            <v>Square corners</v>
          </cell>
          <cell r="CE115" t="str">
            <v>Rechte Ecken</v>
          </cell>
          <cell r="CF115" t="str">
            <v>Coins carrés</v>
          </cell>
          <cell r="CG115" t="str">
            <v>Ongelagerd</v>
          </cell>
          <cell r="CH115" t="str">
            <v xml:space="preserve">Bearing-free </v>
          </cell>
          <cell r="CI115" t="str">
            <v>Lager frei</v>
          </cell>
          <cell r="CJ115" t="str">
            <v>Sans lisse</v>
          </cell>
          <cell r="DE115" t="str">
            <v>Toepasbaar voor binnen- en buitendeuren</v>
          </cell>
          <cell r="DI115" t="str">
            <v>Stervormig, verlagen de kans op schroefbreuk</v>
          </cell>
          <cell r="DJ115" t="str">
            <v>Star-shaped, reduce the risk of screw breaking</v>
          </cell>
          <cell r="DK115" t="str">
            <v>Sternförmig, reduziert das Risiko eines Schraubenbruchs</v>
          </cell>
          <cell r="DL115" t="str">
            <v>En forme d'étoile, pour réduire le risque de rupture des vis</v>
          </cell>
          <cell r="DM115" t="str">
            <v>Bolkop</v>
          </cell>
          <cell r="DN115" t="str">
            <v>Roundhead</v>
          </cell>
          <cell r="DO115" t="str">
            <v>Rundkopf</v>
          </cell>
          <cell r="DP115" t="str">
            <v>Tige tête arrondi</v>
          </cell>
          <cell r="DU115" t="str">
            <v>Veiligheids nokken</v>
          </cell>
          <cell r="DV115" t="str">
            <v>Safety bolts</v>
          </cell>
          <cell r="DW115" t="str">
            <v>Sicheitsbolzen</v>
          </cell>
          <cell r="DX115" t="str">
            <v>Avec sécurité</v>
          </cell>
          <cell r="EG115" t="str">
            <v>426.641.01</v>
          </cell>
          <cell r="EH115" t="str">
            <v>C:\Users\Filis\OneDrive\Citgez Trading\Leveranciers\Charmag\Productdata sheet\logo's\skg.png</v>
          </cell>
          <cell r="EI115" t="str">
            <v>C:\Users\Filis\OneDrive\Citgez Trading\Leveranciers\Charmag\Productdata sheet\logo's\politie keurmerk.png</v>
          </cell>
          <cell r="EJ115" t="str">
            <v>C:\Users\Filis\OneDrive\Citgez Trading\Leveranciers\Charmag\Productdata sheet\logo's\skg ikob.jfif</v>
          </cell>
          <cell r="EK115" t="str">
            <v>C:\Users\Filis\OneDrive\Citgez Trading\Leveranciers\Charmag\Productdata sheet\logo's\ce.png</v>
          </cell>
          <cell r="EL115" t="str">
            <v>SKG** / SKH</v>
          </cell>
          <cell r="EM115" t="str">
            <v>politiekeur</v>
          </cell>
          <cell r="EN115" t="str">
            <v>426.641.01</v>
          </cell>
          <cell r="EO115" t="str">
            <v>ja</v>
          </cell>
          <cell r="EP115" t="str">
            <v>EN 1935: 27201317</v>
          </cell>
          <cell r="EQ115" t="str">
            <v>1250_20_</v>
          </cell>
          <cell r="ER115" t="str">
            <v>1250_20_2d</v>
          </cell>
          <cell r="ES115" t="str">
            <v>1250_20</v>
          </cell>
          <cell r="ET115" t="str">
            <v>skg.0214.1136.02.nl</v>
          </cell>
          <cell r="EU115" t="str">
            <v>1250.20.076</v>
          </cell>
          <cell r="EX115" t="str">
            <v>A 201.20.003 V</v>
          </cell>
          <cell r="FG115">
            <v>39431</v>
          </cell>
          <cell r="FJ115">
            <v>115826</v>
          </cell>
          <cell r="FL115">
            <v>1</v>
          </cell>
        </row>
        <row r="116">
          <cell r="C116" t="str">
            <v>1250.20.089K</v>
          </cell>
          <cell r="D116">
            <v>1250</v>
          </cell>
          <cell r="E116" t="str">
            <v>Veiligheids klepscharnier</v>
          </cell>
          <cell r="F116" t="str">
            <v>Safety butt hinge, square corners, steel galvanized, safety bolt, SK***</v>
          </cell>
          <cell r="G116" t="str">
            <v>Veiligheids klepscharnier, rechte hoek, gegalvaniseerd, met losse pen, bolkop, SKG ***</v>
          </cell>
          <cell r="H116" t="str">
            <v>Charnière de sécurité , coins carrés, acier zingué, tige dégondable, SKG***</v>
          </cell>
          <cell r="I116" t="str">
            <v>Sicherheitsscharnier, rechte Ecken, Stahl verzinkt, Sicherheitsbolzen, SKG***</v>
          </cell>
          <cell r="J116" t="str">
            <v>1250_20_.jpg</v>
          </cell>
          <cell r="K116" t="str">
            <v>C:\Users\Filis\OneDrive\Citgez Trading\Leveranciers\Charmag\Foto's\1250_20_.jpg</v>
          </cell>
          <cell r="L116" t="str">
            <v>1250_20_2d.tif</v>
          </cell>
          <cell r="M116" t="str">
            <v>C:\Users\Filis\OneDrive\Citgez Trading\Leveranciers\Charmag\technische tekeningen\1250_20_2d.tif</v>
          </cell>
          <cell r="N116" t="str">
            <v>20_Gegalvaniseerd</v>
          </cell>
          <cell r="O116">
            <v>101514</v>
          </cell>
          <cell r="P116">
            <v>89</v>
          </cell>
          <cell r="Q116" t="str">
            <v>mm</v>
          </cell>
          <cell r="R116">
            <v>89</v>
          </cell>
          <cell r="S116" t="str">
            <v>mm</v>
          </cell>
          <cell r="T116">
            <v>2.5</v>
          </cell>
          <cell r="U116" t="str">
            <v>mm</v>
          </cell>
          <cell r="V116">
            <v>12</v>
          </cell>
          <cell r="W116" t="str">
            <v>mm</v>
          </cell>
          <cell r="X116">
            <v>7</v>
          </cell>
          <cell r="Y116" t="str">
            <v>mm</v>
          </cell>
          <cell r="Z116">
            <v>5</v>
          </cell>
          <cell r="AA116" t="str">
            <v>mm</v>
          </cell>
          <cell r="AC116" t="str">
            <v>mm</v>
          </cell>
          <cell r="AE116" t="str">
            <v>mm</v>
          </cell>
          <cell r="AF116">
            <v>4.5</v>
          </cell>
          <cell r="AG116">
            <v>8</v>
          </cell>
          <cell r="AH116" t="str">
            <v>4.5*40</v>
          </cell>
          <cell r="AI116" t="str">
            <v>mm</v>
          </cell>
          <cell r="AJ116" t="str">
            <v>SKH gecertificeeerd</v>
          </cell>
          <cell r="AK116" t="str">
            <v>Montage_handleiding_v3</v>
          </cell>
          <cell r="AL116" t="str">
            <v xml:space="preserve">Deuren volgens BRL 0803  </v>
          </cell>
          <cell r="AP116">
            <v>10</v>
          </cell>
          <cell r="AQ116" t="str">
            <v>stuks</v>
          </cell>
          <cell r="AR116">
            <v>0.21</v>
          </cell>
          <cell r="AS116" t="str">
            <v>kg</v>
          </cell>
          <cell r="AT116" t="str">
            <v>80</v>
          </cell>
          <cell r="AU116" t="str">
            <v>100</v>
          </cell>
          <cell r="AV116" t="str">
            <v>120</v>
          </cell>
          <cell r="AW116" t="str">
            <v>Hout</v>
          </cell>
          <cell r="AX116" t="str">
            <v>Wood</v>
          </cell>
          <cell r="AY116" t="str">
            <v>Holz</v>
          </cell>
          <cell r="AZ116" t="str">
            <v>Bois</v>
          </cell>
          <cell r="BA116" t="str">
            <v>Ramen en Deuren</v>
          </cell>
          <cell r="BB116" t="str">
            <v>Windows and Doors</v>
          </cell>
          <cell r="BC116" t="str">
            <v>Fenster und Turen</v>
          </cell>
          <cell r="BD116" t="str">
            <v>Fenêtres et Portes</v>
          </cell>
          <cell r="BE116" t="str">
            <v>Veiligheids klepscharnier</v>
          </cell>
          <cell r="BF116" t="str">
            <v>Safety butt hinge</v>
          </cell>
          <cell r="BG116" t="str">
            <v>Sicherheits Scharnier</v>
          </cell>
          <cell r="BH116" t="str">
            <v xml:space="preserve">Charnière de sécurité </v>
          </cell>
          <cell r="BM116" t="str">
            <v>Staal</v>
          </cell>
          <cell r="BN116" t="str">
            <v>Steel</v>
          </cell>
          <cell r="BO116" t="str">
            <v>Stahl</v>
          </cell>
          <cell r="BP116" t="str">
            <v>Acier</v>
          </cell>
          <cell r="BQ116" t="str">
            <v>Gegalvaniseerd</v>
          </cell>
          <cell r="BR116" t="str">
            <v>Galvanized</v>
          </cell>
          <cell r="BS116" t="str">
            <v>Verzinkt</v>
          </cell>
          <cell r="BT116" t="str">
            <v>Zingué</v>
          </cell>
          <cell r="BU116" t="str">
            <v>Staal</v>
          </cell>
          <cell r="BV116" t="str">
            <v>Steel</v>
          </cell>
          <cell r="BW116" t="str">
            <v>Stahl</v>
          </cell>
          <cell r="BX116" t="str">
            <v>Acier</v>
          </cell>
          <cell r="BY116" t="str">
            <v>Bolkop</v>
          </cell>
          <cell r="BZ116" t="str">
            <v>Roundhead</v>
          </cell>
          <cell r="CA116" t="str">
            <v>Rundkopf</v>
          </cell>
          <cell r="CB116" t="str">
            <v>Tête arrondi</v>
          </cell>
          <cell r="CC116" t="str">
            <v>Rechte hoek</v>
          </cell>
          <cell r="CD116" t="str">
            <v>Square corners</v>
          </cell>
          <cell r="CE116" t="str">
            <v>Rechte Ecken</v>
          </cell>
          <cell r="CF116" t="str">
            <v>Coins carrés</v>
          </cell>
          <cell r="CG116" t="str">
            <v>Ongelagerd</v>
          </cell>
          <cell r="CH116" t="str">
            <v xml:space="preserve">Bearing-free </v>
          </cell>
          <cell r="CI116" t="str">
            <v>Lager frei</v>
          </cell>
          <cell r="CJ116" t="str">
            <v>Sans lisse</v>
          </cell>
          <cell r="DE116" t="str">
            <v>Toepasbaar voor binnen- en buitendeuren</v>
          </cell>
          <cell r="DI116" t="str">
            <v>Stervormig, verlagen de kans op schroefbreuk</v>
          </cell>
          <cell r="DJ116" t="str">
            <v>Star-shaped, reduce the risk of screw breaking</v>
          </cell>
          <cell r="DK116" t="str">
            <v>Sternförmig, reduziert das Risiko eines Schraubenbruchs</v>
          </cell>
          <cell r="DL116" t="str">
            <v>En forme d'étoile, pour réduire le risque de rupture des vis</v>
          </cell>
          <cell r="DM116" t="str">
            <v>Bolkop</v>
          </cell>
          <cell r="DN116" t="str">
            <v>Roundhead</v>
          </cell>
          <cell r="DO116" t="str">
            <v>Rundkopf</v>
          </cell>
          <cell r="DP116" t="str">
            <v>Tige tête arrondi</v>
          </cell>
          <cell r="DU116" t="str">
            <v>Veiligheids nokken</v>
          </cell>
          <cell r="DV116" t="str">
            <v>Safety bolts</v>
          </cell>
          <cell r="DW116" t="str">
            <v>Sicheitsbolzen</v>
          </cell>
          <cell r="DX116" t="str">
            <v>Avec sécurité</v>
          </cell>
          <cell r="EG116" t="str">
            <v>426.642.01</v>
          </cell>
          <cell r="EH116" t="str">
            <v>C:\Users\Filis\OneDrive\Citgez Trading\Leveranciers\Charmag\Productdata sheet\logo's\skg.png</v>
          </cell>
          <cell r="EI116" t="str">
            <v>C:\Users\Filis\OneDrive\Citgez Trading\Leveranciers\Charmag\Productdata sheet\logo's\politie keurmerk.png</v>
          </cell>
          <cell r="EJ116" t="str">
            <v>C:\Users\Filis\OneDrive\Citgez Trading\Leveranciers\Charmag\Productdata sheet\logo's\skg ikob.jfif</v>
          </cell>
          <cell r="EK116" t="str">
            <v>C:\Users\Filis\OneDrive\Citgez Trading\Leveranciers\Charmag\Productdata sheet\logo's\ce.png</v>
          </cell>
          <cell r="EL116" t="str">
            <v>SKG** / SKH</v>
          </cell>
          <cell r="EM116" t="str">
            <v>politiekeur</v>
          </cell>
          <cell r="EN116" t="str">
            <v>426.642.01</v>
          </cell>
          <cell r="EO116" t="str">
            <v>ja</v>
          </cell>
          <cell r="EP116" t="str">
            <v>EN 1935: 273013110</v>
          </cell>
          <cell r="EQ116" t="str">
            <v>1250_20_</v>
          </cell>
          <cell r="ER116" t="str">
            <v>1250_20_2d</v>
          </cell>
          <cell r="ES116" t="str">
            <v>1250_20</v>
          </cell>
          <cell r="ET116" t="str">
            <v>skg.0214.1138.04.nl</v>
          </cell>
          <cell r="EU116" t="str">
            <v>1250.20.089</v>
          </cell>
          <cell r="EX116" t="str">
            <v>A 201.20.004 V</v>
          </cell>
          <cell r="EY116" t="str">
            <v>A 201.20.018 V</v>
          </cell>
          <cell r="FF116">
            <v>44052</v>
          </cell>
          <cell r="FI116">
            <v>115810</v>
          </cell>
          <cell r="FL116">
            <v>1</v>
          </cell>
        </row>
        <row r="117"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DM117" t="str">
            <v/>
          </cell>
          <cell r="DN117" t="str">
            <v/>
          </cell>
          <cell r="DO117" t="str">
            <v/>
          </cell>
          <cell r="FL117">
            <v>1</v>
          </cell>
        </row>
        <row r="118">
          <cell r="C118" t="str">
            <v>1252.20.076A</v>
          </cell>
          <cell r="D118">
            <v>1252</v>
          </cell>
          <cell r="E118" t="str">
            <v>Veiligheids klepscharnier</v>
          </cell>
          <cell r="F118" t="str">
            <v>Safety butt hinge, round corners, steel galvanized, safety bolt, SKG***</v>
          </cell>
          <cell r="G118" t="str">
            <v>Veiligheids klepscharnier, ronde hoek, gegalvaniseerd, met losse pen, bolkop, SKG ***</v>
          </cell>
          <cell r="H118" t="str">
            <v>Charnière de sécurité , coins arrondis, acier zingué, tige dégondable, SKG***</v>
          </cell>
          <cell r="I118" t="str">
            <v>Sicherheitsscharnier, runde Ecken, Stahl verzinkt, Sicherheitsbolzen, SKG***</v>
          </cell>
          <cell r="J118" t="str">
            <v>1252_20_.jpg</v>
          </cell>
          <cell r="K118" t="str">
            <v>C:\Users\Filis\OneDrive\Citgez Trading\Leveranciers\Charmag\Foto's\1252_20_.jpg</v>
          </cell>
          <cell r="L118" t="str">
            <v>1252_20_2d.tif</v>
          </cell>
          <cell r="M118" t="str">
            <v>C:\Users\Filis\OneDrive\Citgez Trading\Leveranciers\Charmag\technische tekeningen\1252_20_2d.tif</v>
          </cell>
          <cell r="N118" t="str">
            <v>20_Gegalvaniseerd</v>
          </cell>
          <cell r="O118">
            <v>101517</v>
          </cell>
          <cell r="P118">
            <v>76</v>
          </cell>
          <cell r="Q118" t="str">
            <v>mm</v>
          </cell>
          <cell r="R118">
            <v>76</v>
          </cell>
          <cell r="S118" t="str">
            <v>mm</v>
          </cell>
          <cell r="T118">
            <v>2</v>
          </cell>
          <cell r="U118" t="str">
            <v>mm</v>
          </cell>
          <cell r="V118">
            <v>10</v>
          </cell>
          <cell r="W118" t="str">
            <v>mm</v>
          </cell>
          <cell r="X118">
            <v>6</v>
          </cell>
          <cell r="Y118" t="str">
            <v>mm</v>
          </cell>
          <cell r="Z118">
            <v>5</v>
          </cell>
          <cell r="AA118" t="str">
            <v>mm</v>
          </cell>
          <cell r="AC118" t="str">
            <v>mm</v>
          </cell>
          <cell r="AE118" t="str">
            <v>mm</v>
          </cell>
          <cell r="AF118">
            <v>4</v>
          </cell>
          <cell r="AG118">
            <v>8</v>
          </cell>
          <cell r="AH118" t="str">
            <v>4*30</v>
          </cell>
          <cell r="AI118" t="str">
            <v>mm</v>
          </cell>
          <cell r="AJ118" t="str">
            <v>SKH gecertificeeerd</v>
          </cell>
          <cell r="AK118" t="str">
            <v>Montage_handleiding_v3</v>
          </cell>
          <cell r="AL118" t="str">
            <v xml:space="preserve">Deuren volgens BRL 0803  </v>
          </cell>
          <cell r="AP118">
            <v>25</v>
          </cell>
          <cell r="AQ118" t="str">
            <v>stuks</v>
          </cell>
          <cell r="AR118">
            <v>0.13</v>
          </cell>
          <cell r="AS118" t="str">
            <v>kg</v>
          </cell>
          <cell r="AT118" t="str">
            <v>40</v>
          </cell>
          <cell r="AU118" t="str">
            <v>50</v>
          </cell>
          <cell r="AV118" t="str">
            <v>60</v>
          </cell>
          <cell r="AW118" t="str">
            <v>Hout</v>
          </cell>
          <cell r="AX118" t="str">
            <v>Wood</v>
          </cell>
          <cell r="AY118" t="str">
            <v>Holz</v>
          </cell>
          <cell r="AZ118" t="str">
            <v>Bois</v>
          </cell>
          <cell r="BA118" t="str">
            <v>Ramen en Deuren</v>
          </cell>
          <cell r="BB118" t="str">
            <v>Windows and Doors</v>
          </cell>
          <cell r="BC118" t="str">
            <v>Fenster und Turen</v>
          </cell>
          <cell r="BD118" t="str">
            <v>Fenêtres et Portes</v>
          </cell>
          <cell r="BE118" t="str">
            <v>Veiligheids klepscharnier</v>
          </cell>
          <cell r="BF118" t="str">
            <v>Safety butt hinge</v>
          </cell>
          <cell r="BG118" t="str">
            <v>Sicherheits Scharnier</v>
          </cell>
          <cell r="BH118" t="str">
            <v xml:space="preserve">Charnière de sécurité </v>
          </cell>
          <cell r="BM118" t="str">
            <v>Staal</v>
          </cell>
          <cell r="BN118" t="str">
            <v>Steel</v>
          </cell>
          <cell r="BO118" t="str">
            <v>Stahl</v>
          </cell>
          <cell r="BP118" t="str">
            <v>Acier</v>
          </cell>
          <cell r="BQ118" t="str">
            <v>Gegalvaniseerd</v>
          </cell>
          <cell r="BR118" t="str">
            <v>Galvanized</v>
          </cell>
          <cell r="BS118" t="str">
            <v>Verzinkt</v>
          </cell>
          <cell r="BT118" t="str">
            <v>Zingué</v>
          </cell>
          <cell r="BU118" t="str">
            <v>Staal</v>
          </cell>
          <cell r="BV118" t="str">
            <v>Steel</v>
          </cell>
          <cell r="BW118" t="str">
            <v>Stahl</v>
          </cell>
          <cell r="BX118" t="str">
            <v>Acier</v>
          </cell>
          <cell r="BY118" t="str">
            <v>Bolkop</v>
          </cell>
          <cell r="BZ118" t="str">
            <v>Roundhead</v>
          </cell>
          <cell r="CA118" t="str">
            <v>Rundkopf</v>
          </cell>
          <cell r="CB118" t="str">
            <v>Tête arrondi</v>
          </cell>
          <cell r="CC118" t="str">
            <v>Ronde hoek</v>
          </cell>
          <cell r="CD118" t="str">
            <v>Round corners</v>
          </cell>
          <cell r="CE118" t="str">
            <v>Runde Ecken</v>
          </cell>
          <cell r="CF118" t="str">
            <v>Coins arrondis</v>
          </cell>
          <cell r="CG118" t="str">
            <v>Ongelagerd</v>
          </cell>
          <cell r="CH118" t="str">
            <v xml:space="preserve">Bearing-free </v>
          </cell>
          <cell r="CI118" t="str">
            <v>Lager frei</v>
          </cell>
          <cell r="CJ118" t="str">
            <v>Sans lisse</v>
          </cell>
          <cell r="DE118" t="str">
            <v>Toepasbaar voor binnen- en buitendeuren</v>
          </cell>
          <cell r="DI118" t="str">
            <v>Stervormig, verlagen de kans op schroefbreuk</v>
          </cell>
          <cell r="DJ118" t="str">
            <v>Star-shaped, reduce the risk of screw breaking</v>
          </cell>
          <cell r="DK118" t="str">
            <v>Sternförmig, reduziert das Risiko eines Schraubenbruchs</v>
          </cell>
          <cell r="DL118" t="str">
            <v>En forme d'étoile, pour réduire le risque de rupture des vis</v>
          </cell>
          <cell r="DM118" t="str">
            <v>Bolkop</v>
          </cell>
          <cell r="DN118" t="str">
            <v>Roundhead</v>
          </cell>
          <cell r="DO118" t="str">
            <v>Rundkopf</v>
          </cell>
          <cell r="DP118" t="str">
            <v>Tige tête arrondi</v>
          </cell>
          <cell r="DU118" t="str">
            <v>Veiligheids nokken</v>
          </cell>
          <cell r="DV118" t="str">
            <v>Safety bolts</v>
          </cell>
          <cell r="DW118" t="str">
            <v>Sicheitsbolzen</v>
          </cell>
          <cell r="DX118" t="str">
            <v>Avec sécurité</v>
          </cell>
          <cell r="EG118" t="str">
            <v>426.641.01</v>
          </cell>
          <cell r="EH118" t="str">
            <v>C:\Users\Filis\OneDrive\Citgez Trading\Leveranciers\Charmag\Productdata sheet\logo's\skg.png</v>
          </cell>
          <cell r="EI118" t="str">
            <v>C:\Users\Filis\OneDrive\Citgez Trading\Leveranciers\Charmag\Productdata sheet\logo's\politie keurmerk.png</v>
          </cell>
          <cell r="EJ118" t="str">
            <v>C:\Users\Filis\OneDrive\Citgez Trading\Leveranciers\Charmag\Productdata sheet\logo's\skg ikob.jfif</v>
          </cell>
          <cell r="EK118" t="str">
            <v>C:\Users\Filis\OneDrive\Citgez Trading\Leveranciers\Charmag\Productdata sheet\logo's\ce.png</v>
          </cell>
          <cell r="EL118" t="str">
            <v>SKG** / SKH</v>
          </cell>
          <cell r="EM118" t="str">
            <v>politiekeur</v>
          </cell>
          <cell r="EN118" t="str">
            <v>426.641.01</v>
          </cell>
          <cell r="EO118" t="str">
            <v>ja</v>
          </cell>
          <cell r="EP118" t="str">
            <v>EN 1935: 27201317</v>
          </cell>
          <cell r="EQ118" t="str">
            <v>1252_20_</v>
          </cell>
          <cell r="ER118" t="str">
            <v>1252_20_2d</v>
          </cell>
          <cell r="ES118" t="str">
            <v>1252_20</v>
          </cell>
          <cell r="ET118" t="str">
            <v>skg.0214.1136.02.nl</v>
          </cell>
          <cell r="EU118" t="str">
            <v>1252.20.076</v>
          </cell>
          <cell r="EX118" t="str">
            <v>A 201.20.003 V</v>
          </cell>
          <cell r="FG118">
            <v>44183</v>
          </cell>
          <cell r="FJ118">
            <v>115827</v>
          </cell>
          <cell r="FL118">
            <v>1</v>
          </cell>
        </row>
        <row r="119">
          <cell r="C119" t="str">
            <v>1252.20.076C</v>
          </cell>
          <cell r="D119">
            <v>1252</v>
          </cell>
          <cell r="E119" t="str">
            <v>Veiligheids klepscharnier</v>
          </cell>
          <cell r="F119" t="str">
            <v>Safety butt hinge, round corners, steel galvanized, safety bolt, SKG***</v>
          </cell>
          <cell r="G119" t="str">
            <v>Veiligheids klepscharnier, ronde hoek, gegalvaniseerd, met losse pen, bolkop, SKG ***</v>
          </cell>
          <cell r="H119" t="str">
            <v>Charnière de sécurité , coins arrondis, acier zingué, tige dégondable, SKG***</v>
          </cell>
          <cell r="I119" t="str">
            <v>Sicherheitsscharnier, runde Ecken, Stahl verzinkt, Sicherheitsbolzen, SKG***</v>
          </cell>
          <cell r="J119" t="str">
            <v>1252_20_.jpg</v>
          </cell>
          <cell r="K119" t="str">
            <v>C:\Users\Filis\OneDrive\Citgez Trading\Leveranciers\Charmag\Foto's\1252_20_.jpg</v>
          </cell>
          <cell r="L119" t="str">
            <v>1252_20_2d.tif</v>
          </cell>
          <cell r="M119" t="str">
            <v>C:\Users\Filis\OneDrive\Citgez Trading\Leveranciers\Charmag\technische tekeningen\1252_20_2d.tif</v>
          </cell>
          <cell r="N119" t="str">
            <v>20_Gegalvaniseerd</v>
          </cell>
          <cell r="P119">
            <v>76</v>
          </cell>
          <cell r="Q119" t="str">
            <v>mm</v>
          </cell>
          <cell r="R119">
            <v>76</v>
          </cell>
          <cell r="S119" t="str">
            <v>mm</v>
          </cell>
          <cell r="T119">
            <v>2</v>
          </cell>
          <cell r="U119" t="str">
            <v>mm</v>
          </cell>
          <cell r="V119">
            <v>10</v>
          </cell>
          <cell r="W119" t="str">
            <v>mm</v>
          </cell>
          <cell r="X119">
            <v>6</v>
          </cell>
          <cell r="Y119" t="str">
            <v>mm</v>
          </cell>
          <cell r="Z119">
            <v>5</v>
          </cell>
          <cell r="AA119" t="str">
            <v>mm</v>
          </cell>
          <cell r="AC119" t="str">
            <v>mm</v>
          </cell>
          <cell r="AE119" t="str">
            <v>mm</v>
          </cell>
          <cell r="AF119">
            <v>4</v>
          </cell>
          <cell r="AG119">
            <v>8</v>
          </cell>
          <cell r="AH119" t="str">
            <v>4*30</v>
          </cell>
          <cell r="AI119" t="str">
            <v>mm</v>
          </cell>
          <cell r="AJ119" t="str">
            <v>SKH gecertificeeerd</v>
          </cell>
          <cell r="AK119" t="str">
            <v>Montage_handleiding_v3</v>
          </cell>
          <cell r="AL119" t="str">
            <v xml:space="preserve">Deuren volgens BRL 0803  </v>
          </cell>
          <cell r="AP119">
            <v>50</v>
          </cell>
          <cell r="AQ119" t="str">
            <v>stuks</v>
          </cell>
          <cell r="AR119">
            <v>0.13</v>
          </cell>
          <cell r="AS119" t="str">
            <v>kg</v>
          </cell>
          <cell r="AT119" t="str">
            <v>40</v>
          </cell>
          <cell r="AU119" t="str">
            <v>50</v>
          </cell>
          <cell r="AV119" t="str">
            <v>60</v>
          </cell>
          <cell r="AW119" t="str">
            <v>Hout</v>
          </cell>
          <cell r="AX119" t="str">
            <v>Wood</v>
          </cell>
          <cell r="AY119" t="str">
            <v>Holz</v>
          </cell>
          <cell r="AZ119" t="str">
            <v>Bois</v>
          </cell>
          <cell r="BA119" t="str">
            <v>Ramen en Deuren</v>
          </cell>
          <cell r="BB119" t="str">
            <v>Windows and Doors</v>
          </cell>
          <cell r="BC119" t="str">
            <v>Fenster und Turen</v>
          </cell>
          <cell r="BD119" t="str">
            <v>Fenêtres et Portes</v>
          </cell>
          <cell r="BE119" t="str">
            <v>Veiligheids klepscharnier</v>
          </cell>
          <cell r="BF119" t="str">
            <v>Safety butt hinge</v>
          </cell>
          <cell r="BG119" t="str">
            <v>Sicherheits Scharnier</v>
          </cell>
          <cell r="BH119" t="str">
            <v xml:space="preserve">Charnière de sécurité </v>
          </cell>
          <cell r="BM119" t="str">
            <v>Staal</v>
          </cell>
          <cell r="BN119" t="str">
            <v>Steel</v>
          </cell>
          <cell r="BO119" t="str">
            <v>Stahl</v>
          </cell>
          <cell r="BP119" t="str">
            <v>Acier</v>
          </cell>
          <cell r="BQ119" t="str">
            <v>Gegalvaniseerd</v>
          </cell>
          <cell r="BR119" t="str">
            <v>Galvanized</v>
          </cell>
          <cell r="BS119" t="str">
            <v>Verzinkt</v>
          </cell>
          <cell r="BT119" t="str">
            <v>Zingué</v>
          </cell>
          <cell r="BU119" t="str">
            <v>Staal</v>
          </cell>
          <cell r="BV119" t="str">
            <v>Steel</v>
          </cell>
          <cell r="BW119" t="str">
            <v>Stahl</v>
          </cell>
          <cell r="BX119" t="str">
            <v>Acier</v>
          </cell>
          <cell r="BY119" t="str">
            <v>Bolkop</v>
          </cell>
          <cell r="BZ119" t="str">
            <v>Roundhead</v>
          </cell>
          <cell r="CA119" t="str">
            <v>Rundkopf</v>
          </cell>
          <cell r="CB119" t="str">
            <v>Tête arrondi</v>
          </cell>
          <cell r="CC119" t="str">
            <v>Ronde hoek</v>
          </cell>
          <cell r="CD119" t="str">
            <v>Round corners</v>
          </cell>
          <cell r="CE119" t="str">
            <v>Runde Ecken</v>
          </cell>
          <cell r="CF119" t="str">
            <v>Coins arrondis</v>
          </cell>
          <cell r="CG119" t="str">
            <v>Ongelagerd</v>
          </cell>
          <cell r="CH119" t="str">
            <v xml:space="preserve">Bearing-free </v>
          </cell>
          <cell r="CI119" t="str">
            <v>Lager frei</v>
          </cell>
          <cell r="CJ119" t="str">
            <v>Sans lisse</v>
          </cell>
          <cell r="DE119" t="str">
            <v>Toepasbaar voor binnen- en buitendeuren</v>
          </cell>
          <cell r="DI119" t="str">
            <v>Stervormig, verlagen de kans op schroefbreuk</v>
          </cell>
          <cell r="DJ119" t="str">
            <v>Star-shaped, reduce the risk of screw breaking</v>
          </cell>
          <cell r="DK119" t="str">
            <v>Sternförmig, reduziert das Risiko eines Schraubenbruchs</v>
          </cell>
          <cell r="DL119" t="str">
            <v>En forme d'étoile, pour réduire le risque de rupture des vis</v>
          </cell>
          <cell r="DM119" t="str">
            <v>Bolkop</v>
          </cell>
          <cell r="DN119" t="str">
            <v>Roundhead</v>
          </cell>
          <cell r="DO119" t="str">
            <v>Rundkopf</v>
          </cell>
          <cell r="DP119" t="str">
            <v>Tige tête arrondi</v>
          </cell>
          <cell r="DU119" t="str">
            <v>Veiligheids nokken</v>
          </cell>
          <cell r="DV119" t="str">
            <v>Safety bolts</v>
          </cell>
          <cell r="DW119" t="str">
            <v>Sicheitsbolzen</v>
          </cell>
          <cell r="DX119" t="str">
            <v>Avec sécurité</v>
          </cell>
          <cell r="EG119" t="str">
            <v>426.641.01</v>
          </cell>
          <cell r="EH119" t="str">
            <v>C:\Users\Filis\OneDrive\Citgez Trading\Leveranciers\Charmag\Productdata sheet\logo's\skg.png</v>
          </cell>
          <cell r="EI119" t="str">
            <v>C:\Users\Filis\OneDrive\Citgez Trading\Leveranciers\Charmag\Productdata sheet\logo's\politie keurmerk.png</v>
          </cell>
          <cell r="EJ119" t="str">
            <v>C:\Users\Filis\OneDrive\Citgez Trading\Leveranciers\Charmag\Productdata sheet\logo's\skg ikob.jfif</v>
          </cell>
          <cell r="EK119" t="str">
            <v>C:\Users\Filis\OneDrive\Citgez Trading\Leveranciers\Charmag\Productdata sheet\logo's\ce.png</v>
          </cell>
          <cell r="EL119" t="str">
            <v>SKG** / SKH</v>
          </cell>
          <cell r="EM119" t="str">
            <v>politiekeur</v>
          </cell>
          <cell r="EN119" t="str">
            <v>426.641.01</v>
          </cell>
          <cell r="EO119" t="str">
            <v>ja</v>
          </cell>
          <cell r="EP119" t="str">
            <v>EN 1935: 27201317</v>
          </cell>
          <cell r="EQ119" t="str">
            <v>1252_20_</v>
          </cell>
          <cell r="ER119" t="str">
            <v>1252_20_2d</v>
          </cell>
          <cell r="ES119" t="str">
            <v>1252_20</v>
          </cell>
          <cell r="ET119" t="str">
            <v>skg.0214.1136.02.nl</v>
          </cell>
          <cell r="EU119" t="str">
            <v>1252.20.076</v>
          </cell>
          <cell r="EX119" t="str">
            <v>A 201.20.003 V</v>
          </cell>
          <cell r="FG119">
            <v>44186</v>
          </cell>
          <cell r="FL119">
            <v>1</v>
          </cell>
        </row>
        <row r="120">
          <cell r="C120" t="str">
            <v>1252.20.089K</v>
          </cell>
          <cell r="D120">
            <v>1252</v>
          </cell>
          <cell r="E120" t="str">
            <v>Veiligheids klepscharnier</v>
          </cell>
          <cell r="F120" t="str">
            <v>Safety butt hinge, round corners, steel galvanized, safety bolt, SKG***</v>
          </cell>
          <cell r="G120" t="str">
            <v>Veiligheids klepscharnier, ronde hoek, gegalvaniseerd, met losse pen, bolkop, SKG ***</v>
          </cell>
          <cell r="H120" t="str">
            <v>Charnière de sécurité , coins arrondis, acier zingué, tige dégondable, SKG***</v>
          </cell>
          <cell r="I120" t="str">
            <v>Sicherheitsscharnier, runde Ecken, Stahl verzinkt, Sicherheitsbolzen, SKG***</v>
          </cell>
          <cell r="J120" t="str">
            <v>1252_20_.jpg</v>
          </cell>
          <cell r="K120" t="str">
            <v>C:\Users\Filis\OneDrive\Citgez Trading\Leveranciers\Charmag\Foto's\1252_20_.jpg</v>
          </cell>
          <cell r="L120" t="str">
            <v>1252_20_2d.tif</v>
          </cell>
          <cell r="M120" t="str">
            <v>C:\Users\Filis\OneDrive\Citgez Trading\Leveranciers\Charmag\technische tekeningen\1252_20_2d.tif</v>
          </cell>
          <cell r="N120" t="str">
            <v>20_Gegalvaniseerd</v>
          </cell>
          <cell r="O120">
            <v>101520</v>
          </cell>
          <cell r="P120">
            <v>89</v>
          </cell>
          <cell r="Q120" t="str">
            <v>mm</v>
          </cell>
          <cell r="R120">
            <v>89</v>
          </cell>
          <cell r="S120" t="str">
            <v>mm</v>
          </cell>
          <cell r="T120">
            <v>2.5</v>
          </cell>
          <cell r="U120" t="str">
            <v>mm</v>
          </cell>
          <cell r="V120">
            <v>12</v>
          </cell>
          <cell r="W120" t="str">
            <v>mm</v>
          </cell>
          <cell r="X120">
            <v>7</v>
          </cell>
          <cell r="Y120" t="str">
            <v>mm</v>
          </cell>
          <cell r="Z120">
            <v>5</v>
          </cell>
          <cell r="AA120" t="str">
            <v>mm</v>
          </cell>
          <cell r="AC120" t="str">
            <v>mm</v>
          </cell>
          <cell r="AE120" t="str">
            <v>mm</v>
          </cell>
          <cell r="AF120">
            <v>4.5</v>
          </cell>
          <cell r="AG120">
            <v>8</v>
          </cell>
          <cell r="AH120" t="str">
            <v>4.5*40</v>
          </cell>
          <cell r="AI120" t="str">
            <v>mm</v>
          </cell>
          <cell r="AJ120" t="str">
            <v>SKH gecertificeeerd</v>
          </cell>
          <cell r="AK120" t="str">
            <v>Montage_handleiding_v3</v>
          </cell>
          <cell r="AL120" t="str">
            <v xml:space="preserve">Deuren volgens BRL 0803  </v>
          </cell>
          <cell r="AP120">
            <v>10</v>
          </cell>
          <cell r="AQ120" t="str">
            <v>stuks</v>
          </cell>
          <cell r="AR120">
            <v>0.21</v>
          </cell>
          <cell r="AS120" t="str">
            <v>kg</v>
          </cell>
          <cell r="AT120" t="str">
            <v>80</v>
          </cell>
          <cell r="AU120" t="str">
            <v>100</v>
          </cell>
          <cell r="AV120" t="str">
            <v>120</v>
          </cell>
          <cell r="AW120" t="str">
            <v>Hout</v>
          </cell>
          <cell r="AX120" t="str">
            <v>Wood</v>
          </cell>
          <cell r="AY120" t="str">
            <v>Holz</v>
          </cell>
          <cell r="AZ120" t="str">
            <v>Bois</v>
          </cell>
          <cell r="BA120" t="str">
            <v>Ramen en Deuren</v>
          </cell>
          <cell r="BB120" t="str">
            <v>Windows and Doors</v>
          </cell>
          <cell r="BC120" t="str">
            <v>Fenster und Turen</v>
          </cell>
          <cell r="BD120" t="str">
            <v>Fenêtres et Portes</v>
          </cell>
          <cell r="BE120" t="str">
            <v>Veiligheids klepscharnier</v>
          </cell>
          <cell r="BF120" t="str">
            <v>Safety butt hinge</v>
          </cell>
          <cell r="BG120" t="str">
            <v>Sicherheits Scharnier</v>
          </cell>
          <cell r="BH120" t="str">
            <v xml:space="preserve">Charnière de sécurité </v>
          </cell>
          <cell r="BM120" t="str">
            <v>Staal</v>
          </cell>
          <cell r="BN120" t="str">
            <v>Steel</v>
          </cell>
          <cell r="BO120" t="str">
            <v>Stahl</v>
          </cell>
          <cell r="BP120" t="str">
            <v>Acier</v>
          </cell>
          <cell r="BQ120" t="str">
            <v>Gegalvaniseerd</v>
          </cell>
          <cell r="BR120" t="str">
            <v>Galvanized</v>
          </cell>
          <cell r="BS120" t="str">
            <v>Verzinkt</v>
          </cell>
          <cell r="BT120" t="str">
            <v>Zingué</v>
          </cell>
          <cell r="BU120" t="str">
            <v>Staal</v>
          </cell>
          <cell r="BV120" t="str">
            <v>Steel</v>
          </cell>
          <cell r="BW120" t="str">
            <v>Stahl</v>
          </cell>
          <cell r="BX120" t="str">
            <v>Acier</v>
          </cell>
          <cell r="BY120" t="str">
            <v>Bolkop</v>
          </cell>
          <cell r="BZ120" t="str">
            <v>Roundhead</v>
          </cell>
          <cell r="CA120" t="str">
            <v>Rundkopf</v>
          </cell>
          <cell r="CB120" t="str">
            <v>Tête arrondi</v>
          </cell>
          <cell r="CC120" t="str">
            <v>Ronde hoek</v>
          </cell>
          <cell r="CD120" t="str">
            <v>Round corners</v>
          </cell>
          <cell r="CE120" t="str">
            <v>Runde Ecken</v>
          </cell>
          <cell r="CF120" t="str">
            <v>Coins arrondis</v>
          </cell>
          <cell r="CG120" t="str">
            <v>Ongelagerd</v>
          </cell>
          <cell r="CH120" t="str">
            <v xml:space="preserve">Bearing-free </v>
          </cell>
          <cell r="CI120" t="str">
            <v>Lager frei</v>
          </cell>
          <cell r="CJ120" t="str">
            <v>Sans lisse</v>
          </cell>
          <cell r="DE120" t="str">
            <v>Toepasbaar voor binnen- en buitendeuren</v>
          </cell>
          <cell r="DI120" t="str">
            <v>Stervormig, verlagen de kans op schroefbreuk</v>
          </cell>
          <cell r="DJ120" t="str">
            <v>Star-shaped, reduce the risk of screw breaking</v>
          </cell>
          <cell r="DK120" t="str">
            <v>Sternförmig, reduziert das Risiko eines Schraubenbruchs</v>
          </cell>
          <cell r="DL120" t="str">
            <v>En forme d'étoile, pour réduire le risque de rupture des vis</v>
          </cell>
          <cell r="DM120" t="str">
            <v>Bolkop</v>
          </cell>
          <cell r="DN120" t="str">
            <v>Roundhead</v>
          </cell>
          <cell r="DO120" t="str">
            <v>Rundkopf</v>
          </cell>
          <cell r="DP120" t="str">
            <v>Tige tête arrondi</v>
          </cell>
          <cell r="DU120" t="str">
            <v>Veiligheids nokken</v>
          </cell>
          <cell r="DV120" t="str">
            <v>Safety bolts</v>
          </cell>
          <cell r="DW120" t="str">
            <v>Sicheitsbolzen</v>
          </cell>
          <cell r="DX120" t="str">
            <v>Avec sécurité</v>
          </cell>
          <cell r="EG120" t="str">
            <v>426.642.01</v>
          </cell>
          <cell r="EH120" t="str">
            <v>C:\Users\Filis\OneDrive\Citgez Trading\Leveranciers\Charmag\Productdata sheet\logo's\skg.png</v>
          </cell>
          <cell r="EI120" t="str">
            <v>C:\Users\Filis\OneDrive\Citgez Trading\Leveranciers\Charmag\Productdata sheet\logo's\politie keurmerk.png</v>
          </cell>
          <cell r="EJ120" t="str">
            <v>C:\Users\Filis\OneDrive\Citgez Trading\Leveranciers\Charmag\Productdata sheet\logo's\skg ikob.jfif</v>
          </cell>
          <cell r="EK120" t="str">
            <v>C:\Users\Filis\OneDrive\Citgez Trading\Leveranciers\Charmag\Productdata sheet\logo's\ce.png</v>
          </cell>
          <cell r="EL120" t="str">
            <v>SKG*** / SKH</v>
          </cell>
          <cell r="EM120" t="str">
            <v>politiekeur</v>
          </cell>
          <cell r="EN120" t="str">
            <v>426.642.01</v>
          </cell>
          <cell r="EO120" t="str">
            <v>ja</v>
          </cell>
          <cell r="EP120" t="str">
            <v>EN 1935: 273013110</v>
          </cell>
          <cell r="EQ120" t="str">
            <v>1252_20_</v>
          </cell>
          <cell r="ER120" t="str">
            <v>1252_20_2d</v>
          </cell>
          <cell r="ES120" t="str">
            <v>1252_20</v>
          </cell>
          <cell r="ET120" t="str">
            <v>skg.0214.1138.04.nl</v>
          </cell>
          <cell r="EU120" t="str">
            <v>1252.20.089</v>
          </cell>
          <cell r="EX120" t="str">
            <v>A 201.20.004 V</v>
          </cell>
          <cell r="EY120" t="str">
            <v>A 201.20.018 V</v>
          </cell>
          <cell r="FF120">
            <v>44289</v>
          </cell>
          <cell r="FI120">
            <v>115813</v>
          </cell>
          <cell r="FL120">
            <v>1</v>
          </cell>
        </row>
        <row r="121">
          <cell r="C121" t="str">
            <v>1252.20.089C</v>
          </cell>
          <cell r="D121">
            <v>1252</v>
          </cell>
          <cell r="E121" t="str">
            <v>Veiligheids klepscharnier</v>
          </cell>
          <cell r="F121" t="str">
            <v>Safety butt hinge, round corners, steel galvanized, safety bolt, SKG***</v>
          </cell>
          <cell r="G121" t="str">
            <v>Veiligheids klepscharnier, ronde hoek, gegalvaniseerd, met losse pen, bolkop, SKG ***</v>
          </cell>
          <cell r="H121" t="str">
            <v>Charnière de sécurité , coins arrondis, acier zingué, tige dégondable, SKG***</v>
          </cell>
          <cell r="I121" t="str">
            <v>Sicherheitsscharnier, runde Ecken, Stahl verzinkt, Sicherheitsbolzen, SKG***</v>
          </cell>
          <cell r="J121" t="str">
            <v>1252_20_.jpg</v>
          </cell>
          <cell r="K121" t="str">
            <v>C:\Users\Filis\OneDrive\Citgez Trading\Leveranciers\Charmag\Foto's\1252_20_.jpg</v>
          </cell>
          <cell r="L121" t="str">
            <v>1252_20_2d.tif</v>
          </cell>
          <cell r="M121" t="str">
            <v>C:\Users\Filis\OneDrive\Citgez Trading\Leveranciers\Charmag\technische tekeningen\1252_20_2d.tif</v>
          </cell>
          <cell r="N121" t="str">
            <v>20_Gegalvaniseerd</v>
          </cell>
          <cell r="O121">
            <v>112940</v>
          </cell>
          <cell r="P121">
            <v>89</v>
          </cell>
          <cell r="Q121" t="str">
            <v>mm</v>
          </cell>
          <cell r="R121">
            <v>89</v>
          </cell>
          <cell r="S121" t="str">
            <v>mm</v>
          </cell>
          <cell r="T121">
            <v>2.5</v>
          </cell>
          <cell r="U121" t="str">
            <v>mm</v>
          </cell>
          <cell r="V121">
            <v>12</v>
          </cell>
          <cell r="W121" t="str">
            <v>mm</v>
          </cell>
          <cell r="X121">
            <v>7</v>
          </cell>
          <cell r="Y121" t="str">
            <v>mm</v>
          </cell>
          <cell r="Z121">
            <v>5</v>
          </cell>
          <cell r="AA121" t="str">
            <v>mm</v>
          </cell>
          <cell r="AC121" t="str">
            <v>mm</v>
          </cell>
          <cell r="AE121" t="str">
            <v>mm</v>
          </cell>
          <cell r="AF121">
            <v>4.5</v>
          </cell>
          <cell r="AG121">
            <v>8</v>
          </cell>
          <cell r="AH121" t="str">
            <v>4.5*40</v>
          </cell>
          <cell r="AI121" t="str">
            <v>mm</v>
          </cell>
          <cell r="AJ121" t="str">
            <v>SKH gecertificeeerd</v>
          </cell>
          <cell r="AK121" t="str">
            <v>Montage_handleiding_v3</v>
          </cell>
          <cell r="AL121" t="str">
            <v xml:space="preserve">Deuren volgens BRL 0803  </v>
          </cell>
          <cell r="AP121">
            <v>50</v>
          </cell>
          <cell r="AQ121" t="str">
            <v>stuks</v>
          </cell>
          <cell r="AR121">
            <v>0.21</v>
          </cell>
          <cell r="AS121" t="str">
            <v>kg</v>
          </cell>
          <cell r="AT121" t="str">
            <v>80</v>
          </cell>
          <cell r="AU121" t="str">
            <v>100</v>
          </cell>
          <cell r="AV121" t="str">
            <v>120</v>
          </cell>
          <cell r="AW121" t="str">
            <v>Hout</v>
          </cell>
          <cell r="AX121" t="str">
            <v>Wood</v>
          </cell>
          <cell r="AY121" t="str">
            <v>Holz</v>
          </cell>
          <cell r="AZ121" t="str">
            <v>Bois</v>
          </cell>
          <cell r="BA121" t="str">
            <v>Ramen en Deuren</v>
          </cell>
          <cell r="BB121" t="str">
            <v>Windows and Doors</v>
          </cell>
          <cell r="BC121" t="str">
            <v>Fenster und Turen</v>
          </cell>
          <cell r="BD121" t="str">
            <v>Fenêtres et Portes</v>
          </cell>
          <cell r="BE121" t="str">
            <v>Veiligheids klepscharnier</v>
          </cell>
          <cell r="BF121" t="str">
            <v>Safety butt hinge</v>
          </cell>
          <cell r="BG121" t="str">
            <v>Sicherheits Scharnier</v>
          </cell>
          <cell r="BH121" t="str">
            <v xml:space="preserve">Charnière de sécurité </v>
          </cell>
          <cell r="BM121" t="str">
            <v>Staal</v>
          </cell>
          <cell r="BN121" t="str">
            <v>Steel</v>
          </cell>
          <cell r="BO121" t="str">
            <v>Stahl</v>
          </cell>
          <cell r="BP121" t="str">
            <v>Acier</v>
          </cell>
          <cell r="BQ121" t="str">
            <v>Gegalvaniseerd</v>
          </cell>
          <cell r="BR121" t="str">
            <v>Galvanized</v>
          </cell>
          <cell r="BS121" t="str">
            <v>Verzinkt</v>
          </cell>
          <cell r="BT121" t="str">
            <v>Zingué</v>
          </cell>
          <cell r="BU121" t="str">
            <v>Staal</v>
          </cell>
          <cell r="BV121" t="str">
            <v>Steel</v>
          </cell>
          <cell r="BW121" t="str">
            <v>Stahl</v>
          </cell>
          <cell r="BX121" t="str">
            <v>Acier</v>
          </cell>
          <cell r="BY121" t="str">
            <v>Bolkop</v>
          </cell>
          <cell r="BZ121" t="str">
            <v>Roundhead</v>
          </cell>
          <cell r="CA121" t="str">
            <v>Rundkopf</v>
          </cell>
          <cell r="CB121" t="str">
            <v>Tête arrondi</v>
          </cell>
          <cell r="CC121" t="str">
            <v>Ronde hoek</v>
          </cell>
          <cell r="CD121" t="str">
            <v>Round corners</v>
          </cell>
          <cell r="CE121" t="str">
            <v>Runde Ecken</v>
          </cell>
          <cell r="CF121" t="str">
            <v>Coins arrondis</v>
          </cell>
          <cell r="CG121" t="str">
            <v>Ongelagerd</v>
          </cell>
          <cell r="CH121" t="str">
            <v xml:space="preserve">Bearing-free </v>
          </cell>
          <cell r="CI121" t="str">
            <v>Lager frei</v>
          </cell>
          <cell r="CJ121" t="str">
            <v>Sans lisse</v>
          </cell>
          <cell r="DE121" t="str">
            <v>Toepasbaar voor binnen- en buitendeuren</v>
          </cell>
          <cell r="DI121" t="str">
            <v>Stervormig, verlagen de kans op schroefbreuk</v>
          </cell>
          <cell r="DJ121" t="str">
            <v>Star-shaped, reduce the risk of screw breaking</v>
          </cell>
          <cell r="DK121" t="str">
            <v>Sternförmig, reduziert das Risiko eines Schraubenbruchs</v>
          </cell>
          <cell r="DL121" t="str">
            <v>En forme d'étoile, pour réduire le risque de rupture des vis</v>
          </cell>
          <cell r="DM121" t="str">
            <v>Bolkop</v>
          </cell>
          <cell r="DN121" t="str">
            <v>Roundhead</v>
          </cell>
          <cell r="DO121" t="str">
            <v>Rundkopf</v>
          </cell>
          <cell r="DP121" t="str">
            <v>Tige tête arrondi</v>
          </cell>
          <cell r="DU121" t="str">
            <v>Veiligheids nokken</v>
          </cell>
          <cell r="DV121" t="str">
            <v>Safety bolts</v>
          </cell>
          <cell r="DW121" t="str">
            <v>Sicheitsbolzen</v>
          </cell>
          <cell r="DX121" t="str">
            <v>Avec sécurité</v>
          </cell>
          <cell r="EG121" t="str">
            <v>426.642.01</v>
          </cell>
          <cell r="EH121" t="str">
            <v>C:\Users\Filis\OneDrive\Citgez Trading\Leveranciers\Charmag\Productdata sheet\logo's\skg.png</v>
          </cell>
          <cell r="EI121" t="str">
            <v>C:\Users\Filis\OneDrive\Citgez Trading\Leveranciers\Charmag\Productdata sheet\logo's\politie keurmerk.png</v>
          </cell>
          <cell r="EJ121" t="str">
            <v>C:\Users\Filis\OneDrive\Citgez Trading\Leveranciers\Charmag\Productdata sheet\logo's\skg ikob.jfif</v>
          </cell>
          <cell r="EK121" t="str">
            <v>C:\Users\Filis\OneDrive\Citgez Trading\Leveranciers\Charmag\Productdata sheet\logo's\ce.png</v>
          </cell>
          <cell r="EL121" t="str">
            <v>SKG*** / SKH</v>
          </cell>
          <cell r="EM121" t="str">
            <v>politiekeur</v>
          </cell>
          <cell r="EN121" t="str">
            <v>426.642.01</v>
          </cell>
          <cell r="EO121" t="str">
            <v>ja</v>
          </cell>
          <cell r="EP121" t="str">
            <v>EN 1935: 273013110</v>
          </cell>
          <cell r="EQ121" t="str">
            <v>1252_20_</v>
          </cell>
          <cell r="ER121" t="str">
            <v>1252_20_2d</v>
          </cell>
          <cell r="ES121" t="str">
            <v>1252_20</v>
          </cell>
          <cell r="ET121" t="str">
            <v>skg.0214.1138.04.nl</v>
          </cell>
          <cell r="EU121" t="str">
            <v>1252.20.089</v>
          </cell>
          <cell r="EX121" t="str">
            <v>A 201.20.004 V</v>
          </cell>
          <cell r="EY121" t="str">
            <v>A 201.20.018 V</v>
          </cell>
          <cell r="FH121">
            <v>44184</v>
          </cell>
          <cell r="FK121">
            <v>115865</v>
          </cell>
          <cell r="FL121">
            <v>1</v>
          </cell>
        </row>
        <row r="122">
          <cell r="C122" t="str">
            <v>1252.80.076A</v>
          </cell>
          <cell r="D122">
            <v>1252</v>
          </cell>
          <cell r="E122" t="str">
            <v>Veiligheids klepscharnier</v>
          </cell>
          <cell r="F122" t="str">
            <v>Safety butt hinge, round corners, stainless steel brushed, safety bolt, SKG***</v>
          </cell>
          <cell r="G122" t="str">
            <v>Veiligheids klepscharnier, ronde hoek, rvs geborstelt, met losse pen, bolkop, SKG ***</v>
          </cell>
          <cell r="H122" t="str">
            <v>Charnière de sécurité , coins arrondis, inox brossé, tige dégondable, SKG***</v>
          </cell>
          <cell r="I122" t="str">
            <v>Sicherheitsscharnier, runde Ecken, Edelstahl gebürstet, Sicherheitsbolzen,SKG***</v>
          </cell>
          <cell r="J122" t="str">
            <v>1252_80_.jpg</v>
          </cell>
          <cell r="K122" t="str">
            <v>C:\Users\Filis\OneDrive\Citgez Trading\Leveranciers\Charmag\Foto's\1252_80_.jpg</v>
          </cell>
          <cell r="L122" t="str">
            <v>1252_80_2d.tif</v>
          </cell>
          <cell r="M122" t="str">
            <v>C:\Users\Filis\OneDrive\Citgez Trading\Leveranciers\Charmag\technische tekeningen\1252_80_2d.tif</v>
          </cell>
          <cell r="N122" t="str">
            <v>80_Rvs</v>
          </cell>
          <cell r="O122">
            <v>101522</v>
          </cell>
          <cell r="P122">
            <v>76</v>
          </cell>
          <cell r="Q122" t="str">
            <v>mm</v>
          </cell>
          <cell r="R122">
            <v>76</v>
          </cell>
          <cell r="S122" t="str">
            <v>mm</v>
          </cell>
          <cell r="T122">
            <v>2</v>
          </cell>
          <cell r="U122" t="str">
            <v>mm</v>
          </cell>
          <cell r="V122">
            <v>10</v>
          </cell>
          <cell r="W122" t="str">
            <v>mm</v>
          </cell>
          <cell r="X122">
            <v>6</v>
          </cell>
          <cell r="Y122" t="str">
            <v>mm</v>
          </cell>
          <cell r="Z122">
            <v>5</v>
          </cell>
          <cell r="AA122" t="str">
            <v>mm</v>
          </cell>
          <cell r="AC122" t="str">
            <v>mm</v>
          </cell>
          <cell r="AE122" t="str">
            <v>mm</v>
          </cell>
          <cell r="AF122">
            <v>4</v>
          </cell>
          <cell r="AG122">
            <v>8</v>
          </cell>
          <cell r="AH122" t="str">
            <v>4*30</v>
          </cell>
          <cell r="AI122" t="str">
            <v>mm</v>
          </cell>
          <cell r="AJ122" t="str">
            <v>SKH gecertificeeerd</v>
          </cell>
          <cell r="AK122" t="str">
            <v>Montage_handleiding_v3</v>
          </cell>
          <cell r="AL122" t="str">
            <v xml:space="preserve">Deuren volgens BRL 0803  </v>
          </cell>
          <cell r="AP122">
            <v>25</v>
          </cell>
          <cell r="AQ122" t="str">
            <v>stuks</v>
          </cell>
          <cell r="AR122">
            <v>0.13</v>
          </cell>
          <cell r="AS122" t="str">
            <v>kg</v>
          </cell>
          <cell r="AT122" t="str">
            <v>40</v>
          </cell>
          <cell r="AU122" t="str">
            <v>50</v>
          </cell>
          <cell r="AV122" t="str">
            <v>60</v>
          </cell>
          <cell r="AW122" t="str">
            <v>Hout</v>
          </cell>
          <cell r="AX122" t="str">
            <v>Wood</v>
          </cell>
          <cell r="AY122" t="str">
            <v>Holz</v>
          </cell>
          <cell r="AZ122" t="str">
            <v>Bois</v>
          </cell>
          <cell r="BA122" t="str">
            <v>Ramen en Deuren</v>
          </cell>
          <cell r="BB122" t="str">
            <v>Windows and Doors</v>
          </cell>
          <cell r="BC122" t="str">
            <v>Fenster und Turen</v>
          </cell>
          <cell r="BD122" t="str">
            <v>Fenêtres et Portes</v>
          </cell>
          <cell r="BE122" t="str">
            <v>Veiligheids klepscharnier</v>
          </cell>
          <cell r="BF122" t="str">
            <v>Safety butt hinge</v>
          </cell>
          <cell r="BG122" t="str">
            <v>Sicherheits Scharnier</v>
          </cell>
          <cell r="BH122" t="str">
            <v xml:space="preserve">Charnière de sécurité </v>
          </cell>
          <cell r="BM122" t="str">
            <v>Rvs</v>
          </cell>
          <cell r="BN122" t="str">
            <v>Stainless steel</v>
          </cell>
          <cell r="BO122" t="str">
            <v>Edelstahl</v>
          </cell>
          <cell r="BP122" t="str">
            <v>Inox</v>
          </cell>
          <cell r="BQ122" t="str">
            <v>Geborsteld</v>
          </cell>
          <cell r="BR122" t="str">
            <v>Brushed</v>
          </cell>
          <cell r="BS122" t="str">
            <v>Gebürstet</v>
          </cell>
          <cell r="BT122" t="str">
            <v>Brossé</v>
          </cell>
          <cell r="BU122" t="str">
            <v>Rvs</v>
          </cell>
          <cell r="BV122" t="str">
            <v>Stainless Steel</v>
          </cell>
          <cell r="BW122" t="str">
            <v>Edelstahl</v>
          </cell>
          <cell r="BX122" t="str">
            <v>Inox</v>
          </cell>
          <cell r="BY122" t="str">
            <v>Bolkop</v>
          </cell>
          <cell r="BZ122" t="str">
            <v>Roundhead</v>
          </cell>
          <cell r="CA122" t="str">
            <v>Rundkopf</v>
          </cell>
          <cell r="CB122" t="str">
            <v>Tête arrondi</v>
          </cell>
          <cell r="CC122" t="str">
            <v>Ronde hoek</v>
          </cell>
          <cell r="CD122" t="str">
            <v>Round corners</v>
          </cell>
          <cell r="CE122" t="str">
            <v>Runde Ecken</v>
          </cell>
          <cell r="CF122" t="str">
            <v>Coins arrondis</v>
          </cell>
          <cell r="CG122" t="str">
            <v>Ongelagerd</v>
          </cell>
          <cell r="CH122" t="str">
            <v xml:space="preserve">Bearing-free </v>
          </cell>
          <cell r="CI122" t="str">
            <v>Lager frei</v>
          </cell>
          <cell r="CJ122" t="str">
            <v>Sans lisse</v>
          </cell>
          <cell r="DE122" t="str">
            <v>Toepasbaar voor binnen- en buitendeuren</v>
          </cell>
          <cell r="DI122" t="str">
            <v>Stervormig, verlagen de kans op schroefbreuk</v>
          </cell>
          <cell r="DJ122" t="str">
            <v>Star-shaped, reduce the risk of screw breaking</v>
          </cell>
          <cell r="DK122" t="str">
            <v>Sternförmig, reduziert das Risiko eines Schraubenbruchs</v>
          </cell>
          <cell r="DL122" t="str">
            <v>En forme d'étoile, pour réduire le risque de rupture des vis</v>
          </cell>
          <cell r="DM122" t="str">
            <v>Bolkop</v>
          </cell>
          <cell r="DN122" t="str">
            <v>Roundhead</v>
          </cell>
          <cell r="DO122" t="str">
            <v>Rundkopf</v>
          </cell>
          <cell r="DP122" t="str">
            <v>Tige tête arrondi</v>
          </cell>
          <cell r="DU122" t="str">
            <v>Veiligheids nokken</v>
          </cell>
          <cell r="DV122" t="str">
            <v>Safety bolts</v>
          </cell>
          <cell r="DW122" t="str">
            <v>Sicheitsbolzen</v>
          </cell>
          <cell r="DX122" t="str">
            <v>Avec sécurité</v>
          </cell>
          <cell r="EG122" t="str">
            <v>426.641.02</v>
          </cell>
          <cell r="EH122" t="str">
            <v>C:\Users\Filis\OneDrive\Citgez Trading\Leveranciers\Charmag\Productdata sheet\logo's\skg.png</v>
          </cell>
          <cell r="EI122" t="str">
            <v>C:\Users\Filis\OneDrive\Citgez Trading\Leveranciers\Charmag\Productdata sheet\logo's\politie keurmerk.png</v>
          </cell>
          <cell r="EJ122" t="str">
            <v>C:\Users\Filis\OneDrive\Citgez Trading\Leveranciers\Charmag\Productdata sheet\logo's\skg ikob.jfif</v>
          </cell>
          <cell r="EK122" t="str">
            <v>C:\Users\Filis\OneDrive\Citgez Trading\Leveranciers\Charmag\Productdata sheet\logo's\ce.png</v>
          </cell>
          <cell r="EL122" t="str">
            <v>SKG** / SKH</v>
          </cell>
          <cell r="EM122" t="str">
            <v>politiekeur</v>
          </cell>
          <cell r="EN122" t="str">
            <v>426.641.02</v>
          </cell>
          <cell r="EO122" t="str">
            <v>ja</v>
          </cell>
          <cell r="EP122" t="str">
            <v>EN 1935: 27201317</v>
          </cell>
          <cell r="EQ122" t="str">
            <v>1252_80_</v>
          </cell>
          <cell r="ER122" t="str">
            <v>1252_80_2d</v>
          </cell>
          <cell r="ES122" t="str">
            <v>1252_80</v>
          </cell>
          <cell r="ET122" t="str">
            <v>skg.0214.1137.01.nl</v>
          </cell>
          <cell r="EU122" t="str">
            <v>1252.80.076</v>
          </cell>
          <cell r="EX122" t="str">
            <v>A 201.80.003 V</v>
          </cell>
          <cell r="FG122">
            <v>44274</v>
          </cell>
          <cell r="FJ122">
            <v>115822</v>
          </cell>
          <cell r="FL122">
            <v>1</v>
          </cell>
        </row>
        <row r="123">
          <cell r="C123" t="str">
            <v>1252.80.089K</v>
          </cell>
          <cell r="D123">
            <v>1252</v>
          </cell>
          <cell r="E123" t="str">
            <v>Veiligheids klepscharnier</v>
          </cell>
          <cell r="F123" t="str">
            <v>Safety butt hinge, round corners, stainless steel brushed, safety bolt, SKG***</v>
          </cell>
          <cell r="G123" t="str">
            <v>Veiligheids klepscharnier, ronde hoek, rvs geborstelt, met losse pen, bolkop, SKG ***</v>
          </cell>
          <cell r="H123" t="str">
            <v>Charnière de sécurité , coins arrondis, inox brossé, tige dégondable, SKG***</v>
          </cell>
          <cell r="I123" t="str">
            <v>Sicherheitsscharnier, runde Ecken, Edelstahl gebürstet, Sicherheitsbolzen,SKG***</v>
          </cell>
          <cell r="J123" t="str">
            <v>1252_80_.jpg</v>
          </cell>
          <cell r="K123" t="str">
            <v>C:\Users\Filis\OneDrive\Citgez Trading\Leveranciers\Charmag\Foto's\1252_80_.jpg</v>
          </cell>
          <cell r="L123" t="str">
            <v>1252_80_2d.tif</v>
          </cell>
          <cell r="M123" t="str">
            <v>C:\Users\Filis\OneDrive\Citgez Trading\Leveranciers\Charmag\technische tekeningen\1252_80_2d.tif</v>
          </cell>
          <cell r="N123" t="str">
            <v>80_Rvs</v>
          </cell>
          <cell r="O123">
            <v>101523</v>
          </cell>
          <cell r="P123">
            <v>89</v>
          </cell>
          <cell r="Q123" t="str">
            <v>mm</v>
          </cell>
          <cell r="R123">
            <v>89</v>
          </cell>
          <cell r="S123" t="str">
            <v>mm</v>
          </cell>
          <cell r="T123">
            <v>2.5</v>
          </cell>
          <cell r="U123" t="str">
            <v>mm</v>
          </cell>
          <cell r="V123">
            <v>12</v>
          </cell>
          <cell r="W123" t="str">
            <v>mm</v>
          </cell>
          <cell r="X123">
            <v>7</v>
          </cell>
          <cell r="Y123" t="str">
            <v>mm</v>
          </cell>
          <cell r="Z123">
            <v>5</v>
          </cell>
          <cell r="AA123" t="str">
            <v>mm</v>
          </cell>
          <cell r="AC123" t="str">
            <v>mm</v>
          </cell>
          <cell r="AE123" t="str">
            <v>mm</v>
          </cell>
          <cell r="AF123">
            <v>4.5</v>
          </cell>
          <cell r="AG123">
            <v>8</v>
          </cell>
          <cell r="AH123" t="str">
            <v>4.5*40</v>
          </cell>
          <cell r="AI123" t="str">
            <v>mm</v>
          </cell>
          <cell r="AJ123" t="str">
            <v>SKH gecertificeeerd</v>
          </cell>
          <cell r="AK123" t="str">
            <v>Montage_handleiding_v3</v>
          </cell>
          <cell r="AL123" t="str">
            <v xml:space="preserve">Deuren volgens BRL 0803  </v>
          </cell>
          <cell r="AP123">
            <v>10</v>
          </cell>
          <cell r="AQ123" t="str">
            <v>stuks</v>
          </cell>
          <cell r="AR123">
            <v>0.21</v>
          </cell>
          <cell r="AS123" t="str">
            <v>kg</v>
          </cell>
          <cell r="AT123" t="str">
            <v>80</v>
          </cell>
          <cell r="AU123" t="str">
            <v>100</v>
          </cell>
          <cell r="AV123" t="str">
            <v>120</v>
          </cell>
          <cell r="AW123" t="str">
            <v>Hout</v>
          </cell>
          <cell r="AX123" t="str">
            <v>Wood</v>
          </cell>
          <cell r="AY123" t="str">
            <v>Holz</v>
          </cell>
          <cell r="AZ123" t="str">
            <v>Bois</v>
          </cell>
          <cell r="BA123" t="str">
            <v>Ramen en Deuren</v>
          </cell>
          <cell r="BB123" t="str">
            <v>Windows and Doors</v>
          </cell>
          <cell r="BC123" t="str">
            <v>Fenster und Turen</v>
          </cell>
          <cell r="BD123" t="str">
            <v>Fenêtres et Portes</v>
          </cell>
          <cell r="BE123" t="str">
            <v>Veiligheids klepscharnier</v>
          </cell>
          <cell r="BF123" t="str">
            <v>Safety butt hinge</v>
          </cell>
          <cell r="BG123" t="str">
            <v>Sicherheits Scharnier</v>
          </cell>
          <cell r="BH123" t="str">
            <v xml:space="preserve">Charnière de sécurité </v>
          </cell>
          <cell r="BM123" t="str">
            <v>Rvs</v>
          </cell>
          <cell r="BN123" t="str">
            <v>Stainless steel</v>
          </cell>
          <cell r="BO123" t="str">
            <v>Edelstahl</v>
          </cell>
          <cell r="BP123" t="str">
            <v>Inox</v>
          </cell>
          <cell r="BQ123" t="str">
            <v>Geborsteld</v>
          </cell>
          <cell r="BR123" t="str">
            <v>Brushed</v>
          </cell>
          <cell r="BS123" t="str">
            <v>Gebürstet</v>
          </cell>
          <cell r="BT123" t="str">
            <v>Brossé</v>
          </cell>
          <cell r="BU123" t="str">
            <v>Rvs</v>
          </cell>
          <cell r="BV123" t="str">
            <v>Stainless Steel</v>
          </cell>
          <cell r="BW123" t="str">
            <v>Edelstahl</v>
          </cell>
          <cell r="BX123" t="str">
            <v>Inox</v>
          </cell>
          <cell r="BY123" t="str">
            <v>Bolkop</v>
          </cell>
          <cell r="BZ123" t="str">
            <v>Roundhead</v>
          </cell>
          <cell r="CA123" t="str">
            <v>Rundkopf</v>
          </cell>
          <cell r="CB123" t="str">
            <v>Tête arrondi</v>
          </cell>
          <cell r="CC123" t="str">
            <v>Ronde hoek</v>
          </cell>
          <cell r="CD123" t="str">
            <v>Round corners</v>
          </cell>
          <cell r="CE123" t="str">
            <v>Runde Ecken</v>
          </cell>
          <cell r="CF123" t="str">
            <v>Coins arrondis</v>
          </cell>
          <cell r="CG123" t="str">
            <v>Ongelagerd</v>
          </cell>
          <cell r="CH123" t="str">
            <v xml:space="preserve">Bearing-free </v>
          </cell>
          <cell r="CI123" t="str">
            <v>Lager frei</v>
          </cell>
          <cell r="CJ123" t="str">
            <v>Sans lisse</v>
          </cell>
          <cell r="DE123" t="str">
            <v>Toepasbaar voor binnen- en buitendeuren</v>
          </cell>
          <cell r="DI123" t="str">
            <v>Stervormig, verlagen de kans op schroefbreuk</v>
          </cell>
          <cell r="DJ123" t="str">
            <v>Star-shaped, reduce the risk of screw breaking</v>
          </cell>
          <cell r="DK123" t="str">
            <v>Sternförmig, reduziert das Risiko eines Schraubenbruchs</v>
          </cell>
          <cell r="DL123" t="str">
            <v>En forme d'étoile, pour réduire le risque de rupture des vis</v>
          </cell>
          <cell r="DM123" t="str">
            <v>Bolkop</v>
          </cell>
          <cell r="DN123" t="str">
            <v>Roundhead</v>
          </cell>
          <cell r="DO123" t="str">
            <v>Rundkopf</v>
          </cell>
          <cell r="DP123" t="str">
            <v>Tige tête arrondi</v>
          </cell>
          <cell r="DU123" t="str">
            <v>Veiligheids nokken</v>
          </cell>
          <cell r="DV123" t="str">
            <v>Safety bolts</v>
          </cell>
          <cell r="DW123" t="str">
            <v>Sicheitsbolzen</v>
          </cell>
          <cell r="DX123" t="str">
            <v>Avec sécurité</v>
          </cell>
          <cell r="EG123" t="str">
            <v>426.642.02</v>
          </cell>
          <cell r="EH123" t="str">
            <v>C:\Users\Filis\OneDrive\Citgez Trading\Leveranciers\Charmag\Productdata sheet\logo's\skg.png</v>
          </cell>
          <cell r="EI123" t="str">
            <v>C:\Users\Filis\OneDrive\Citgez Trading\Leveranciers\Charmag\Productdata sheet\logo's\politie keurmerk.png</v>
          </cell>
          <cell r="EJ123" t="str">
            <v>C:\Users\Filis\OneDrive\Citgez Trading\Leveranciers\Charmag\Productdata sheet\logo's\skg ikob.jfif</v>
          </cell>
          <cell r="EK123" t="str">
            <v>C:\Users\Filis\OneDrive\Citgez Trading\Leveranciers\Charmag\Productdata sheet\logo's\ce.png</v>
          </cell>
          <cell r="EL123" t="str">
            <v>SKG*** / SKH</v>
          </cell>
          <cell r="EM123" t="str">
            <v>politiekeur</v>
          </cell>
          <cell r="EN123" t="str">
            <v>426.642.02</v>
          </cell>
          <cell r="EO123" t="str">
            <v>ja</v>
          </cell>
          <cell r="EP123" t="str">
            <v>EN 1935: 273013110</v>
          </cell>
          <cell r="EQ123" t="str">
            <v>1252_80_</v>
          </cell>
          <cell r="ER123" t="str">
            <v>1252_80_2d</v>
          </cell>
          <cell r="ES123" t="str">
            <v>1252_80</v>
          </cell>
          <cell r="ET123" t="str">
            <v>skg.0214.1139.05.nl</v>
          </cell>
          <cell r="EU123" t="str">
            <v>1252.80.089</v>
          </cell>
          <cell r="EX123" t="str">
            <v>A 201.80.004 V</v>
          </cell>
          <cell r="FF123">
            <v>44275</v>
          </cell>
          <cell r="FI123">
            <v>115825</v>
          </cell>
          <cell r="FL123">
            <v>1</v>
          </cell>
        </row>
        <row r="124">
          <cell r="BS124" t="str">
            <v/>
          </cell>
          <cell r="BT124" t="str">
            <v/>
          </cell>
          <cell r="BU124" t="str">
            <v/>
          </cell>
          <cell r="BV124" t="str">
            <v/>
          </cell>
          <cell r="BW124" t="str">
            <v/>
          </cell>
          <cell r="BX124" t="str">
            <v/>
          </cell>
          <cell r="BY124" t="str">
            <v/>
          </cell>
          <cell r="DM124" t="str">
            <v/>
          </cell>
          <cell r="DN124" t="str">
            <v/>
          </cell>
          <cell r="DO124" t="str">
            <v/>
          </cell>
          <cell r="FL124">
            <v>1</v>
          </cell>
        </row>
        <row r="125">
          <cell r="C125" t="str">
            <v>1253.20.089K ? C</v>
          </cell>
          <cell r="D125">
            <v>1253</v>
          </cell>
          <cell r="E125" t="str">
            <v>Veiligheids klepscharnier</v>
          </cell>
          <cell r="F125" t="str">
            <v>Safety butt hinge, swaged,  round corners, steel galvanized, safety bolt, SKG***</v>
          </cell>
          <cell r="G125" t="str">
            <v>Veiligheids klepscharnier, gezet, ronde hoek, gegalvaniseerd, met losse pen, bolkop, SKG ***</v>
          </cell>
          <cell r="H125" t="str">
            <v>Charnière de sécurité,coudée, coins arrondis, acier zingué, avec sécurité, SKG***</v>
          </cell>
          <cell r="I125" t="str">
            <v>Sicherheitsscharnier, gekröpft, runde Ecken, Stahl verzinkt, Sicherheitsbolzen,SKG***</v>
          </cell>
          <cell r="J125" t="str">
            <v>1253_20_.jpg</v>
          </cell>
          <cell r="K125" t="str">
            <v>C:\Users\Filis\OneDrive\Citgez Trading\Leveranciers\Charmag\Foto's\1253_20_.jpg</v>
          </cell>
          <cell r="L125" t="str">
            <v>1253_20_2d.tif</v>
          </cell>
          <cell r="M125" t="str">
            <v>C:\Users\Filis\OneDrive\Citgez Trading\Leveranciers\Charmag\technische tekeningen\1253_20_2d.tif</v>
          </cell>
          <cell r="N125" t="str">
            <v>20_Gegalvaniseerd</v>
          </cell>
          <cell r="O125">
            <v>112997</v>
          </cell>
          <cell r="P125">
            <v>89</v>
          </cell>
          <cell r="Q125" t="str">
            <v>mm</v>
          </cell>
          <cell r="R125">
            <v>80</v>
          </cell>
          <cell r="S125" t="str">
            <v>mm</v>
          </cell>
          <cell r="T125">
            <v>3</v>
          </cell>
          <cell r="U125" t="str">
            <v>mm</v>
          </cell>
          <cell r="V125">
            <v>14</v>
          </cell>
          <cell r="W125" t="str">
            <v>mm</v>
          </cell>
          <cell r="X125">
            <v>7</v>
          </cell>
          <cell r="Y125" t="str">
            <v>mm</v>
          </cell>
          <cell r="Z125">
            <v>5</v>
          </cell>
          <cell r="AA125" t="str">
            <v>mm</v>
          </cell>
          <cell r="AC125" t="str">
            <v>mm</v>
          </cell>
          <cell r="AE125" t="str">
            <v>mm</v>
          </cell>
          <cell r="AF125">
            <v>4.5</v>
          </cell>
          <cell r="AG125">
            <v>8</v>
          </cell>
          <cell r="AH125" t="str">
            <v>4.5*40</v>
          </cell>
          <cell r="AI125" t="str">
            <v>mm</v>
          </cell>
          <cell r="AJ125" t="str">
            <v>SKH gecertificeeerd</v>
          </cell>
          <cell r="AK125" t="str">
            <v>Montage_handleiding_v3</v>
          </cell>
          <cell r="AL125" t="str">
            <v xml:space="preserve">Deuren volgens BRL 0803  </v>
          </cell>
          <cell r="AP125">
            <v>10</v>
          </cell>
          <cell r="AQ125" t="str">
            <v>stuks</v>
          </cell>
          <cell r="AR125">
            <v>0.24199999999999999</v>
          </cell>
          <cell r="AS125" t="str">
            <v>kg</v>
          </cell>
          <cell r="AT125" t="str">
            <v>80</v>
          </cell>
          <cell r="AU125" t="str">
            <v>100</v>
          </cell>
          <cell r="AV125" t="str">
            <v>120</v>
          </cell>
          <cell r="AW125" t="str">
            <v>Hout</v>
          </cell>
          <cell r="AX125" t="str">
            <v>Wood</v>
          </cell>
          <cell r="AY125" t="str">
            <v>Holz</v>
          </cell>
          <cell r="AZ125" t="str">
            <v>Bois</v>
          </cell>
          <cell r="BA125" t="str">
            <v>Ramen en Deuren</v>
          </cell>
          <cell r="BB125" t="str">
            <v>Windows and Doors</v>
          </cell>
          <cell r="BC125" t="str">
            <v>Fenster und Turen</v>
          </cell>
          <cell r="BD125" t="str">
            <v>Fenêtres et Portes</v>
          </cell>
          <cell r="BE125" t="str">
            <v>Veiligheids klepscharnier</v>
          </cell>
          <cell r="BF125" t="str">
            <v>Safety butt hinge</v>
          </cell>
          <cell r="BG125" t="str">
            <v>Sicherheits Scharnier</v>
          </cell>
          <cell r="BH125" t="str">
            <v xml:space="preserve">Charnière de sécurité </v>
          </cell>
          <cell r="BM125" t="str">
            <v>Staal</v>
          </cell>
          <cell r="BN125" t="str">
            <v>Steel</v>
          </cell>
          <cell r="BO125" t="str">
            <v>Stahl</v>
          </cell>
          <cell r="BP125" t="str">
            <v>Acier</v>
          </cell>
          <cell r="BQ125" t="str">
            <v>Gegalvaniseerd</v>
          </cell>
          <cell r="BR125" t="str">
            <v>Galvanized</v>
          </cell>
          <cell r="BS125" t="str">
            <v>Verzinkt</v>
          </cell>
          <cell r="BT125" t="str">
            <v>Zingué</v>
          </cell>
          <cell r="BU125" t="str">
            <v>Staal</v>
          </cell>
          <cell r="BV125" t="str">
            <v>Steel</v>
          </cell>
          <cell r="BW125" t="str">
            <v>Stahl</v>
          </cell>
          <cell r="BX125" t="str">
            <v>Acier</v>
          </cell>
          <cell r="BY125" t="str">
            <v>Bolkop</v>
          </cell>
          <cell r="BZ125" t="str">
            <v>Roundhead</v>
          </cell>
          <cell r="CA125" t="str">
            <v>Rundkopf</v>
          </cell>
          <cell r="CB125" t="str">
            <v>Tête arrondi</v>
          </cell>
          <cell r="CC125" t="str">
            <v>Ronde hoek</v>
          </cell>
          <cell r="CD125" t="str">
            <v>Round corners</v>
          </cell>
          <cell r="CE125" t="str">
            <v>Runde Ecken</v>
          </cell>
          <cell r="CF125" t="str">
            <v>Coins arrondis</v>
          </cell>
          <cell r="CG125" t="str">
            <v>Ongelagerd</v>
          </cell>
          <cell r="CH125" t="str">
            <v xml:space="preserve">Bearing-free </v>
          </cell>
          <cell r="CI125" t="str">
            <v>Lager frei</v>
          </cell>
          <cell r="CJ125" t="str">
            <v>Sans lisse</v>
          </cell>
          <cell r="DE125" t="str">
            <v>Toepasbaar voor binnen- en buitendeuren</v>
          </cell>
          <cell r="DI125" t="str">
            <v>Stervormig, verlagen de kans op schroefbreuk</v>
          </cell>
          <cell r="DJ125" t="str">
            <v>Star-shaped, reduce the risk of screw breaking</v>
          </cell>
          <cell r="DK125" t="str">
            <v>Sternförmig, reduziert das Risiko eines Schraubenbruchs</v>
          </cell>
          <cell r="DL125" t="str">
            <v>En forme d'étoile, pour réduire le risque de rupture des vis</v>
          </cell>
          <cell r="DM125" t="str">
            <v>Bolkop</v>
          </cell>
          <cell r="DN125" t="str">
            <v>Roundhead</v>
          </cell>
          <cell r="DO125" t="str">
            <v>Rundkopf</v>
          </cell>
          <cell r="DP125" t="str">
            <v>Tige tête arrondi</v>
          </cell>
          <cell r="DU125" t="str">
            <v>Veiligheids nokken</v>
          </cell>
          <cell r="DV125" t="str">
            <v>Safety bolts</v>
          </cell>
          <cell r="DW125" t="str">
            <v>Sicheitsbolzen</v>
          </cell>
          <cell r="DX125" t="str">
            <v>Avec sécurité</v>
          </cell>
          <cell r="EG125" t="str">
            <v>426.642.01</v>
          </cell>
          <cell r="EH125" t="str">
            <v>C:\Users\Filis\OneDrive\Citgez Trading\Leveranciers\Charmag\Productdata sheet\logo's\skg.png</v>
          </cell>
          <cell r="EI125" t="str">
            <v>C:\Users\Filis\OneDrive\Citgez Trading\Leveranciers\Charmag\Productdata sheet\logo's\politie keurmerk.png</v>
          </cell>
          <cell r="EJ125" t="str">
            <v>C:\Users\Filis\OneDrive\Citgez Trading\Leveranciers\Charmag\Productdata sheet\logo's\skg ikob.jfif</v>
          </cell>
          <cell r="EK125" t="str">
            <v>C:\Users\Filis\OneDrive\Citgez Trading\Leveranciers\Charmag\Productdata sheet\logo's\ce.png</v>
          </cell>
          <cell r="EL125" t="str">
            <v>SKG** / SKH</v>
          </cell>
          <cell r="EM125" t="str">
            <v>politiekeur</v>
          </cell>
          <cell r="EN125" t="str">
            <v>426.642.01</v>
          </cell>
          <cell r="EO125" t="str">
            <v>ja</v>
          </cell>
          <cell r="EP125" t="str">
            <v>EN 1935: 374013111</v>
          </cell>
          <cell r="EQ125" t="str">
            <v>1253_20_</v>
          </cell>
          <cell r="ER125" t="str">
            <v>1253_20_2d</v>
          </cell>
          <cell r="ES125" t="str">
            <v>1253_20</v>
          </cell>
          <cell r="ET125" t="str">
            <v>skg.0214.1138.04.nl</v>
          </cell>
          <cell r="EU125" t="str">
            <v>1253.20.089</v>
          </cell>
          <cell r="EX125" t="str">
            <v>A201.20.004V</v>
          </cell>
          <cell r="FH125">
            <v>46674</v>
          </cell>
          <cell r="FK125">
            <v>115831</v>
          </cell>
          <cell r="FL125">
            <v>1</v>
          </cell>
        </row>
        <row r="126">
          <cell r="BS126" t="str">
            <v/>
          </cell>
          <cell r="BT126" t="str">
            <v/>
          </cell>
          <cell r="BU126" t="str">
            <v/>
          </cell>
          <cell r="BV126" t="str">
            <v/>
          </cell>
          <cell r="BW126" t="str">
            <v/>
          </cell>
          <cell r="BX126" t="str">
            <v/>
          </cell>
          <cell r="BY126" t="str">
            <v/>
          </cell>
          <cell r="DM126" t="str">
            <v/>
          </cell>
          <cell r="DN126" t="str">
            <v/>
          </cell>
          <cell r="DO126" t="str">
            <v/>
          </cell>
          <cell r="FL126">
            <v>1</v>
          </cell>
        </row>
        <row r="127">
          <cell r="C127" t="str">
            <v>1262.20.089K</v>
          </cell>
          <cell r="D127">
            <v>1262</v>
          </cell>
          <cell r="E127" t="str">
            <v>Veiligheids klepscharnier</v>
          </cell>
          <cell r="F127" t="str">
            <v>Safety butt hinge, round corners, steel galvanized, safety bolt, SKG***</v>
          </cell>
          <cell r="G127" t="str">
            <v>Veiligheids klepscharnier, ronde hoek, gegalvaniseerd, met losse pen, bolkop, SKG ***</v>
          </cell>
          <cell r="H127" t="str">
            <v>Charnière de sécurité , coins arrondis, acier zingué, SKG***</v>
          </cell>
          <cell r="I127" t="str">
            <v>Sicherheitsscharnier, runde Ecken, Stahl verzinkt, Sicherheitsbolzen, SKG***</v>
          </cell>
          <cell r="J127" t="str">
            <v>1262_20_.jpg</v>
          </cell>
          <cell r="K127" t="str">
            <v>C:\Users\Filis\OneDrive\Citgez Trading\Leveranciers\Charmag\Foto's\1262_20_.jpg</v>
          </cell>
          <cell r="L127" t="str">
            <v>1262_20_2d.tif</v>
          </cell>
          <cell r="M127" t="str">
            <v>C:\Users\Filis\OneDrive\Citgez Trading\Leveranciers\Charmag\technische tekeningen\1262_20_2d.tif</v>
          </cell>
          <cell r="N127" t="str">
            <v>20_Gegalvaniseerd</v>
          </cell>
          <cell r="O127">
            <v>112131</v>
          </cell>
          <cell r="P127">
            <v>89</v>
          </cell>
          <cell r="Q127" t="str">
            <v>mm</v>
          </cell>
          <cell r="R127">
            <v>89</v>
          </cell>
          <cell r="S127" t="str">
            <v>mm</v>
          </cell>
          <cell r="T127">
            <v>3</v>
          </cell>
          <cell r="U127" t="str">
            <v>mm</v>
          </cell>
          <cell r="V127">
            <v>14</v>
          </cell>
          <cell r="W127" t="str">
            <v>mm</v>
          </cell>
          <cell r="X127">
            <v>8</v>
          </cell>
          <cell r="Y127" t="str">
            <v>mm</v>
          </cell>
          <cell r="Z127">
            <v>5</v>
          </cell>
          <cell r="AA127" t="str">
            <v>mm</v>
          </cell>
          <cell r="AC127" t="str">
            <v>mm</v>
          </cell>
          <cell r="AE127" t="str">
            <v>mm</v>
          </cell>
          <cell r="AF127">
            <v>4.5</v>
          </cell>
          <cell r="AG127">
            <v>8</v>
          </cell>
          <cell r="AH127" t="str">
            <v>4.5*40</v>
          </cell>
          <cell r="AI127" t="str">
            <v>mm</v>
          </cell>
          <cell r="AJ127" t="str">
            <v>SKH gecertificeeerd</v>
          </cell>
          <cell r="AK127" t="str">
            <v>Montage_handleiding_v3</v>
          </cell>
          <cell r="AL127" t="str">
            <v xml:space="preserve">Deuren volgens BRL 0803  </v>
          </cell>
          <cell r="AP127">
            <v>10</v>
          </cell>
          <cell r="AQ127" t="str">
            <v>stuks</v>
          </cell>
          <cell r="AR127">
            <v>0.28000000000000003</v>
          </cell>
          <cell r="AS127" t="str">
            <v>kg</v>
          </cell>
          <cell r="AT127" t="str">
            <v>80</v>
          </cell>
          <cell r="AU127" t="str">
            <v>100</v>
          </cell>
          <cell r="AV127" t="str">
            <v>120</v>
          </cell>
          <cell r="AW127" t="str">
            <v>Hout</v>
          </cell>
          <cell r="AX127" t="str">
            <v>Wood</v>
          </cell>
          <cell r="AY127" t="str">
            <v>Holz</v>
          </cell>
          <cell r="AZ127" t="str">
            <v>Bois</v>
          </cell>
          <cell r="BA127" t="str">
            <v>Ramen en Deuren</v>
          </cell>
          <cell r="BB127" t="str">
            <v>Windows and Doors</v>
          </cell>
          <cell r="BC127" t="str">
            <v>Fenster und Turen</v>
          </cell>
          <cell r="BD127" t="str">
            <v>Fenêtres et Portes</v>
          </cell>
          <cell r="BE127" t="str">
            <v>Veiligheids klepscharnier</v>
          </cell>
          <cell r="BF127" t="str">
            <v>Safety butt hinge</v>
          </cell>
          <cell r="BG127" t="str">
            <v>Sicherheits Scharnier</v>
          </cell>
          <cell r="BH127" t="str">
            <v xml:space="preserve">Charnière de sécurité </v>
          </cell>
          <cell r="BM127" t="str">
            <v>Staal</v>
          </cell>
          <cell r="BN127" t="str">
            <v>Steel</v>
          </cell>
          <cell r="BO127" t="str">
            <v>Stahl</v>
          </cell>
          <cell r="BP127" t="str">
            <v>Acier</v>
          </cell>
          <cell r="BQ127" t="str">
            <v>Gegalvaniseerd</v>
          </cell>
          <cell r="BR127" t="str">
            <v>Galvanized</v>
          </cell>
          <cell r="BS127" t="str">
            <v>Verzinkt</v>
          </cell>
          <cell r="BT127" t="str">
            <v>Zingué</v>
          </cell>
          <cell r="BU127" t="str">
            <v>Staal</v>
          </cell>
          <cell r="BV127" t="str">
            <v>Steel</v>
          </cell>
          <cell r="BW127" t="str">
            <v>Stahl</v>
          </cell>
          <cell r="BX127" t="str">
            <v>Acier</v>
          </cell>
          <cell r="BY127" t="str">
            <v>Bolkop</v>
          </cell>
          <cell r="BZ127" t="str">
            <v>Roundhead</v>
          </cell>
          <cell r="CA127" t="str">
            <v>Rundkopf</v>
          </cell>
          <cell r="CB127" t="str">
            <v>Tête arrondi</v>
          </cell>
          <cell r="CC127" t="str">
            <v>Ronde hoek</v>
          </cell>
          <cell r="CD127" t="str">
            <v>Round corners</v>
          </cell>
          <cell r="CE127" t="str">
            <v>Runde Ecken</v>
          </cell>
          <cell r="CF127" t="str">
            <v>Coins arrondis</v>
          </cell>
          <cell r="CG127" t="str">
            <v>Ongelagerd</v>
          </cell>
          <cell r="CH127" t="str">
            <v xml:space="preserve">Bearing-free </v>
          </cell>
          <cell r="CI127" t="str">
            <v>Lager frei</v>
          </cell>
          <cell r="CJ127" t="str">
            <v>Sans lisse</v>
          </cell>
          <cell r="DE127" t="str">
            <v>Toepasbaar voor binnen- en buitendeuren</v>
          </cell>
          <cell r="DI127" t="str">
            <v>Stervormig, verlagen de kans op schroefbreuk</v>
          </cell>
          <cell r="DJ127" t="str">
            <v>Star-shaped, reduce the risk of screw breaking</v>
          </cell>
          <cell r="DK127" t="str">
            <v>Sternförmig, reduziert das Risiko eines Schraubenbruchs</v>
          </cell>
          <cell r="DL127" t="str">
            <v>En forme d'étoile, pour réduire le risque de rupture des vis</v>
          </cell>
          <cell r="DM127" t="str">
            <v>Bolkop</v>
          </cell>
          <cell r="DN127" t="str">
            <v>Roundhead</v>
          </cell>
          <cell r="DO127" t="str">
            <v>Rundkopf</v>
          </cell>
          <cell r="DP127" t="str">
            <v>Tige tête arrondi</v>
          </cell>
          <cell r="DU127" t="str">
            <v>Veiligheids nokken</v>
          </cell>
          <cell r="DV127" t="str">
            <v>Safety bolts</v>
          </cell>
          <cell r="DW127" t="str">
            <v>Sicheitsbolzen</v>
          </cell>
          <cell r="DX127" t="str">
            <v>Avec sécurité</v>
          </cell>
          <cell r="EG127" t="str">
            <v>426.642.01</v>
          </cell>
          <cell r="EH127" t="str">
            <v>C:\Users\Filis\OneDrive\Citgez Trading\Leveranciers\Charmag\Productdata sheet\logo's\skg.png</v>
          </cell>
          <cell r="EI127" t="str">
            <v>C:\Users\Filis\OneDrive\Citgez Trading\Leveranciers\Charmag\Productdata sheet\logo's\politie keurmerk.png</v>
          </cell>
          <cell r="EJ127" t="str">
            <v>C:\Users\Filis\OneDrive\Citgez Trading\Leveranciers\Charmag\Productdata sheet\logo's\skg ikob.jfif</v>
          </cell>
          <cell r="EK127" t="str">
            <v>C:\Users\Filis\OneDrive\Citgez Trading\Leveranciers\Charmag\Productdata sheet\logo's\ce.png</v>
          </cell>
          <cell r="EL127" t="str">
            <v>SKG** / SKH</v>
          </cell>
          <cell r="EM127" t="str">
            <v>politiekeur</v>
          </cell>
          <cell r="EN127" t="str">
            <v>426.642.01</v>
          </cell>
          <cell r="EO127" t="str">
            <v>ja</v>
          </cell>
          <cell r="EP127" t="str">
            <v>EN 1935: 374013111</v>
          </cell>
          <cell r="EQ127" t="str">
            <v>1262_20_</v>
          </cell>
          <cell r="ER127" t="str">
            <v>1262_20_2d</v>
          </cell>
          <cell r="ES127" t="str">
            <v>1262_20</v>
          </cell>
          <cell r="ET127" t="str">
            <v>skg.0214.1138.04.nl</v>
          </cell>
          <cell r="EU127" t="str">
            <v>1262.20.089</v>
          </cell>
          <cell r="EX127" t="str">
            <v>A 201.20.017 V</v>
          </cell>
          <cell r="FF127">
            <v>46675</v>
          </cell>
          <cell r="FI127">
            <v>115832</v>
          </cell>
          <cell r="FL127">
            <v>1</v>
          </cell>
        </row>
        <row r="128">
          <cell r="C128" t="str">
            <v>1262.20.089C</v>
          </cell>
          <cell r="D128">
            <v>1262</v>
          </cell>
          <cell r="E128" t="str">
            <v>Veiligheids klepscharnier</v>
          </cell>
          <cell r="F128" t="str">
            <v>Safety butt hinge, round corners, steel galvanized, safety bolt, SKG***</v>
          </cell>
          <cell r="G128" t="str">
            <v>Veiligheids klepscharnier, ronde hoek, gegalvaniseerd, met losse pen, bolkop, SKG ***</v>
          </cell>
          <cell r="H128" t="str">
            <v>Charnière de sécurité , coins arrondis, acier zingué, SKG***</v>
          </cell>
          <cell r="I128" t="str">
            <v>Sicherheitsscharnier, runde Ecken, Stahl verzinkt, Sicherheitsbolzen, SKG***</v>
          </cell>
          <cell r="J128" t="str">
            <v>1262_20_.jpg</v>
          </cell>
          <cell r="K128" t="str">
            <v>C:\Users\Filis\OneDrive\Citgez Trading\Leveranciers\Charmag\Foto's\1262_20_.jpg</v>
          </cell>
          <cell r="L128" t="str">
            <v>1262_20_2d.tif</v>
          </cell>
          <cell r="M128" t="str">
            <v>C:\Users\Filis\OneDrive\Citgez Trading\Leveranciers\Charmag\technische tekeningen\1262_20_2d.tif</v>
          </cell>
          <cell r="N128" t="str">
            <v>20_Gegalvaniseerd</v>
          </cell>
          <cell r="O128">
            <v>110755</v>
          </cell>
          <cell r="P128">
            <v>89</v>
          </cell>
          <cell r="Q128" t="str">
            <v>mm</v>
          </cell>
          <cell r="R128">
            <v>89</v>
          </cell>
          <cell r="S128" t="str">
            <v>mm</v>
          </cell>
          <cell r="T128">
            <v>3</v>
          </cell>
          <cell r="U128" t="str">
            <v>mm</v>
          </cell>
          <cell r="V128">
            <v>14</v>
          </cell>
          <cell r="W128" t="str">
            <v>mm</v>
          </cell>
          <cell r="X128">
            <v>8</v>
          </cell>
          <cell r="Y128" t="str">
            <v>mm</v>
          </cell>
          <cell r="Z128">
            <v>5</v>
          </cell>
          <cell r="AA128" t="str">
            <v>mm</v>
          </cell>
          <cell r="AC128" t="str">
            <v>mm</v>
          </cell>
          <cell r="AE128" t="str">
            <v>mm</v>
          </cell>
          <cell r="AF128">
            <v>4.5</v>
          </cell>
          <cell r="AG128">
            <v>8</v>
          </cell>
          <cell r="AH128" t="str">
            <v>4.5*40</v>
          </cell>
          <cell r="AI128" t="str">
            <v>mm</v>
          </cell>
          <cell r="AJ128" t="str">
            <v>SKH gecertificeeerd</v>
          </cell>
          <cell r="AK128" t="str">
            <v>Montage_handleiding_v3</v>
          </cell>
          <cell r="AL128" t="str">
            <v xml:space="preserve">Deuren volgens BRL 0803  </v>
          </cell>
          <cell r="AP128">
            <v>50</v>
          </cell>
          <cell r="AQ128" t="str">
            <v>stuks</v>
          </cell>
          <cell r="AR128">
            <v>0.28000000000000003</v>
          </cell>
          <cell r="AS128" t="str">
            <v>kg</v>
          </cell>
          <cell r="AT128" t="str">
            <v>80</v>
          </cell>
          <cell r="AU128" t="str">
            <v>100</v>
          </cell>
          <cell r="AV128" t="str">
            <v>120</v>
          </cell>
          <cell r="AW128" t="str">
            <v>Hout</v>
          </cell>
          <cell r="AX128" t="str">
            <v>Wood</v>
          </cell>
          <cell r="AY128" t="str">
            <v>Holz</v>
          </cell>
          <cell r="AZ128" t="str">
            <v>Bois</v>
          </cell>
          <cell r="BA128" t="str">
            <v>Ramen en Deuren</v>
          </cell>
          <cell r="BB128" t="str">
            <v>Windows and Doors</v>
          </cell>
          <cell r="BC128" t="str">
            <v>Fenster und Turen</v>
          </cell>
          <cell r="BD128" t="str">
            <v>Fenêtres et Portes</v>
          </cell>
          <cell r="BE128" t="str">
            <v>Veiligheids klepscharnier</v>
          </cell>
          <cell r="BF128" t="str">
            <v>Safety butt hinge</v>
          </cell>
          <cell r="BG128" t="str">
            <v>Sicherheits Scharnier</v>
          </cell>
          <cell r="BH128" t="str">
            <v xml:space="preserve">Charnière de sécurité </v>
          </cell>
          <cell r="BM128" t="str">
            <v>Staal</v>
          </cell>
          <cell r="BN128" t="str">
            <v>Steel</v>
          </cell>
          <cell r="BO128" t="str">
            <v>Stahl</v>
          </cell>
          <cell r="BP128" t="str">
            <v>Acier</v>
          </cell>
          <cell r="BQ128" t="str">
            <v>Gegalvaniseerd</v>
          </cell>
          <cell r="BR128" t="str">
            <v>Galvanized</v>
          </cell>
          <cell r="BS128" t="str">
            <v>Verzinkt</v>
          </cell>
          <cell r="BT128" t="str">
            <v>Zingué</v>
          </cell>
          <cell r="BU128" t="str">
            <v>Staal</v>
          </cell>
          <cell r="BV128" t="str">
            <v>Steel</v>
          </cell>
          <cell r="BW128" t="str">
            <v>Stahl</v>
          </cell>
          <cell r="BX128" t="str">
            <v>Acier</v>
          </cell>
          <cell r="BY128" t="str">
            <v>Bolkop</v>
          </cell>
          <cell r="BZ128" t="str">
            <v>Roundhead</v>
          </cell>
          <cell r="CA128" t="str">
            <v>Rundkopf</v>
          </cell>
          <cell r="CB128" t="str">
            <v>Tête arrondi</v>
          </cell>
          <cell r="CC128" t="str">
            <v>Ronde hoek</v>
          </cell>
          <cell r="CD128" t="str">
            <v>Round corners</v>
          </cell>
          <cell r="CE128" t="str">
            <v>Runde Ecken</v>
          </cell>
          <cell r="CF128" t="str">
            <v>Coins arrondis</v>
          </cell>
          <cell r="CG128" t="str">
            <v>Ongelagerd</v>
          </cell>
          <cell r="CH128" t="str">
            <v xml:space="preserve">Bearing-free </v>
          </cell>
          <cell r="CI128" t="str">
            <v>Lager frei</v>
          </cell>
          <cell r="CJ128" t="str">
            <v>Sans lisse</v>
          </cell>
          <cell r="DE128" t="str">
            <v>Toepasbaar voor binnen- en buitendeuren</v>
          </cell>
          <cell r="DI128" t="str">
            <v>Stervormig, verlagen de kans op schroefbreuk</v>
          </cell>
          <cell r="DJ128" t="str">
            <v>Star-shaped, reduce the risk of screw breaking</v>
          </cell>
          <cell r="DK128" t="str">
            <v>Sternförmig, reduziert das Risiko eines Schraubenbruchs</v>
          </cell>
          <cell r="DL128" t="str">
            <v>En forme d'étoile, pour réduire le risque de rupture des vis</v>
          </cell>
          <cell r="DM128" t="str">
            <v>Bolkop</v>
          </cell>
          <cell r="DN128" t="str">
            <v>Roundhead</v>
          </cell>
          <cell r="DO128" t="str">
            <v>Rundkopf</v>
          </cell>
          <cell r="DP128" t="str">
            <v>Tige tête arrondi</v>
          </cell>
          <cell r="DU128" t="str">
            <v>Veiligheids nokken</v>
          </cell>
          <cell r="DV128" t="str">
            <v>Safety bolts</v>
          </cell>
          <cell r="DW128" t="str">
            <v>Sicheitsbolzen</v>
          </cell>
          <cell r="DX128" t="str">
            <v>Avec sécurité</v>
          </cell>
          <cell r="EG128" t="str">
            <v>426.642.01</v>
          </cell>
          <cell r="EH128" t="str">
            <v>C:\Users\Filis\OneDrive\Citgez Trading\Leveranciers\Charmag\Productdata sheet\logo's\skg.png</v>
          </cell>
          <cell r="EI128" t="str">
            <v>C:\Users\Filis\OneDrive\Citgez Trading\Leveranciers\Charmag\Productdata sheet\logo's\politie keurmerk.png</v>
          </cell>
          <cell r="EJ128" t="str">
            <v>C:\Users\Filis\OneDrive\Citgez Trading\Leveranciers\Charmag\Productdata sheet\logo's\skg ikob.jfif</v>
          </cell>
          <cell r="EK128" t="str">
            <v>C:\Users\Filis\OneDrive\Citgez Trading\Leveranciers\Charmag\Productdata sheet\logo's\ce.png</v>
          </cell>
          <cell r="EL128" t="str">
            <v>SKG** / SKH</v>
          </cell>
          <cell r="EM128" t="str">
            <v>politiekeur</v>
          </cell>
          <cell r="EN128" t="str">
            <v>426.642.01</v>
          </cell>
          <cell r="EO128" t="str">
            <v>ja</v>
          </cell>
          <cell r="EP128" t="str">
            <v>EN 1935: 374013111</v>
          </cell>
          <cell r="EQ128" t="str">
            <v>1262_20_</v>
          </cell>
          <cell r="ER128" t="str">
            <v>1262_20_2d</v>
          </cell>
          <cell r="ES128" t="str">
            <v>1262_20</v>
          </cell>
          <cell r="ET128" t="str">
            <v>skg.0214.1138.04.nl</v>
          </cell>
          <cell r="EU128" t="str">
            <v>1262.20.089</v>
          </cell>
          <cell r="EX128" t="str">
            <v>A 201.20.017 V</v>
          </cell>
          <cell r="FH128">
            <v>46676</v>
          </cell>
          <cell r="FK128">
            <v>115833</v>
          </cell>
          <cell r="FL128">
            <v>1</v>
          </cell>
        </row>
        <row r="129">
          <cell r="BS129" t="str">
            <v/>
          </cell>
          <cell r="BT129" t="str">
            <v/>
          </cell>
          <cell r="BU129" t="str">
            <v/>
          </cell>
          <cell r="BV129" t="str">
            <v/>
          </cell>
          <cell r="BW129" t="str">
            <v/>
          </cell>
          <cell r="BX129" t="str">
            <v/>
          </cell>
          <cell r="BY129" t="str">
            <v/>
          </cell>
          <cell r="DM129" t="str">
            <v/>
          </cell>
          <cell r="DN129" t="str">
            <v/>
          </cell>
          <cell r="DO129" t="str">
            <v/>
          </cell>
          <cell r="FL129">
            <v>1</v>
          </cell>
        </row>
        <row r="130">
          <cell r="C130" t="str">
            <v>1265.20.089N</v>
          </cell>
          <cell r="D130">
            <v>1265</v>
          </cell>
          <cell r="E130" t="str">
            <v>All fit 3 knoops glijlagerscharnier</v>
          </cell>
          <cell r="F130" t="str">
            <v>Safety friction-bearing hinge, round corners, steel black, safety bolt, SKG***</v>
          </cell>
          <cell r="G130" t="str">
            <v>All fit 3 knoops glijlagerscharnier, ronde hoek, zwart, onderhoudsvrije zelfsmerende kunststof lagers, met losse pen, platkop, SKG ***</v>
          </cell>
          <cell r="H130" t="str">
            <v>charnière à paliers lisses de sécurité , coins arrondis, acier noir, SKG***</v>
          </cell>
          <cell r="I130" t="str">
            <v>Sicherheitsgleitlagerscharnier, runde Ecken, Stahl schwarz, Sicherheitsbolzen, SKG***</v>
          </cell>
          <cell r="J130" t="str">
            <v>1265_20_BL.jpg</v>
          </cell>
          <cell r="K130" t="str">
            <v>C:\Users\Filis\OneDrive\Citgez Trading\Leveranciers\Charmag\Foto's\1265_20_BL.jpg</v>
          </cell>
          <cell r="L130" t="str">
            <v>1265_20_2d.tif</v>
          </cell>
          <cell r="M130" t="str">
            <v>C:\Users\Filis\OneDrive\Citgez Trading\Leveranciers\Charmag\technische tekeningen\1265_20_2d.tif</v>
          </cell>
          <cell r="N130" t="str">
            <v>N_Zwart</v>
          </cell>
          <cell r="O130">
            <v>112590</v>
          </cell>
          <cell r="P130">
            <v>89</v>
          </cell>
          <cell r="Q130" t="str">
            <v>mm</v>
          </cell>
          <cell r="R130">
            <v>89</v>
          </cell>
          <cell r="S130" t="str">
            <v>mm</v>
          </cell>
          <cell r="T130">
            <v>3</v>
          </cell>
          <cell r="U130" t="str">
            <v>mm</v>
          </cell>
          <cell r="V130">
            <v>14</v>
          </cell>
          <cell r="W130" t="str">
            <v>mm</v>
          </cell>
          <cell r="X130">
            <v>7</v>
          </cell>
          <cell r="Y130" t="str">
            <v>mm</v>
          </cell>
          <cell r="Z130">
            <v>3</v>
          </cell>
          <cell r="AA130" t="str">
            <v>mm</v>
          </cell>
          <cell r="AC130" t="str">
            <v>mm</v>
          </cell>
          <cell r="AE130" t="str">
            <v>mm</v>
          </cell>
          <cell r="AF130">
            <v>4.5</v>
          </cell>
          <cell r="AG130">
            <v>8</v>
          </cell>
          <cell r="AH130" t="str">
            <v>4.5*40</v>
          </cell>
          <cell r="AI130" t="str">
            <v>mm</v>
          </cell>
          <cell r="AJ130" t="str">
            <v>SKH gecertificeeerd</v>
          </cell>
          <cell r="AK130" t="str">
            <v>Montage_handleiding_v3</v>
          </cell>
          <cell r="AL130" t="str">
            <v xml:space="preserve">Deuren volgens BRL 0803  </v>
          </cell>
          <cell r="AP130">
            <v>10</v>
          </cell>
          <cell r="AQ130" t="str">
            <v>stuks</v>
          </cell>
          <cell r="AR130">
            <v>0.25800000000000001</v>
          </cell>
          <cell r="AS130" t="str">
            <v>kg</v>
          </cell>
          <cell r="AT130" t="str">
            <v>120</v>
          </cell>
          <cell r="AU130" t="str">
            <v>140</v>
          </cell>
          <cell r="AV130" t="str">
            <v>160</v>
          </cell>
          <cell r="AW130" t="str">
            <v>Hout</v>
          </cell>
          <cell r="AX130" t="str">
            <v>Wood</v>
          </cell>
          <cell r="AY130" t="str">
            <v>Holz</v>
          </cell>
          <cell r="AZ130" t="str">
            <v>Bois</v>
          </cell>
          <cell r="BA130" t="str">
            <v>Ramen en Deuren</v>
          </cell>
          <cell r="BB130" t="str">
            <v>Windows and Doors</v>
          </cell>
          <cell r="BC130" t="str">
            <v>Fenster und Turen</v>
          </cell>
          <cell r="BD130" t="str">
            <v>Fenêtres et Portes</v>
          </cell>
          <cell r="BE130" t="str">
            <v>Glijlagerscharnier</v>
          </cell>
          <cell r="BF130" t="str">
            <v>Friction-bearing hinge</v>
          </cell>
          <cell r="BG130" t="str">
            <v>Gleitlagerscharnier</v>
          </cell>
          <cell r="BH130" t="str">
            <v>Charnière à palier lisse</v>
          </cell>
          <cell r="BM130" t="str">
            <v>Staal</v>
          </cell>
          <cell r="BN130" t="str">
            <v>Steel</v>
          </cell>
          <cell r="BO130" t="str">
            <v>Stahl</v>
          </cell>
          <cell r="BP130" t="str">
            <v>Acier</v>
          </cell>
          <cell r="BQ130" t="str">
            <v>Zwart</v>
          </cell>
          <cell r="BR130" t="str">
            <v>Black</v>
          </cell>
          <cell r="BS130" t="str">
            <v>Schwartz</v>
          </cell>
          <cell r="BT130" t="str">
            <v>Noir</v>
          </cell>
          <cell r="BU130" t="str">
            <v>Staal</v>
          </cell>
          <cell r="BV130" t="str">
            <v>Steel</v>
          </cell>
          <cell r="BW130" t="str">
            <v>Stahl</v>
          </cell>
          <cell r="BX130" t="str">
            <v>Acier</v>
          </cell>
          <cell r="BY130" t="str">
            <v>Platkop</v>
          </cell>
          <cell r="BZ130" t="str">
            <v>Flat head</v>
          </cell>
          <cell r="CA130" t="str">
            <v xml:space="preserve">Flachkopf </v>
          </cell>
          <cell r="CB130" t="str">
            <v>Têtes plates</v>
          </cell>
          <cell r="CC130" t="str">
            <v>Ronde hoek</v>
          </cell>
          <cell r="CD130" t="str">
            <v>Round corners</v>
          </cell>
          <cell r="CE130" t="str">
            <v>Runde Ecken</v>
          </cell>
          <cell r="CF130" t="str">
            <v>Coins arrondis</v>
          </cell>
          <cell r="CG130" t="str">
            <v>Onderhoudsvrije zelfsmerende Kunststof lagers</v>
          </cell>
          <cell r="CH130" t="str">
            <v xml:space="preserve">Friction-bearing </v>
          </cell>
          <cell r="CI130" t="str">
            <v>Gleitlager</v>
          </cell>
          <cell r="CJ130" t="str">
            <v>Palier lisse</v>
          </cell>
          <cell r="DE130" t="str">
            <v>Toepasbaar voor binnen- en buitendeuren</v>
          </cell>
          <cell r="DI130" t="str">
            <v>Stervormig, verlagen de kans op schroefbreuk</v>
          </cell>
          <cell r="DJ130" t="str">
            <v>Star-shaped, reduce the risk of screw breaking</v>
          </cell>
          <cell r="DK130" t="str">
            <v>Sternförmig, reduziert das Risiko eines Schraubenbruchs</v>
          </cell>
          <cell r="DL130" t="str">
            <v>En forme d'étoile, pour réduire le risque de rupture des vis</v>
          </cell>
          <cell r="DM130" t="str">
            <v>Platkop</v>
          </cell>
          <cell r="DN130" t="str">
            <v>Flat Head</v>
          </cell>
          <cell r="DO130" t="str">
            <v>Flachkopf</v>
          </cell>
          <cell r="DP130" t="str">
            <v>Tige tête plate</v>
          </cell>
          <cell r="DU130" t="str">
            <v>Veiligheids nokken</v>
          </cell>
          <cell r="DV130" t="str">
            <v>Safety bolts</v>
          </cell>
          <cell r="DW130" t="str">
            <v>Sicheitsbolzen</v>
          </cell>
          <cell r="DX130" t="str">
            <v>Avec sécurité</v>
          </cell>
          <cell r="EG130" t="str">
            <v>426.643.01</v>
          </cell>
          <cell r="EH130" t="str">
            <v>C:\Users\Filis\OneDrive\Citgez Trading\Leveranciers\Charmag\Productdata sheet\logo's\skg.png</v>
          </cell>
          <cell r="EI130" t="str">
            <v>C:\Users\Filis\OneDrive\Citgez Trading\Leveranciers\Charmag\Productdata sheet\logo's\politie keurmerk.png</v>
          </cell>
          <cell r="EJ130" t="str">
            <v>C:\Users\Filis\OneDrive\Citgez Trading\Leveranciers\Charmag\Productdata sheet\logo's\skg ikob.jfif</v>
          </cell>
          <cell r="EK130" t="str">
            <v>C:\Users\Filis\OneDrive\Citgez Trading\Leveranciers\Charmag\Productdata sheet\logo's\ce.png</v>
          </cell>
          <cell r="EL130" t="str">
            <v>SKG*** / SKH</v>
          </cell>
          <cell r="EM130" t="str">
            <v>politiekeur</v>
          </cell>
          <cell r="EN130" t="str">
            <v>426.643.01</v>
          </cell>
          <cell r="EO130" t="str">
            <v>ja</v>
          </cell>
          <cell r="EP130" t="str">
            <v>CE gekeurd volgens EN 1935 klasse 13</v>
          </cell>
          <cell r="EQ130" t="str">
            <v>1265_20_Z</v>
          </cell>
          <cell r="ER130" t="str">
            <v>1265_20_2d</v>
          </cell>
          <cell r="ES130" t="str">
            <v>1265_20</v>
          </cell>
          <cell r="ET130" t="str">
            <v>skg.0214.1139.05.nl</v>
          </cell>
          <cell r="EU130" t="str">
            <v>1265.20.089</v>
          </cell>
          <cell r="EX130">
            <v>110322</v>
          </cell>
          <cell r="FA130">
            <v>110321</v>
          </cell>
          <cell r="FF130">
            <v>54389</v>
          </cell>
          <cell r="FI130">
            <v>3250049</v>
          </cell>
          <cell r="FL130">
            <v>1</v>
          </cell>
        </row>
        <row r="131">
          <cell r="C131" t="str">
            <v>1265.20.089K</v>
          </cell>
          <cell r="D131">
            <v>1265</v>
          </cell>
          <cell r="E131" t="str">
            <v>All fit 3 knoops glijlagerscharnier</v>
          </cell>
          <cell r="F131" t="str">
            <v>Safety friction-bearing hinge, round corners, steel galvanized, safety bolt, SKG***</v>
          </cell>
          <cell r="G131" t="str">
            <v>All fit 3 knoops glijlagerscharnier, ronde hoek, gegalvaniseerd, onderhoudsvrije zelfsmerende kunststof lagers, met losse pen, platkop, SKG ***</v>
          </cell>
          <cell r="H131" t="str">
            <v>charnière à palier lisse de sécurité , coins arrondis, acier zingué, SKG***</v>
          </cell>
          <cell r="I131" t="str">
            <v>Sicherheitsgleitlagerscharnier, runde Ecken, Stahl verzinkt, Sicherheitsbolzen, SKG***</v>
          </cell>
          <cell r="J131" t="str">
            <v>1265_20_.jpg</v>
          </cell>
          <cell r="K131" t="str">
            <v>C:\Users\Filis\OneDrive\Citgez Trading\Leveranciers\Charmag\Foto's\1265_20_.jpg</v>
          </cell>
          <cell r="L131" t="str">
            <v>1265_20_2d.tif</v>
          </cell>
          <cell r="M131" t="str">
            <v>C:\Users\Filis\OneDrive\Citgez Trading\Leveranciers\Charmag\technische tekeningen\1265_20_2d.tif</v>
          </cell>
          <cell r="N131" t="str">
            <v>20_Gegalvaniseerd</v>
          </cell>
          <cell r="O131">
            <v>112375</v>
          </cell>
          <cell r="P131">
            <v>89</v>
          </cell>
          <cell r="Q131" t="str">
            <v>mm</v>
          </cell>
          <cell r="R131">
            <v>89</v>
          </cell>
          <cell r="S131" t="str">
            <v>mm</v>
          </cell>
          <cell r="T131">
            <v>3</v>
          </cell>
          <cell r="U131" t="str">
            <v>mm</v>
          </cell>
          <cell r="V131">
            <v>14</v>
          </cell>
          <cell r="W131" t="str">
            <v>mm</v>
          </cell>
          <cell r="X131">
            <v>7</v>
          </cell>
          <cell r="Y131" t="str">
            <v>mm</v>
          </cell>
          <cell r="Z131">
            <v>3</v>
          </cell>
          <cell r="AA131" t="str">
            <v>mm</v>
          </cell>
          <cell r="AC131" t="str">
            <v>mm</v>
          </cell>
          <cell r="AE131" t="str">
            <v>mm</v>
          </cell>
          <cell r="AF131">
            <v>4.5</v>
          </cell>
          <cell r="AG131">
            <v>8</v>
          </cell>
          <cell r="AH131" t="str">
            <v>4.5*40</v>
          </cell>
          <cell r="AI131" t="str">
            <v>mm</v>
          </cell>
          <cell r="AJ131" t="str">
            <v>SKH gecertificeeerd</v>
          </cell>
          <cell r="AK131" t="str">
            <v>Montage_handleiding_v3</v>
          </cell>
          <cell r="AL131" t="str">
            <v xml:space="preserve">Deuren volgens BRL 0803  </v>
          </cell>
          <cell r="AP131">
            <v>10</v>
          </cell>
          <cell r="AQ131" t="str">
            <v>stuks</v>
          </cell>
          <cell r="AR131">
            <v>0.25800000000000001</v>
          </cell>
          <cell r="AS131" t="str">
            <v>kg</v>
          </cell>
          <cell r="AT131" t="str">
            <v>120</v>
          </cell>
          <cell r="AU131" t="str">
            <v>140</v>
          </cell>
          <cell r="AV131" t="str">
            <v>160</v>
          </cell>
          <cell r="AW131" t="str">
            <v>Hout</v>
          </cell>
          <cell r="AX131" t="str">
            <v>Wood</v>
          </cell>
          <cell r="AY131" t="str">
            <v>Holz</v>
          </cell>
          <cell r="AZ131" t="str">
            <v>Bois</v>
          </cell>
          <cell r="BA131" t="str">
            <v>Ramen en Deuren</v>
          </cell>
          <cell r="BB131" t="str">
            <v>Windows and Doors</v>
          </cell>
          <cell r="BC131" t="str">
            <v>Fenster und Turen</v>
          </cell>
          <cell r="BD131" t="str">
            <v>Fenêtres et Portes</v>
          </cell>
          <cell r="BE131" t="str">
            <v>Glijlagerscharnier</v>
          </cell>
          <cell r="BF131" t="str">
            <v>Friction-bearing hinge</v>
          </cell>
          <cell r="BG131" t="str">
            <v>Gleitlagerscharnier</v>
          </cell>
          <cell r="BH131" t="str">
            <v>Charnière à palier lisse</v>
          </cell>
          <cell r="BM131" t="str">
            <v>Staal</v>
          </cell>
          <cell r="BN131" t="str">
            <v>Steel</v>
          </cell>
          <cell r="BO131" t="str">
            <v>Stahl</v>
          </cell>
          <cell r="BP131" t="str">
            <v>Acier</v>
          </cell>
          <cell r="BQ131" t="str">
            <v>Gegalvaniseerd</v>
          </cell>
          <cell r="BR131" t="str">
            <v>Galvanized</v>
          </cell>
          <cell r="BS131" t="str">
            <v>Verzinkt</v>
          </cell>
          <cell r="BT131" t="str">
            <v>Zingué</v>
          </cell>
          <cell r="BU131" t="str">
            <v>Staal</v>
          </cell>
          <cell r="BV131" t="str">
            <v>Steel</v>
          </cell>
          <cell r="BW131" t="str">
            <v>Stahl</v>
          </cell>
          <cell r="BX131" t="str">
            <v>Acier</v>
          </cell>
          <cell r="BY131" t="str">
            <v>Platkop</v>
          </cell>
          <cell r="BZ131" t="str">
            <v>Flat head</v>
          </cell>
          <cell r="CA131" t="str">
            <v xml:space="preserve">Flachkopf </v>
          </cell>
          <cell r="CB131" t="str">
            <v>Têtes plates</v>
          </cell>
          <cell r="CC131" t="str">
            <v>Ronde hoek</v>
          </cell>
          <cell r="CD131" t="str">
            <v>Round corners</v>
          </cell>
          <cell r="CE131" t="str">
            <v>Runde Ecken</v>
          </cell>
          <cell r="CF131" t="str">
            <v>Coins arrondis</v>
          </cell>
          <cell r="CG131" t="str">
            <v>Onderhoudsvrije zelfsmerende Kunststof lagers</v>
          </cell>
          <cell r="CH131" t="str">
            <v xml:space="preserve">Friction-bearing </v>
          </cell>
          <cell r="CI131" t="str">
            <v>Gleitlager</v>
          </cell>
          <cell r="CJ131" t="str">
            <v>Palier lisse</v>
          </cell>
          <cell r="DE131" t="str">
            <v>Toepasbaar voor binnen- en buitendeuren</v>
          </cell>
          <cell r="DI131" t="str">
            <v>Stervormig, verlagen de kans op schroefbreuk</v>
          </cell>
          <cell r="DJ131" t="str">
            <v>Star-shaped, reduce the risk of screw breaking</v>
          </cell>
          <cell r="DK131" t="str">
            <v>Sternförmig, reduziert das Risiko eines Schraubenbruchs</v>
          </cell>
          <cell r="DL131" t="str">
            <v>En forme d'étoile, pour réduire le risque de rupture des vis</v>
          </cell>
          <cell r="DM131" t="str">
            <v>Platkop</v>
          </cell>
          <cell r="DN131" t="str">
            <v>Flat Head</v>
          </cell>
          <cell r="DO131" t="str">
            <v>Flachkopf</v>
          </cell>
          <cell r="DP131" t="str">
            <v>Tige tête plate</v>
          </cell>
          <cell r="DU131" t="str">
            <v>Veiligheids nokken</v>
          </cell>
          <cell r="DV131" t="str">
            <v>Safety bolts</v>
          </cell>
          <cell r="DW131" t="str">
            <v>Sicheitsbolzen</v>
          </cell>
          <cell r="DX131" t="str">
            <v>Avec sécurité</v>
          </cell>
          <cell r="EG131" t="str">
            <v>426.643.01</v>
          </cell>
          <cell r="EH131" t="str">
            <v>C:\Users\Filis\OneDrive\Citgez Trading\Leveranciers\Charmag\Productdata sheet\logo's\skg.png</v>
          </cell>
          <cell r="EI131" t="str">
            <v>C:\Users\Filis\OneDrive\Citgez Trading\Leveranciers\Charmag\Productdata sheet\logo's\politie keurmerk.png</v>
          </cell>
          <cell r="EJ131" t="str">
            <v>C:\Users\Filis\OneDrive\Citgez Trading\Leveranciers\Charmag\Productdata sheet\logo's\skg ikob.jfif</v>
          </cell>
          <cell r="EK131" t="str">
            <v>C:\Users\Filis\OneDrive\Citgez Trading\Leveranciers\Charmag\Productdata sheet\logo's\ce.png</v>
          </cell>
          <cell r="EL131" t="str">
            <v>SKG*** / SKH</v>
          </cell>
          <cell r="EM131" t="str">
            <v>politiekeur</v>
          </cell>
          <cell r="EN131" t="str">
            <v>426.643.01</v>
          </cell>
          <cell r="EO131" t="str">
            <v>ja</v>
          </cell>
          <cell r="EP131" t="str">
            <v>CE gekeurd volgens EN 1935 klasse 13</v>
          </cell>
          <cell r="EQ131" t="str">
            <v>1265_20_</v>
          </cell>
          <cell r="ER131" t="str">
            <v>1265_20_2d</v>
          </cell>
          <cell r="ES131" t="str">
            <v>1265_20</v>
          </cell>
          <cell r="ET131" t="str">
            <v>skg.0214.1139.05.nl</v>
          </cell>
          <cell r="EU131" t="str">
            <v>1265.20.089</v>
          </cell>
          <cell r="EX131">
            <v>110319</v>
          </cell>
          <cell r="FA131">
            <v>110321</v>
          </cell>
          <cell r="FF131">
            <v>52438</v>
          </cell>
          <cell r="FI131">
            <v>3195437</v>
          </cell>
          <cell r="FL131">
            <v>1</v>
          </cell>
        </row>
        <row r="132">
          <cell r="C132" t="str">
            <v>1265.20.089C</v>
          </cell>
          <cell r="D132">
            <v>1265</v>
          </cell>
          <cell r="E132" t="str">
            <v>All fit 3 knoops glijlagerscharnier</v>
          </cell>
          <cell r="F132" t="str">
            <v>Safety friction-bearing hinge, round corners, steel galvanized, safety bolt, SKG***</v>
          </cell>
          <cell r="G132" t="str">
            <v>All fit 3 knoops glijlagerscharnier, ronde hoek, gegalvaniseerd, onderhoudsvrije zelfsmerende kunststof lagers, met losse pen, platkop, SKG ***</v>
          </cell>
          <cell r="H132" t="str">
            <v>charnière à palier lisse de sécurité , coins arrondis, acier zingué, SKG***</v>
          </cell>
          <cell r="I132" t="str">
            <v>Sicherheitsgleitlagerscharnier, runde Ecken, Stahl verzinkt, Sicherheitsbolzen, SKG***</v>
          </cell>
          <cell r="J132" t="str">
            <v>1265_20_.jpg</v>
          </cell>
          <cell r="K132" t="str">
            <v>C:\Users\Filis\OneDrive\Citgez Trading\Leveranciers\Charmag\Foto's\1265_20_.jpg</v>
          </cell>
          <cell r="L132" t="str">
            <v>1265_20_2d.tif</v>
          </cell>
          <cell r="M132" t="str">
            <v>C:\Users\Filis\OneDrive\Citgez Trading\Leveranciers\Charmag\technische tekeningen\1265_20_2d.tif</v>
          </cell>
          <cell r="N132" t="str">
            <v>20_Gegalvaniseerd</v>
          </cell>
          <cell r="O132">
            <v>113056</v>
          </cell>
          <cell r="P132">
            <v>89</v>
          </cell>
          <cell r="Q132" t="str">
            <v>mm</v>
          </cell>
          <cell r="R132">
            <v>89</v>
          </cell>
          <cell r="S132" t="str">
            <v>mm</v>
          </cell>
          <cell r="T132">
            <v>3</v>
          </cell>
          <cell r="U132" t="str">
            <v>mm</v>
          </cell>
          <cell r="V132">
            <v>14</v>
          </cell>
          <cell r="W132" t="str">
            <v>mm</v>
          </cell>
          <cell r="X132">
            <v>7</v>
          </cell>
          <cell r="Y132" t="str">
            <v>mm</v>
          </cell>
          <cell r="Z132">
            <v>3</v>
          </cell>
          <cell r="AA132" t="str">
            <v>mm</v>
          </cell>
          <cell r="AC132" t="str">
            <v>mm</v>
          </cell>
          <cell r="AE132" t="str">
            <v>mm</v>
          </cell>
          <cell r="AF132">
            <v>4.5</v>
          </cell>
          <cell r="AG132">
            <v>8</v>
          </cell>
          <cell r="AH132" t="str">
            <v>4.5*40</v>
          </cell>
          <cell r="AI132" t="str">
            <v>mm</v>
          </cell>
          <cell r="AJ132" t="str">
            <v>SKH gecertificeeerd</v>
          </cell>
          <cell r="AK132" t="str">
            <v>Montage_handleiding_v3</v>
          </cell>
          <cell r="AL132" t="str">
            <v xml:space="preserve">Deuren volgens BRL 0803  </v>
          </cell>
          <cell r="AP132">
            <v>50</v>
          </cell>
          <cell r="AQ132" t="str">
            <v>stuks</v>
          </cell>
          <cell r="AR132">
            <v>0.25800000000000001</v>
          </cell>
          <cell r="AS132" t="str">
            <v>kg</v>
          </cell>
          <cell r="AT132" t="str">
            <v>120</v>
          </cell>
          <cell r="AU132" t="str">
            <v>140</v>
          </cell>
          <cell r="AV132" t="str">
            <v>160</v>
          </cell>
          <cell r="AW132" t="str">
            <v>Hout</v>
          </cell>
          <cell r="AX132" t="str">
            <v>Wood</v>
          </cell>
          <cell r="AY132" t="str">
            <v>Holz</v>
          </cell>
          <cell r="AZ132" t="str">
            <v>Bois</v>
          </cell>
          <cell r="BA132" t="str">
            <v>Ramen en Deuren</v>
          </cell>
          <cell r="BB132" t="str">
            <v>Windows and Doors</v>
          </cell>
          <cell r="BC132" t="str">
            <v>Fenster und Turen</v>
          </cell>
          <cell r="BD132" t="str">
            <v>Fenêtres et Portes</v>
          </cell>
          <cell r="BE132" t="str">
            <v>Glijlagerscharnier</v>
          </cell>
          <cell r="BF132" t="str">
            <v>Friction-bearing hinge</v>
          </cell>
          <cell r="BG132" t="str">
            <v>Gleitlagerscharnier</v>
          </cell>
          <cell r="BH132" t="str">
            <v>Charnière à palier lisse</v>
          </cell>
          <cell r="BM132" t="str">
            <v>Staal</v>
          </cell>
          <cell r="BN132" t="str">
            <v>Steel</v>
          </cell>
          <cell r="BO132" t="str">
            <v>Stahl</v>
          </cell>
          <cell r="BP132" t="str">
            <v>Acier</v>
          </cell>
          <cell r="BQ132" t="str">
            <v>Gegalvaniseerd</v>
          </cell>
          <cell r="BR132" t="str">
            <v>Galvanized</v>
          </cell>
          <cell r="BS132" t="str">
            <v>Verzinkt</v>
          </cell>
          <cell r="BT132" t="str">
            <v>Zingué</v>
          </cell>
          <cell r="BU132" t="str">
            <v>Staal</v>
          </cell>
          <cell r="BV132" t="str">
            <v>Steel</v>
          </cell>
          <cell r="BW132" t="str">
            <v>Stahl</v>
          </cell>
          <cell r="BX132" t="str">
            <v>Acier</v>
          </cell>
          <cell r="BY132" t="str">
            <v>Platkop</v>
          </cell>
          <cell r="BZ132" t="str">
            <v>Flat head</v>
          </cell>
          <cell r="CA132" t="str">
            <v xml:space="preserve">Flachkopf </v>
          </cell>
          <cell r="CB132" t="str">
            <v>Têtes plates</v>
          </cell>
          <cell r="CC132" t="str">
            <v>Ronde hoek</v>
          </cell>
          <cell r="CD132" t="str">
            <v>Round corners</v>
          </cell>
          <cell r="CE132" t="str">
            <v>Runde Ecken</v>
          </cell>
          <cell r="CF132" t="str">
            <v>Coins arrondis</v>
          </cell>
          <cell r="CG132" t="str">
            <v>Onderhoudsvrije zelfsmerende Kunststof lagers</v>
          </cell>
          <cell r="CH132" t="str">
            <v xml:space="preserve">Friction-bearing </v>
          </cell>
          <cell r="CI132" t="str">
            <v>Gleitlager</v>
          </cell>
          <cell r="CJ132" t="str">
            <v>Palier lisse</v>
          </cell>
          <cell r="DE132" t="str">
            <v>Toepasbaar voor binnen- en buitendeuren</v>
          </cell>
          <cell r="DI132" t="str">
            <v>Stervormig, verlagen de kans op schroefbreuk</v>
          </cell>
          <cell r="DJ132" t="str">
            <v>Star-shaped, reduce the risk of screw breaking</v>
          </cell>
          <cell r="DK132" t="str">
            <v>Sternförmig, reduziert das Risiko eines Schraubenbruchs</v>
          </cell>
          <cell r="DL132" t="str">
            <v>En forme d'étoile, pour réduire le risque de rupture des vis</v>
          </cell>
          <cell r="DM132" t="str">
            <v>Platkop</v>
          </cell>
          <cell r="DN132" t="str">
            <v>Flat Head</v>
          </cell>
          <cell r="DO132" t="str">
            <v>Flachkopf</v>
          </cell>
          <cell r="DP132" t="str">
            <v>Tige tête plate</v>
          </cell>
          <cell r="DU132" t="str">
            <v>Veiligheids nokken</v>
          </cell>
          <cell r="DV132" t="str">
            <v>Safety bolts</v>
          </cell>
          <cell r="DW132" t="str">
            <v>Sicheitsbolzen</v>
          </cell>
          <cell r="DX132" t="str">
            <v>Avec sécurité</v>
          </cell>
          <cell r="EG132" t="str">
            <v>426.643.01</v>
          </cell>
          <cell r="EH132" t="str">
            <v>C:\Users\Filis\OneDrive\Citgez Trading\Leveranciers\Charmag\Productdata sheet\logo's\skg.png</v>
          </cell>
          <cell r="EI132" t="str">
            <v>C:\Users\Filis\OneDrive\Citgez Trading\Leveranciers\Charmag\Productdata sheet\logo's\politie keurmerk.png</v>
          </cell>
          <cell r="EJ132" t="str">
            <v>C:\Users\Filis\OneDrive\Citgez Trading\Leveranciers\Charmag\Productdata sheet\logo's\skg ikob.jfif</v>
          </cell>
          <cell r="EK132" t="str">
            <v>C:\Users\Filis\OneDrive\Citgez Trading\Leveranciers\Charmag\Productdata sheet\logo's\ce.png</v>
          </cell>
          <cell r="EL132" t="str">
            <v>SKG*** / SKH</v>
          </cell>
          <cell r="EM132" t="str">
            <v>politiekeur</v>
          </cell>
          <cell r="EN132" t="str">
            <v>426.643.01</v>
          </cell>
          <cell r="EO132" t="str">
            <v>ja</v>
          </cell>
          <cell r="EP132" t="str">
            <v>CE gekeurd volgens EN 1935 klasse 13</v>
          </cell>
          <cell r="EQ132" t="str">
            <v>1265_20_</v>
          </cell>
          <cell r="ER132" t="str">
            <v>1265_20_2d</v>
          </cell>
          <cell r="ES132" t="str">
            <v>1265_20</v>
          </cell>
          <cell r="ET132" t="str">
            <v>skg.0214.1139.05.nl</v>
          </cell>
          <cell r="EU132" t="str">
            <v>1265.20.089</v>
          </cell>
          <cell r="EX132">
            <v>110319</v>
          </cell>
          <cell r="FA132">
            <v>110321</v>
          </cell>
          <cell r="FH132">
            <v>52439</v>
          </cell>
          <cell r="FK132">
            <v>3195438</v>
          </cell>
          <cell r="FL132">
            <v>1</v>
          </cell>
        </row>
        <row r="133">
          <cell r="C133" t="str">
            <v>1265.80.089K</v>
          </cell>
          <cell r="D133">
            <v>1265</v>
          </cell>
          <cell r="E133" t="str">
            <v>All fit 3 knoops glijlagerscharnier</v>
          </cell>
          <cell r="F133" t="str">
            <v>Safety friction-bearing hinge, round corners, stainless steel brushed, safety bolt, SKG***</v>
          </cell>
          <cell r="G133" t="str">
            <v>All fit 3 knoops glijlagerscharnier, ronde hoek, rvs geborsteld, onderhoudsvrije zelfsmerende kunststof lagers, met losse pen, platkop, SKG ***</v>
          </cell>
          <cell r="H133" t="str">
            <v>charnière à palier lisse de sécurité , coins arrondis, inox brossé, SKG***</v>
          </cell>
          <cell r="I133" t="str">
            <v>Sicherheitsgleitlagerscharnier, runde Ecken, Edelstahl gebürstet, Sicherheitsbolzen, SKG***</v>
          </cell>
          <cell r="J133" t="str">
            <v>1265_80_.jpg</v>
          </cell>
          <cell r="K133" t="str">
            <v>C:\Users\Filis\OneDrive\Citgez Trading\Leveranciers\Charmag\Foto's\1265_80_.jpg</v>
          </cell>
          <cell r="L133" t="str">
            <v>1265_80_2d.tif</v>
          </cell>
          <cell r="M133" t="str">
            <v>C:\Users\Filis\OneDrive\Citgez Trading\Leveranciers\Charmag\technische tekeningen\1265_80_2d.tif</v>
          </cell>
          <cell r="N133" t="str">
            <v>80_Rvs</v>
          </cell>
          <cell r="O133">
            <v>112438</v>
          </cell>
          <cell r="P133">
            <v>89</v>
          </cell>
          <cell r="Q133" t="str">
            <v>mm</v>
          </cell>
          <cell r="R133">
            <v>89</v>
          </cell>
          <cell r="S133" t="str">
            <v>mm</v>
          </cell>
          <cell r="T133">
            <v>3</v>
          </cell>
          <cell r="U133" t="str">
            <v>mm</v>
          </cell>
          <cell r="V133">
            <v>14</v>
          </cell>
          <cell r="W133" t="str">
            <v>mm</v>
          </cell>
          <cell r="X133">
            <v>7</v>
          </cell>
          <cell r="Y133" t="str">
            <v>mm</v>
          </cell>
          <cell r="Z133">
            <v>3</v>
          </cell>
          <cell r="AA133" t="str">
            <v>mm</v>
          </cell>
          <cell r="AC133" t="str">
            <v>mm</v>
          </cell>
          <cell r="AE133" t="str">
            <v>mm</v>
          </cell>
          <cell r="AF133">
            <v>4.5</v>
          </cell>
          <cell r="AG133">
            <v>8</v>
          </cell>
          <cell r="AH133" t="str">
            <v>4.5*40</v>
          </cell>
          <cell r="AI133" t="str">
            <v>mm</v>
          </cell>
          <cell r="AJ133" t="str">
            <v>SKH gecertificeeerd</v>
          </cell>
          <cell r="AK133" t="str">
            <v>Montage_handleiding_v3</v>
          </cell>
          <cell r="AL133" t="str">
            <v xml:space="preserve">Deuren volgens BRL 0803  </v>
          </cell>
          <cell r="AP133">
            <v>10</v>
          </cell>
          <cell r="AQ133" t="str">
            <v>stuks</v>
          </cell>
          <cell r="AR133">
            <v>0.25800000000000001</v>
          </cell>
          <cell r="AS133" t="str">
            <v>kg</v>
          </cell>
          <cell r="AT133" t="str">
            <v>120</v>
          </cell>
          <cell r="AU133" t="str">
            <v>140</v>
          </cell>
          <cell r="AV133" t="str">
            <v>160</v>
          </cell>
          <cell r="AW133" t="str">
            <v>Hout</v>
          </cell>
          <cell r="AX133" t="str">
            <v>Wood</v>
          </cell>
          <cell r="AY133" t="str">
            <v>Holz</v>
          </cell>
          <cell r="AZ133" t="str">
            <v>Bois</v>
          </cell>
          <cell r="BA133" t="str">
            <v>Ramen en Deuren</v>
          </cell>
          <cell r="BB133" t="str">
            <v>Windows and Doors</v>
          </cell>
          <cell r="BC133" t="str">
            <v>Fenster und Turen</v>
          </cell>
          <cell r="BD133" t="str">
            <v>Fenêtres et Portes</v>
          </cell>
          <cell r="BE133" t="str">
            <v>Glijlagerscharnier</v>
          </cell>
          <cell r="BF133" t="str">
            <v>Friction-bearing hinge</v>
          </cell>
          <cell r="BG133" t="str">
            <v>Gleitlagerscharnier</v>
          </cell>
          <cell r="BH133" t="str">
            <v>Charnière à palier lisse</v>
          </cell>
          <cell r="BM133" t="str">
            <v>Rvs</v>
          </cell>
          <cell r="BN133" t="str">
            <v>Stainless steel</v>
          </cell>
          <cell r="BO133" t="str">
            <v>Edelstahl</v>
          </cell>
          <cell r="BP133" t="str">
            <v>Inox</v>
          </cell>
          <cell r="BQ133" t="str">
            <v>Geborsteld</v>
          </cell>
          <cell r="BR133" t="str">
            <v>Brushed</v>
          </cell>
          <cell r="BS133" t="str">
            <v>Gebürstet</v>
          </cell>
          <cell r="BT133" t="str">
            <v>Brossé</v>
          </cell>
          <cell r="BU133" t="str">
            <v>Rvs</v>
          </cell>
          <cell r="BV133" t="str">
            <v>Stainless Steel</v>
          </cell>
          <cell r="BW133" t="str">
            <v>Edelstahl</v>
          </cell>
          <cell r="BX133" t="str">
            <v>Inox</v>
          </cell>
          <cell r="BY133" t="str">
            <v>Platkop</v>
          </cell>
          <cell r="BZ133" t="str">
            <v>Flat head</v>
          </cell>
          <cell r="CA133" t="str">
            <v xml:space="preserve">Flachkopf </v>
          </cell>
          <cell r="CB133" t="str">
            <v>Têtes plates</v>
          </cell>
          <cell r="CC133" t="str">
            <v>Ronde hoek</v>
          </cell>
          <cell r="CD133" t="str">
            <v>Round corners</v>
          </cell>
          <cell r="CE133" t="str">
            <v>Runde Ecken</v>
          </cell>
          <cell r="CF133" t="str">
            <v>Coins arrondis</v>
          </cell>
          <cell r="CG133" t="str">
            <v>Onderhoudsvrije zelfsmerende Kunststof lagers</v>
          </cell>
          <cell r="CH133" t="str">
            <v xml:space="preserve">Friction-bearing </v>
          </cell>
          <cell r="CI133" t="str">
            <v>Gleitlager</v>
          </cell>
          <cell r="CJ133" t="str">
            <v>Palier lisse</v>
          </cell>
          <cell r="DE133" t="str">
            <v>Toepasbaar voor binnen- en buitendeuren</v>
          </cell>
          <cell r="DI133" t="str">
            <v>Stervormig, verlagen de kans op schroefbreuk</v>
          </cell>
          <cell r="DJ133" t="str">
            <v>Star-shaped, reduce the risk of screw breaking</v>
          </cell>
          <cell r="DK133" t="str">
            <v>Sternförmig, reduziert das Risiko eines Schraubenbruchs</v>
          </cell>
          <cell r="DL133" t="str">
            <v>En forme d'étoile, pour réduire le risque de rupture des vis</v>
          </cell>
          <cell r="DM133" t="str">
            <v>Platkop</v>
          </cell>
          <cell r="DN133" t="str">
            <v>Flat Head</v>
          </cell>
          <cell r="DO133" t="str">
            <v>Flachkopf</v>
          </cell>
          <cell r="DP133" t="str">
            <v>Tige tête plate</v>
          </cell>
          <cell r="DU133" t="str">
            <v>Veiligheids nokken</v>
          </cell>
          <cell r="DV133" t="str">
            <v>Safety bolts</v>
          </cell>
          <cell r="DW133" t="str">
            <v>Sicheitsbolzen</v>
          </cell>
          <cell r="DX133" t="str">
            <v>Avec sécurité</v>
          </cell>
          <cell r="EG133" t="str">
            <v>426.643.02</v>
          </cell>
          <cell r="EH133" t="str">
            <v>C:\Users\Filis\OneDrive\Citgez Trading\Leveranciers\Charmag\Productdata sheet\logo's\skg.png</v>
          </cell>
          <cell r="EI133" t="str">
            <v>C:\Users\Filis\OneDrive\Citgez Trading\Leveranciers\Charmag\Productdata sheet\logo's\politie keurmerk.png</v>
          </cell>
          <cell r="EJ133" t="str">
            <v>C:\Users\Filis\OneDrive\Citgez Trading\Leveranciers\Charmag\Productdata sheet\logo's\skg ikob.jfif</v>
          </cell>
          <cell r="EK133" t="str">
            <v>C:\Users\Filis\OneDrive\Citgez Trading\Leveranciers\Charmag\Productdata sheet\logo's\ce.png</v>
          </cell>
          <cell r="EL133" t="str">
            <v>SKG*** / SKH</v>
          </cell>
          <cell r="EM133" t="str">
            <v>politiekeur</v>
          </cell>
          <cell r="EN133" t="str">
            <v>426.643.02</v>
          </cell>
          <cell r="EO133" t="str">
            <v>ja</v>
          </cell>
          <cell r="EP133" t="str">
            <v>CE gekeurd volgens EN 1935 klasse 13</v>
          </cell>
          <cell r="EQ133" t="str">
            <v>1265_80_</v>
          </cell>
          <cell r="ER133" t="str">
            <v>1265_80_2d</v>
          </cell>
          <cell r="ES133" t="str">
            <v>1265_80</v>
          </cell>
          <cell r="ET133" t="str">
            <v>SKGIKOB.010460.01.NL</v>
          </cell>
          <cell r="EU133" t="str">
            <v>1265.80.089</v>
          </cell>
          <cell r="EX133" t="str">
            <v>110320</v>
          </cell>
          <cell r="FA133">
            <v>110321</v>
          </cell>
          <cell r="FF133">
            <v>52440</v>
          </cell>
          <cell r="FI133">
            <v>3195439</v>
          </cell>
          <cell r="FL133">
            <v>1</v>
          </cell>
        </row>
        <row r="134">
          <cell r="C134" t="str">
            <v>1265.80.089C</v>
          </cell>
          <cell r="D134">
            <v>1265</v>
          </cell>
          <cell r="E134" t="str">
            <v>All fit 3 knoops glijlagerscharnier</v>
          </cell>
          <cell r="F134" t="str">
            <v>Safety friction-bearing hinge, round corners, stainless steel brushed, safety bolt, SKG***</v>
          </cell>
          <cell r="G134" t="str">
            <v>All fit 3 knoops glijlagerscharnier, ronde hoek, rvs geborsteld, onderhoudsvrije zelfsmerende kunststof lagers, met losse pen, platkop, SKG ***</v>
          </cell>
          <cell r="H134" t="str">
            <v>charnière à palier lisse de sécurité , coins arrondis, inox brossé, SKG***</v>
          </cell>
          <cell r="I134" t="str">
            <v>Sicherheitsgleitlagerscharnier, runde Ecken, Edelstahl gebürstet, Sicherheitsbolzen, SKG***</v>
          </cell>
          <cell r="J134" t="str">
            <v>1265_80_.jpg</v>
          </cell>
          <cell r="K134" t="str">
            <v>C:\Users\Filis\OneDrive\Citgez Trading\Leveranciers\Charmag\Foto's\1265_80_.jpg</v>
          </cell>
          <cell r="L134" t="str">
            <v>1265_80_2d.tif</v>
          </cell>
          <cell r="M134" t="str">
            <v>C:\Users\Filis\OneDrive\Citgez Trading\Leveranciers\Charmag\technische tekeningen\1265_80_2d.tif</v>
          </cell>
          <cell r="N134" t="str">
            <v>80_Rvs</v>
          </cell>
          <cell r="O134">
            <v>113057</v>
          </cell>
          <cell r="P134">
            <v>89</v>
          </cell>
          <cell r="Q134" t="str">
            <v>mm</v>
          </cell>
          <cell r="R134">
            <v>89</v>
          </cell>
          <cell r="S134" t="str">
            <v>mm</v>
          </cell>
          <cell r="T134">
            <v>3</v>
          </cell>
          <cell r="U134" t="str">
            <v>mm</v>
          </cell>
          <cell r="V134">
            <v>14</v>
          </cell>
          <cell r="W134" t="str">
            <v>mm</v>
          </cell>
          <cell r="X134">
            <v>7</v>
          </cell>
          <cell r="Y134" t="str">
            <v>mm</v>
          </cell>
          <cell r="Z134">
            <v>3</v>
          </cell>
          <cell r="AA134" t="str">
            <v>mm</v>
          </cell>
          <cell r="AC134" t="str">
            <v>mm</v>
          </cell>
          <cell r="AE134" t="str">
            <v>mm</v>
          </cell>
          <cell r="AF134">
            <v>4.5</v>
          </cell>
          <cell r="AG134">
            <v>8</v>
          </cell>
          <cell r="AH134" t="str">
            <v>4.5*40</v>
          </cell>
          <cell r="AI134" t="str">
            <v>mm</v>
          </cell>
          <cell r="AJ134" t="str">
            <v>SKH gecertificeeerd</v>
          </cell>
          <cell r="AK134" t="str">
            <v>Montage_handleiding_v3</v>
          </cell>
          <cell r="AL134" t="str">
            <v xml:space="preserve">Deuren volgens BRL 0803  </v>
          </cell>
          <cell r="AP134">
            <v>50</v>
          </cell>
          <cell r="AQ134" t="str">
            <v>stuks</v>
          </cell>
          <cell r="AR134">
            <v>0.25800000000000001</v>
          </cell>
          <cell r="AS134" t="str">
            <v>kg</v>
          </cell>
          <cell r="AT134" t="str">
            <v>120</v>
          </cell>
          <cell r="AU134" t="str">
            <v>140</v>
          </cell>
          <cell r="AV134" t="str">
            <v>160</v>
          </cell>
          <cell r="AW134" t="str">
            <v>Hout</v>
          </cell>
          <cell r="AX134" t="str">
            <v>Wood</v>
          </cell>
          <cell r="AY134" t="str">
            <v>Holz</v>
          </cell>
          <cell r="AZ134" t="str">
            <v>Bois</v>
          </cell>
          <cell r="BA134" t="str">
            <v>Ramen en Deuren</v>
          </cell>
          <cell r="BB134" t="str">
            <v>Windows and Doors</v>
          </cell>
          <cell r="BC134" t="str">
            <v>Fenster und Turen</v>
          </cell>
          <cell r="BD134" t="str">
            <v>Fenêtres et Portes</v>
          </cell>
          <cell r="BE134" t="str">
            <v>Glijlagerscharnier</v>
          </cell>
          <cell r="BF134" t="str">
            <v>Friction-bearing hinge</v>
          </cell>
          <cell r="BG134" t="str">
            <v>Gleitlagerscharnier</v>
          </cell>
          <cell r="BH134" t="str">
            <v>Charnière à palier lisse</v>
          </cell>
          <cell r="BM134" t="str">
            <v>Rvs</v>
          </cell>
          <cell r="BN134" t="str">
            <v>Stainless steel</v>
          </cell>
          <cell r="BO134" t="str">
            <v>Edelstahl</v>
          </cell>
          <cell r="BP134" t="str">
            <v>Inox</v>
          </cell>
          <cell r="BQ134" t="str">
            <v>Geborsteld</v>
          </cell>
          <cell r="BR134" t="str">
            <v>Brushed</v>
          </cell>
          <cell r="BS134" t="str">
            <v>Gebürstet</v>
          </cell>
          <cell r="BT134" t="str">
            <v>Brossé</v>
          </cell>
          <cell r="BU134" t="str">
            <v>Rvs</v>
          </cell>
          <cell r="BV134" t="str">
            <v>Stainless Steel</v>
          </cell>
          <cell r="BW134" t="str">
            <v>Edelstahl</v>
          </cell>
          <cell r="BX134" t="str">
            <v>Inox</v>
          </cell>
          <cell r="BY134" t="str">
            <v>Platkop</v>
          </cell>
          <cell r="BZ134" t="str">
            <v>Flat head</v>
          </cell>
          <cell r="CA134" t="str">
            <v xml:space="preserve">Flachkopf </v>
          </cell>
          <cell r="CB134" t="str">
            <v>Têtes plates</v>
          </cell>
          <cell r="CC134" t="str">
            <v>Ronde hoek</v>
          </cell>
          <cell r="CD134" t="str">
            <v>Round corners</v>
          </cell>
          <cell r="CE134" t="str">
            <v>Runde Ecken</v>
          </cell>
          <cell r="CF134" t="str">
            <v>Coins arrondis</v>
          </cell>
          <cell r="CG134" t="str">
            <v>Onderhoudsvrije zelfsmerende Kunststof lagers</v>
          </cell>
          <cell r="CH134" t="str">
            <v xml:space="preserve">Friction-bearing </v>
          </cell>
          <cell r="CI134" t="str">
            <v>Gleitlager</v>
          </cell>
          <cell r="CJ134" t="str">
            <v>Palier lisse</v>
          </cell>
          <cell r="DE134" t="str">
            <v>Toepasbaar voor binnen- en buitendeuren</v>
          </cell>
          <cell r="DI134" t="str">
            <v>Stervormig, verlagen de kans op schroefbreuk</v>
          </cell>
          <cell r="DJ134" t="str">
            <v>Star-shaped, reduce the risk of screw breaking</v>
          </cell>
          <cell r="DK134" t="str">
            <v>Sternförmig, reduziert das Risiko eines Schraubenbruchs</v>
          </cell>
          <cell r="DL134" t="str">
            <v>En forme d'étoile, pour réduire le risque de rupture des vis</v>
          </cell>
          <cell r="DM134" t="str">
            <v>Platkop</v>
          </cell>
          <cell r="DN134" t="str">
            <v>Flat Head</v>
          </cell>
          <cell r="DO134" t="str">
            <v>Flachkopf</v>
          </cell>
          <cell r="DP134" t="str">
            <v>Tige tête plate</v>
          </cell>
          <cell r="DU134" t="str">
            <v>Veiligheids nokken</v>
          </cell>
          <cell r="DV134" t="str">
            <v>Safety bolts</v>
          </cell>
          <cell r="DW134" t="str">
            <v>Sicheitsbolzen</v>
          </cell>
          <cell r="DX134" t="str">
            <v>Avec sécurité</v>
          </cell>
          <cell r="EG134" t="str">
            <v>426.643.02</v>
          </cell>
          <cell r="EH134" t="str">
            <v>C:\Users\Filis\OneDrive\Citgez Trading\Leveranciers\Charmag\Productdata sheet\logo's\skg.png</v>
          </cell>
          <cell r="EI134" t="str">
            <v>C:\Users\Filis\OneDrive\Citgez Trading\Leveranciers\Charmag\Productdata sheet\logo's\politie keurmerk.png</v>
          </cell>
          <cell r="EJ134" t="str">
            <v>C:\Users\Filis\OneDrive\Citgez Trading\Leveranciers\Charmag\Productdata sheet\logo's\skg ikob.jfif</v>
          </cell>
          <cell r="EK134" t="str">
            <v>C:\Users\Filis\OneDrive\Citgez Trading\Leveranciers\Charmag\Productdata sheet\logo's\ce.png</v>
          </cell>
          <cell r="EL134" t="str">
            <v>SKG*** / SKH</v>
          </cell>
          <cell r="EM134" t="str">
            <v>politiekeur</v>
          </cell>
          <cell r="EN134" t="str">
            <v>426.643.02</v>
          </cell>
          <cell r="EO134" t="str">
            <v>ja</v>
          </cell>
          <cell r="EP134" t="str">
            <v>CE gekeurd volgens EN 1935 klasse 13</v>
          </cell>
          <cell r="EQ134" t="str">
            <v>1265_80_</v>
          </cell>
          <cell r="ER134" t="str">
            <v>1265_80_2d</v>
          </cell>
          <cell r="ES134" t="str">
            <v>1265_80</v>
          </cell>
          <cell r="ET134" t="str">
            <v>SKGIKOB.010460.01.NL</v>
          </cell>
          <cell r="EU134" t="str">
            <v>1265.80.089</v>
          </cell>
          <cell r="EX134" t="str">
            <v>110320</v>
          </cell>
          <cell r="FA134">
            <v>110321</v>
          </cell>
          <cell r="FH134">
            <v>52441</v>
          </cell>
          <cell r="FK134">
            <v>3195440</v>
          </cell>
          <cell r="FL134">
            <v>1</v>
          </cell>
        </row>
        <row r="135">
          <cell r="C135" t="str">
            <v>1265.80.125K</v>
          </cell>
          <cell r="D135">
            <v>1265</v>
          </cell>
          <cell r="E135" t="str">
            <v>All fit 3 knoops glijlagerscharnier</v>
          </cell>
          <cell r="F135" t="str">
            <v>Safety friction-bearing hinge, round corners, stainless steel brushed, safety bolt, SKG***</v>
          </cell>
          <cell r="G135" t="str">
            <v>All fit 3 knoops glijlagerscharnier, ronde hoek, rvs geborsteld, onderhoudsvrije zelfsmerende kunststof lagers, met losse pen, platkop, SKG ***</v>
          </cell>
          <cell r="H135" t="str">
            <v>charnière à palier lisse de sécurité , coins arrondis, inox brossé, SKG***</v>
          </cell>
          <cell r="I135" t="str">
            <v>Sicherheitsgleitlagerscharnier, runde Ecken, Edelstahl gebürstet, Sicherheitsbolzen, SKG***</v>
          </cell>
          <cell r="J135" t="str">
            <v>1265_80_.jpg</v>
          </cell>
          <cell r="K135" t="str">
            <v>C:\Users\Filis\OneDrive\Citgez Trading\Leveranciers\Charmag\Foto's\1265_80_.jpg</v>
          </cell>
          <cell r="L135" t="str">
            <v>1265_80_2d.tif</v>
          </cell>
          <cell r="M135" t="str">
            <v>C:\Users\Filis\OneDrive\Citgez Trading\Leveranciers\Charmag\technische tekeningen\1265_80_2d.tif</v>
          </cell>
          <cell r="N135" t="str">
            <v>80_Rvs</v>
          </cell>
          <cell r="O135">
            <v>112360</v>
          </cell>
          <cell r="P135">
            <v>89</v>
          </cell>
          <cell r="Q135" t="str">
            <v>mm</v>
          </cell>
          <cell r="R135">
            <v>125</v>
          </cell>
          <cell r="S135" t="str">
            <v>mm</v>
          </cell>
          <cell r="T135">
            <v>3</v>
          </cell>
          <cell r="U135" t="str">
            <v>mm</v>
          </cell>
          <cell r="V135">
            <v>14</v>
          </cell>
          <cell r="W135" t="str">
            <v>mm</v>
          </cell>
          <cell r="X135">
            <v>7</v>
          </cell>
          <cell r="Y135" t="str">
            <v>mm</v>
          </cell>
          <cell r="Z135">
            <v>3</v>
          </cell>
          <cell r="AA135" t="str">
            <v>mm</v>
          </cell>
          <cell r="AC135" t="str">
            <v>mm</v>
          </cell>
          <cell r="AE135" t="str">
            <v>mm</v>
          </cell>
          <cell r="AF135">
            <v>4.5</v>
          </cell>
          <cell r="AG135">
            <v>8</v>
          </cell>
          <cell r="AH135" t="str">
            <v>4.5*40</v>
          </cell>
          <cell r="AI135" t="str">
            <v>mm</v>
          </cell>
          <cell r="AJ135" t="str">
            <v>SKH gecertificeeerd</v>
          </cell>
          <cell r="AK135" t="str">
            <v>Montage_handleiding_v3</v>
          </cell>
          <cell r="AL135" t="str">
            <v xml:space="preserve">Deuren volgens BRL 0803  </v>
          </cell>
          <cell r="AP135">
            <v>10</v>
          </cell>
          <cell r="AQ135" t="str">
            <v>stuks</v>
          </cell>
          <cell r="AR135">
            <v>0.25800000000000001</v>
          </cell>
          <cell r="AS135" t="str">
            <v>kg</v>
          </cell>
          <cell r="AT135" t="str">
            <v>60</v>
          </cell>
          <cell r="AU135" t="str">
            <v>80</v>
          </cell>
          <cell r="AV135" t="str">
            <v>90</v>
          </cell>
          <cell r="AW135" t="str">
            <v>Hout</v>
          </cell>
          <cell r="AX135" t="str">
            <v>Wood</v>
          </cell>
          <cell r="AY135" t="str">
            <v>Holz</v>
          </cell>
          <cell r="AZ135" t="str">
            <v>Bois</v>
          </cell>
          <cell r="BA135" t="str">
            <v>Ramen en Deuren</v>
          </cell>
          <cell r="BB135" t="str">
            <v>Windows and Doors</v>
          </cell>
          <cell r="BC135" t="str">
            <v>Fenster und Turen</v>
          </cell>
          <cell r="BD135" t="str">
            <v>Fenêtres et Portes</v>
          </cell>
          <cell r="BE135" t="str">
            <v>Glijlagerscharnier</v>
          </cell>
          <cell r="BF135" t="str">
            <v>Friction-bearing hinge</v>
          </cell>
          <cell r="BG135" t="str">
            <v>Gleitlagerscharnier</v>
          </cell>
          <cell r="BH135" t="str">
            <v>Charnière à palier lisse</v>
          </cell>
          <cell r="BM135" t="str">
            <v>Rvs</v>
          </cell>
          <cell r="BN135" t="str">
            <v>Stainless steel</v>
          </cell>
          <cell r="BO135" t="str">
            <v>Edelstahl</v>
          </cell>
          <cell r="BP135" t="str">
            <v>Inox</v>
          </cell>
          <cell r="BQ135" t="str">
            <v>Geborsteld</v>
          </cell>
          <cell r="BR135" t="str">
            <v>Brushed</v>
          </cell>
          <cell r="BS135" t="str">
            <v>Gebürstet</v>
          </cell>
          <cell r="BT135" t="str">
            <v>Brossé</v>
          </cell>
          <cell r="BU135" t="str">
            <v>Rvs</v>
          </cell>
          <cell r="BV135" t="str">
            <v>Stainless Steel</v>
          </cell>
          <cell r="BW135" t="str">
            <v>Edelstahl</v>
          </cell>
          <cell r="BX135" t="str">
            <v>Inox</v>
          </cell>
          <cell r="BY135" t="str">
            <v>Platkop</v>
          </cell>
          <cell r="BZ135" t="str">
            <v>Flat head</v>
          </cell>
          <cell r="CA135" t="str">
            <v xml:space="preserve">Flachkopf </v>
          </cell>
          <cell r="CB135" t="str">
            <v>Têtes plates</v>
          </cell>
          <cell r="CC135" t="str">
            <v>Ronde hoek</v>
          </cell>
          <cell r="CD135" t="str">
            <v>Round corners</v>
          </cell>
          <cell r="CE135" t="str">
            <v>Runde Ecken</v>
          </cell>
          <cell r="CF135" t="str">
            <v>Coins arrondis</v>
          </cell>
          <cell r="CG135" t="str">
            <v>Onderhoudsvrije zelfsmerende Kunststof lagers</v>
          </cell>
          <cell r="CH135" t="str">
            <v xml:space="preserve">Friction-bearing </v>
          </cell>
          <cell r="CI135" t="str">
            <v>Gleitlager</v>
          </cell>
          <cell r="CJ135" t="str">
            <v>Palier lisse</v>
          </cell>
          <cell r="DE135" t="str">
            <v>Toepasbaar voor binnen- en buitendeuren</v>
          </cell>
          <cell r="DI135" t="str">
            <v>Stervormig, verlagen de kans op schroefbreuk</v>
          </cell>
          <cell r="DJ135" t="str">
            <v>Star-shaped, reduce the risk of screw breaking</v>
          </cell>
          <cell r="DK135" t="str">
            <v>Sternförmig, reduziert das Risiko eines Schraubenbruchs</v>
          </cell>
          <cell r="DL135" t="str">
            <v>En forme d'étoile, pour réduire le risque de rupture des vis</v>
          </cell>
          <cell r="DM135" t="str">
            <v>Platkop</v>
          </cell>
          <cell r="DN135" t="str">
            <v>Flat Head</v>
          </cell>
          <cell r="DO135" t="str">
            <v>Flachkopf</v>
          </cell>
          <cell r="DP135" t="str">
            <v>Tige tête plate</v>
          </cell>
          <cell r="DU135" t="str">
            <v>Veiligheids nokken</v>
          </cell>
          <cell r="DV135" t="str">
            <v>Safety bolts</v>
          </cell>
          <cell r="DW135" t="str">
            <v>Sicheitsbolzen</v>
          </cell>
          <cell r="DX135" t="str">
            <v>Avec sécurité</v>
          </cell>
          <cell r="EG135" t="str">
            <v>426.643.02</v>
          </cell>
          <cell r="EH135" t="str">
            <v>C:\Users\Filis\OneDrive\Citgez Trading\Leveranciers\Charmag\Productdata sheet\logo's\skg.png</v>
          </cell>
          <cell r="EI135" t="str">
            <v>C:\Users\Filis\OneDrive\Citgez Trading\Leveranciers\Charmag\Productdata sheet\logo's\politie keurmerk.png</v>
          </cell>
          <cell r="EJ135" t="str">
            <v>C:\Users\Filis\OneDrive\Citgez Trading\Leveranciers\Charmag\Productdata sheet\logo's\skg ikob.jfif</v>
          </cell>
          <cell r="EL135" t="str">
            <v>SKG*** / SKH</v>
          </cell>
          <cell r="EM135" t="str">
            <v>politiekeur</v>
          </cell>
          <cell r="EN135" t="str">
            <v>426.643.02</v>
          </cell>
          <cell r="EP135" t="str">
            <v>CE gekeurd volgens EN 1935 klasse 13</v>
          </cell>
          <cell r="EQ135" t="str">
            <v>1265_80_</v>
          </cell>
          <cell r="ER135" t="str">
            <v>1265_80_2d</v>
          </cell>
          <cell r="ES135" t="str">
            <v>1265_80</v>
          </cell>
          <cell r="ET135" t="str">
            <v>SKGIKOB.010460.01.NL</v>
          </cell>
          <cell r="EX135" t="str">
            <v>110320</v>
          </cell>
          <cell r="FA135">
            <v>110321</v>
          </cell>
          <cell r="FL135">
            <v>1</v>
          </cell>
        </row>
        <row r="136">
          <cell r="C136" t="str">
            <v>1265.20.125K</v>
          </cell>
          <cell r="D136">
            <v>1265</v>
          </cell>
          <cell r="E136" t="str">
            <v>All fit 3 knoops glijlagerscharnier</v>
          </cell>
          <cell r="F136" t="str">
            <v>Safety friction-bearing hinge, round corners, steel galvanized, safety bolt, SKG***</v>
          </cell>
          <cell r="G136" t="str">
            <v>All fit 3 knoops glijlagerscharnier, ronde hoek, gegalvaniseerd, onderhoudsvrije zelfsmerende kunststof lagers, met losse pen, platkop, SKG ***</v>
          </cell>
          <cell r="H136" t="str">
            <v>charnière à palier lisse de sécurité , coins arrondis, acier zingué, SKG***</v>
          </cell>
          <cell r="I136" t="str">
            <v>Sicherheitsgleitlagerscharnier, runde Ecken, Stahl verzinkt, Sicherheitsbolzen, SKG***</v>
          </cell>
          <cell r="J136" t="str">
            <v>1265_20_.jpg</v>
          </cell>
          <cell r="K136" t="str">
            <v>C:\Users\Filis\OneDrive\Citgez Trading\Leveranciers\Charmag\Foto's\1265_20_.jpg</v>
          </cell>
          <cell r="L136" t="str">
            <v>1265_20_2d.tif</v>
          </cell>
          <cell r="M136" t="str">
            <v>C:\Users\Filis\OneDrive\Citgez Trading\Leveranciers\Charmag\technische tekeningen\1265_20_2d.tif</v>
          </cell>
          <cell r="N136" t="str">
            <v>20_Gegalvaniseerd</v>
          </cell>
          <cell r="O136">
            <v>112443</v>
          </cell>
          <cell r="P136">
            <v>89</v>
          </cell>
          <cell r="Q136" t="str">
            <v>mm</v>
          </cell>
          <cell r="R136">
            <v>125</v>
          </cell>
          <cell r="S136" t="str">
            <v>mm</v>
          </cell>
          <cell r="T136">
            <v>3</v>
          </cell>
          <cell r="U136" t="str">
            <v>mm</v>
          </cell>
          <cell r="V136">
            <v>14</v>
          </cell>
          <cell r="W136" t="str">
            <v>mm</v>
          </cell>
          <cell r="X136">
            <v>7</v>
          </cell>
          <cell r="Y136" t="str">
            <v>mm</v>
          </cell>
          <cell r="Z136">
            <v>3</v>
          </cell>
          <cell r="AA136" t="str">
            <v>mm</v>
          </cell>
          <cell r="AC136" t="str">
            <v>mm</v>
          </cell>
          <cell r="AE136" t="str">
            <v>mm</v>
          </cell>
          <cell r="AF136">
            <v>4.5</v>
          </cell>
          <cell r="AG136">
            <v>8</v>
          </cell>
          <cell r="AH136" t="str">
            <v>4.5*40</v>
          </cell>
          <cell r="AI136" t="str">
            <v>mm</v>
          </cell>
          <cell r="AJ136" t="str">
            <v>SKH gecertificeeerd</v>
          </cell>
          <cell r="AK136" t="str">
            <v>Montage_handleiding_v3</v>
          </cell>
          <cell r="AL136" t="str">
            <v xml:space="preserve">Deuren volgens BRL 0803  </v>
          </cell>
          <cell r="AP136">
            <v>10</v>
          </cell>
          <cell r="AQ136" t="str">
            <v>stuks</v>
          </cell>
          <cell r="AR136">
            <v>0.25800000000000001</v>
          </cell>
          <cell r="AS136" t="str">
            <v>kg</v>
          </cell>
          <cell r="AT136" t="str">
            <v>60</v>
          </cell>
          <cell r="AU136" t="str">
            <v>80</v>
          </cell>
          <cell r="AV136" t="str">
            <v>90</v>
          </cell>
          <cell r="AW136" t="str">
            <v>Hout</v>
          </cell>
          <cell r="AX136" t="str">
            <v>Wood</v>
          </cell>
          <cell r="AY136" t="str">
            <v>Holz</v>
          </cell>
          <cell r="AZ136" t="str">
            <v>Bois</v>
          </cell>
          <cell r="BA136" t="str">
            <v>Ramen en Deuren</v>
          </cell>
          <cell r="BB136" t="str">
            <v>Windows and Doors</v>
          </cell>
          <cell r="BC136" t="str">
            <v>Fenster und Turen</v>
          </cell>
          <cell r="BD136" t="str">
            <v>Fenêtres et Portes</v>
          </cell>
          <cell r="BE136" t="str">
            <v>Glijlagerscharnier</v>
          </cell>
          <cell r="BF136" t="str">
            <v>Friction-bearing hinge</v>
          </cell>
          <cell r="BG136" t="str">
            <v>Gleitlagerscharnier</v>
          </cell>
          <cell r="BH136" t="str">
            <v>Charnière à palier lisse</v>
          </cell>
          <cell r="BM136" t="str">
            <v>Staal</v>
          </cell>
          <cell r="BN136" t="str">
            <v>Steel</v>
          </cell>
          <cell r="BO136" t="str">
            <v>Stahl</v>
          </cell>
          <cell r="BP136" t="str">
            <v>Acier</v>
          </cell>
          <cell r="BQ136" t="str">
            <v>Gegalvaniseerd</v>
          </cell>
          <cell r="BR136" t="str">
            <v>Galvanized</v>
          </cell>
          <cell r="BS136" t="str">
            <v>Verzinkt</v>
          </cell>
          <cell r="BT136" t="str">
            <v>Zingué</v>
          </cell>
          <cell r="BU136" t="str">
            <v>Staal</v>
          </cell>
          <cell r="BV136" t="str">
            <v>Steel</v>
          </cell>
          <cell r="BW136" t="str">
            <v>Stahl</v>
          </cell>
          <cell r="BX136" t="str">
            <v>Acier</v>
          </cell>
          <cell r="BY136" t="str">
            <v>Platkop</v>
          </cell>
          <cell r="BZ136" t="str">
            <v>Flat head</v>
          </cell>
          <cell r="CA136" t="str">
            <v xml:space="preserve">Flachkopf </v>
          </cell>
          <cell r="CB136" t="str">
            <v>Têtes plates</v>
          </cell>
          <cell r="CC136" t="str">
            <v>Ronde hoek</v>
          </cell>
          <cell r="CD136" t="str">
            <v>Round corners</v>
          </cell>
          <cell r="CE136" t="str">
            <v>Runde Ecken</v>
          </cell>
          <cell r="CF136" t="str">
            <v>Coins arrondis</v>
          </cell>
          <cell r="CG136" t="str">
            <v>Onderhoudsvrije zelfsmerende Kunststof lagers</v>
          </cell>
          <cell r="CH136" t="str">
            <v xml:space="preserve">Friction-bearing </v>
          </cell>
          <cell r="CI136" t="str">
            <v>Gleitlager</v>
          </cell>
          <cell r="CJ136" t="str">
            <v>Palier lisse</v>
          </cell>
          <cell r="DE136" t="str">
            <v>Toepasbaar voor binnen- en buitendeuren</v>
          </cell>
          <cell r="DI136" t="str">
            <v>Stervormig, verlagen de kans op schroefbreuk</v>
          </cell>
          <cell r="DJ136" t="str">
            <v>Star-shaped, reduce the risk of screw breaking</v>
          </cell>
          <cell r="DK136" t="str">
            <v>Sternförmig, reduziert das Risiko eines Schraubenbruchs</v>
          </cell>
          <cell r="DL136" t="str">
            <v>En forme d'étoile, pour réduire le risque de rupture des vis</v>
          </cell>
          <cell r="DM136" t="str">
            <v>Platkop</v>
          </cell>
          <cell r="DN136" t="str">
            <v>Flat Head</v>
          </cell>
          <cell r="DO136" t="str">
            <v>Flachkopf</v>
          </cell>
          <cell r="DP136" t="str">
            <v>Tige tête plate</v>
          </cell>
          <cell r="DU136" t="str">
            <v>Veiligheids nokken</v>
          </cell>
          <cell r="DV136" t="str">
            <v>Safety bolts</v>
          </cell>
          <cell r="DW136" t="str">
            <v>Sicheitsbolzen</v>
          </cell>
          <cell r="DX136" t="str">
            <v>Avec sécurité</v>
          </cell>
          <cell r="EG136" t="str">
            <v>426.643.02</v>
          </cell>
          <cell r="EH136" t="str">
            <v>C:\Users\Filis\OneDrive\Citgez Trading\Leveranciers\Charmag\Productdata sheet\logo's\skg.png</v>
          </cell>
          <cell r="EI136" t="str">
            <v>C:\Users\Filis\OneDrive\Citgez Trading\Leveranciers\Charmag\Productdata sheet\logo's\politie keurmerk.png</v>
          </cell>
          <cell r="EJ136" t="str">
            <v>C:\Users\Filis\OneDrive\Citgez Trading\Leveranciers\Charmag\Productdata sheet\logo's\skg ikob.jfif</v>
          </cell>
          <cell r="EL136" t="str">
            <v>SKG*** / SKH</v>
          </cell>
          <cell r="EM136" t="str">
            <v>politiekeur</v>
          </cell>
          <cell r="EN136" t="str">
            <v>426.643.02</v>
          </cell>
          <cell r="EP136" t="str">
            <v>CE gekeurd volgens EN 1935 klasse 13</v>
          </cell>
          <cell r="EQ136" t="str">
            <v>1265_20_</v>
          </cell>
          <cell r="ER136" t="str">
            <v>1265_20_2d</v>
          </cell>
          <cell r="ES136" t="str">
            <v>1265_20</v>
          </cell>
          <cell r="ET136" t="str">
            <v>SKGIKOB.010460.01.NL</v>
          </cell>
          <cell r="EX136">
            <v>110319</v>
          </cell>
          <cell r="FA136">
            <v>110321</v>
          </cell>
          <cell r="FF136">
            <v>50172</v>
          </cell>
          <cell r="FI136">
            <v>242565</v>
          </cell>
          <cell r="FL136">
            <v>1</v>
          </cell>
        </row>
        <row r="137"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DM137" t="str">
            <v/>
          </cell>
          <cell r="DN137" t="str">
            <v/>
          </cell>
          <cell r="DO137" t="str">
            <v/>
          </cell>
          <cell r="FL137">
            <v>1</v>
          </cell>
        </row>
        <row r="138">
          <cell r="C138" t="str">
            <v>1266.20.089K</v>
          </cell>
          <cell r="D138">
            <v>1266</v>
          </cell>
          <cell r="E138" t="str">
            <v>Veiligheids Kogellagerscharnieren</v>
          </cell>
          <cell r="F138" t="str">
            <v>Safety ball bearing hinge, round corners, steel galvanized, safety bolt, SKG***</v>
          </cell>
          <cell r="G138" t="str">
            <v>Veiligheids Kogellagerscharnieren, ronde hoek, gegalvaniseerd, met losse pen, platkop, SKG ***</v>
          </cell>
          <cell r="H138" t="str">
            <v>Charnière de sécurité à roulement , coins arrondis, acier zingué, SKG***</v>
          </cell>
          <cell r="I138" t="str">
            <v>Sicherheitskugellagerscharnier, runde Ecken, Stahl verzinkt, Sicherheitsbolzen, SKG***</v>
          </cell>
          <cell r="J138" t="str">
            <v>1266_20_.jpg</v>
          </cell>
          <cell r="K138" t="str">
            <v>C:\Users\Filis\OneDrive\Citgez Trading\Leveranciers\Charmag\Foto's\1266_20_.jpg</v>
          </cell>
          <cell r="L138" t="str">
            <v>1266_20_2d.tif</v>
          </cell>
          <cell r="M138" t="str">
            <v>C:\Users\Filis\OneDrive\Citgez Trading\Leveranciers\Charmag\technische tekeningen\1266_20_2d.tif</v>
          </cell>
          <cell r="N138" t="str">
            <v>20_Gegalvaniseerd</v>
          </cell>
          <cell r="O138">
            <v>112098</v>
          </cell>
          <cell r="P138">
            <v>89</v>
          </cell>
          <cell r="Q138" t="str">
            <v>mm</v>
          </cell>
          <cell r="R138">
            <v>89</v>
          </cell>
          <cell r="S138" t="str">
            <v>mm</v>
          </cell>
          <cell r="T138">
            <v>3</v>
          </cell>
          <cell r="U138" t="str">
            <v>mm</v>
          </cell>
          <cell r="V138">
            <v>14</v>
          </cell>
          <cell r="W138" t="str">
            <v>mm</v>
          </cell>
          <cell r="X138">
            <v>8</v>
          </cell>
          <cell r="Y138" t="str">
            <v>mm</v>
          </cell>
          <cell r="Z138">
            <v>5</v>
          </cell>
          <cell r="AA138" t="str">
            <v>mm</v>
          </cell>
          <cell r="AC138" t="str">
            <v>mm</v>
          </cell>
          <cell r="AE138" t="str">
            <v>mm</v>
          </cell>
          <cell r="AF138">
            <v>4.5</v>
          </cell>
          <cell r="AG138">
            <v>8</v>
          </cell>
          <cell r="AH138" t="str">
            <v>4.5*40</v>
          </cell>
          <cell r="AI138" t="str">
            <v>mm</v>
          </cell>
          <cell r="AJ138" t="str">
            <v>SKH gecertificeeerd</v>
          </cell>
          <cell r="AK138" t="str">
            <v>Montage_handleiding_v3</v>
          </cell>
          <cell r="AL138" t="str">
            <v xml:space="preserve">Deuren volgens BRL 0803  </v>
          </cell>
          <cell r="AP138">
            <v>10</v>
          </cell>
          <cell r="AQ138" t="str">
            <v>stuks</v>
          </cell>
          <cell r="AR138">
            <v>0.28000000000000003</v>
          </cell>
          <cell r="AS138" t="str">
            <v>kg</v>
          </cell>
          <cell r="AT138" t="str">
            <v>100</v>
          </cell>
          <cell r="AU138" t="str">
            <v>120</v>
          </cell>
          <cell r="AV138" t="str">
            <v>150</v>
          </cell>
          <cell r="AW138" t="str">
            <v>Hout</v>
          </cell>
          <cell r="AX138" t="str">
            <v>Wood</v>
          </cell>
          <cell r="AY138" t="str">
            <v>Holz</v>
          </cell>
          <cell r="AZ138" t="str">
            <v>Bois</v>
          </cell>
          <cell r="BA138" t="str">
            <v>Ramen en Deuren</v>
          </cell>
          <cell r="BB138" t="str">
            <v>Windows and Doors</v>
          </cell>
          <cell r="BC138" t="str">
            <v>Fenster und Turen</v>
          </cell>
          <cell r="BD138" t="str">
            <v>Fenêtres et Portes</v>
          </cell>
          <cell r="BE138" t="str">
            <v>Veiligheids Kogellagerscharnieren</v>
          </cell>
          <cell r="BF138" t="str">
            <v>Safety ball bearing hinge</v>
          </cell>
          <cell r="BG138" t="str">
            <v>Sicherheits Kugellagern Scharnier</v>
          </cell>
          <cell r="BH138" t="str">
            <v xml:space="preserve">Charnière de sécurité à roulement </v>
          </cell>
          <cell r="BM138" t="str">
            <v>Staal</v>
          </cell>
          <cell r="BN138" t="str">
            <v>Steel</v>
          </cell>
          <cell r="BO138" t="str">
            <v>Stahl</v>
          </cell>
          <cell r="BP138" t="str">
            <v>Acier</v>
          </cell>
          <cell r="BQ138" t="str">
            <v>Gegalvaniseerd</v>
          </cell>
          <cell r="BR138" t="str">
            <v>Galvanized</v>
          </cell>
          <cell r="BS138" t="str">
            <v>Verzinkt</v>
          </cell>
          <cell r="BT138" t="str">
            <v>Zingué</v>
          </cell>
          <cell r="BU138" t="str">
            <v>Staal</v>
          </cell>
          <cell r="BV138" t="str">
            <v>Steel</v>
          </cell>
          <cell r="BW138" t="str">
            <v>Stahl</v>
          </cell>
          <cell r="BX138" t="str">
            <v>Acier</v>
          </cell>
          <cell r="BY138" t="str">
            <v>Platkop</v>
          </cell>
          <cell r="BZ138" t="str">
            <v>Flat head</v>
          </cell>
          <cell r="CA138" t="str">
            <v xml:space="preserve">Flachkopf </v>
          </cell>
          <cell r="CB138" t="str">
            <v>Têtes plates</v>
          </cell>
          <cell r="CC138" t="str">
            <v>Ronde hoek</v>
          </cell>
          <cell r="CD138" t="str">
            <v>Round corners</v>
          </cell>
          <cell r="CE138" t="str">
            <v>Runde Ecken</v>
          </cell>
          <cell r="CF138" t="str">
            <v>Coins arrondis</v>
          </cell>
          <cell r="CG138" t="str">
            <v>Kogellagerscharnier</v>
          </cell>
          <cell r="CH138" t="str">
            <v>Heavy duty ball bearings</v>
          </cell>
          <cell r="CI138" t="str">
            <v>Hochleistungs Kugellager</v>
          </cell>
          <cell r="CJ138" t="str">
            <v>Haute performance Charnière Roulements</v>
          </cell>
          <cell r="DE138" t="str">
            <v>Toepasbaar voor binnen- en buitendeuren</v>
          </cell>
          <cell r="DI138" t="str">
            <v>Stervormig, verlagen de kans op schroefbreuk</v>
          </cell>
          <cell r="DJ138" t="str">
            <v>Star-shaped, reduce the risk of screw breaking</v>
          </cell>
          <cell r="DK138" t="str">
            <v>Sternförmig, reduziert das Risiko eines Schraubenbruchs</v>
          </cell>
          <cell r="DL138" t="str">
            <v>En forme d'étoile, pour réduire le risque de rupture des vis</v>
          </cell>
          <cell r="DM138" t="str">
            <v>Platkop</v>
          </cell>
          <cell r="DN138" t="str">
            <v>Flat Head</v>
          </cell>
          <cell r="DO138" t="str">
            <v>Flachkopf</v>
          </cell>
          <cell r="DP138" t="str">
            <v>Tige tête plate</v>
          </cell>
          <cell r="DU138" t="str">
            <v>Veiligheids nokken</v>
          </cell>
          <cell r="DV138" t="str">
            <v>Safety bolts</v>
          </cell>
          <cell r="DW138" t="str">
            <v>Sicheitsbolzen</v>
          </cell>
          <cell r="DX138" t="str">
            <v>Avec sécurité</v>
          </cell>
          <cell r="EG138" t="str">
            <v>426.642.01</v>
          </cell>
          <cell r="EH138" t="str">
            <v>C:\Users\Filis\OneDrive\Citgez Trading\Leveranciers\Charmag\Productdata sheet\logo's\skg.png</v>
          </cell>
          <cell r="EI138" t="str">
            <v>C:\Users\Filis\OneDrive\Citgez Trading\Leveranciers\Charmag\Productdata sheet\logo's\politie keurmerk.png</v>
          </cell>
          <cell r="EJ138" t="str">
            <v>C:\Users\Filis\OneDrive\Citgez Trading\Leveranciers\Charmag\Productdata sheet\logo's\skg ikob.jfif</v>
          </cell>
          <cell r="EK138" t="str">
            <v>C:\Users\Filis\OneDrive\Citgez Trading\Leveranciers\Charmag\Productdata sheet\logo's\ce.png</v>
          </cell>
          <cell r="EL138" t="str">
            <v>SKG*** / SKH</v>
          </cell>
          <cell r="EM138" t="str">
            <v>politiekeur</v>
          </cell>
          <cell r="EN138" t="str">
            <v>426.642.01</v>
          </cell>
          <cell r="EO138" t="str">
            <v>ja</v>
          </cell>
          <cell r="EP138" t="str">
            <v>EN 1935: 475013112</v>
          </cell>
          <cell r="EQ138" t="str">
            <v>1266_20_</v>
          </cell>
          <cell r="ER138" t="str">
            <v>1266_20_2d</v>
          </cell>
          <cell r="ES138" t="str">
            <v>1266_20</v>
          </cell>
          <cell r="ET138" t="str">
            <v>skg.0214.1138.04.nl</v>
          </cell>
          <cell r="EU138" t="str">
            <v>1266.20.089</v>
          </cell>
          <cell r="EX138" t="str">
            <v>A221.20.013V</v>
          </cell>
          <cell r="EY138" t="str">
            <v>A221.20.015V</v>
          </cell>
          <cell r="EZ138" t="str">
            <v>A320.20.015V</v>
          </cell>
          <cell r="FA138" t="str">
            <v>A460.20.009V</v>
          </cell>
          <cell r="FI138">
            <v>115836</v>
          </cell>
          <cell r="FL138">
            <v>1</v>
          </cell>
        </row>
        <row r="139">
          <cell r="C139" t="str">
            <v>1266.20.089C</v>
          </cell>
          <cell r="D139">
            <v>1266</v>
          </cell>
          <cell r="E139" t="str">
            <v>Veiligheids Kogellagerscharnieren</v>
          </cell>
          <cell r="F139" t="str">
            <v>Safety ball bearing hinge, round corners, steel galvanized, safety bolt, SKG***</v>
          </cell>
          <cell r="G139" t="str">
            <v>Veiligheids Kogellagerscharnieren, ronde hoek, gegalvaniseerd, met losse pen, platkop, SKG ***</v>
          </cell>
          <cell r="H139" t="str">
            <v>Charnière de sécurité à roulement , coins arrondis, acier zingué, SKG***</v>
          </cell>
          <cell r="I139" t="str">
            <v>Sicherheitskugellagerscharnier, runde Ecken, Stahl verzinkt, Sicherheitsbolzen, SKG***</v>
          </cell>
          <cell r="J139" t="str">
            <v>1266_20_.jpg</v>
          </cell>
          <cell r="K139" t="str">
            <v>C:\Users\Filis\OneDrive\Citgez Trading\Leveranciers\Charmag\Foto's\1266_20_.jpg</v>
          </cell>
          <cell r="L139" t="str">
            <v>1266_20_2d.tif</v>
          </cell>
          <cell r="M139" t="str">
            <v>C:\Users\Filis\OneDrive\Citgez Trading\Leveranciers\Charmag\technische tekeningen\1266_20_2d.tif</v>
          </cell>
          <cell r="N139" t="str">
            <v>20_Gegalvaniseerd</v>
          </cell>
          <cell r="O139">
            <v>113039</v>
          </cell>
          <cell r="P139">
            <v>89</v>
          </cell>
          <cell r="Q139" t="str">
            <v>mm</v>
          </cell>
          <cell r="R139">
            <v>89</v>
          </cell>
          <cell r="S139" t="str">
            <v>mm</v>
          </cell>
          <cell r="T139">
            <v>3</v>
          </cell>
          <cell r="U139" t="str">
            <v>mm</v>
          </cell>
          <cell r="V139">
            <v>14</v>
          </cell>
          <cell r="W139" t="str">
            <v>mm</v>
          </cell>
          <cell r="X139">
            <v>8</v>
          </cell>
          <cell r="Y139" t="str">
            <v>mm</v>
          </cell>
          <cell r="Z139">
            <v>5</v>
          </cell>
          <cell r="AA139" t="str">
            <v>mm</v>
          </cell>
          <cell r="AC139" t="str">
            <v>mm</v>
          </cell>
          <cell r="AE139" t="str">
            <v>mm</v>
          </cell>
          <cell r="AF139">
            <v>4.5</v>
          </cell>
          <cell r="AG139">
            <v>8</v>
          </cell>
          <cell r="AH139" t="str">
            <v>4.5*40</v>
          </cell>
          <cell r="AI139" t="str">
            <v>mm</v>
          </cell>
          <cell r="AJ139" t="str">
            <v>SKH gecertificeeerd</v>
          </cell>
          <cell r="AK139" t="str">
            <v>Montage_handleiding_v3</v>
          </cell>
          <cell r="AL139" t="str">
            <v xml:space="preserve">Deuren volgens BRL 0803  </v>
          </cell>
          <cell r="AP139">
            <v>50</v>
          </cell>
          <cell r="AQ139" t="str">
            <v>stuks</v>
          </cell>
          <cell r="AR139">
            <v>0.28000000000000003</v>
          </cell>
          <cell r="AS139" t="str">
            <v>kg</v>
          </cell>
          <cell r="AT139" t="str">
            <v>100</v>
          </cell>
          <cell r="AU139" t="str">
            <v>120</v>
          </cell>
          <cell r="AV139" t="str">
            <v>150</v>
          </cell>
          <cell r="AW139" t="str">
            <v>Hout</v>
          </cell>
          <cell r="AX139" t="str">
            <v>Wood</v>
          </cell>
          <cell r="AY139" t="str">
            <v>Holz</v>
          </cell>
          <cell r="AZ139" t="str">
            <v>Bois</v>
          </cell>
          <cell r="BA139" t="str">
            <v>Ramen en Deuren</v>
          </cell>
          <cell r="BB139" t="str">
            <v>Windows and Doors</v>
          </cell>
          <cell r="BC139" t="str">
            <v>Fenster und Turen</v>
          </cell>
          <cell r="BD139" t="str">
            <v>Fenêtres et Portes</v>
          </cell>
          <cell r="BE139" t="str">
            <v>Veiligheids Kogellagerscharnieren</v>
          </cell>
          <cell r="BF139" t="str">
            <v>Safety ball bearing hinge</v>
          </cell>
          <cell r="BG139" t="str">
            <v>Sicherheits Kugellagern Scharnier</v>
          </cell>
          <cell r="BH139" t="str">
            <v xml:space="preserve">Charnière de sécurité à roulement </v>
          </cell>
          <cell r="BM139" t="str">
            <v>Staal</v>
          </cell>
          <cell r="BN139" t="str">
            <v>Steel</v>
          </cell>
          <cell r="BO139" t="str">
            <v>Stahl</v>
          </cell>
          <cell r="BP139" t="str">
            <v>Acier</v>
          </cell>
          <cell r="BQ139" t="str">
            <v>Gegalvaniseerd</v>
          </cell>
          <cell r="BR139" t="str">
            <v>Galvanized</v>
          </cell>
          <cell r="BS139" t="str">
            <v>Verzinkt</v>
          </cell>
          <cell r="BT139" t="str">
            <v>Zingué</v>
          </cell>
          <cell r="BU139" t="str">
            <v>Staal</v>
          </cell>
          <cell r="BV139" t="str">
            <v>Steel</v>
          </cell>
          <cell r="BW139" t="str">
            <v>Stahl</v>
          </cell>
          <cell r="BX139" t="str">
            <v>Acier</v>
          </cell>
          <cell r="BY139" t="str">
            <v>Platkop</v>
          </cell>
          <cell r="BZ139" t="str">
            <v>Flat head</v>
          </cell>
          <cell r="CA139" t="str">
            <v xml:space="preserve">Flachkopf </v>
          </cell>
          <cell r="CB139" t="str">
            <v>Têtes plates</v>
          </cell>
          <cell r="CC139" t="str">
            <v>Ronde hoek</v>
          </cell>
          <cell r="CD139" t="str">
            <v>Round corners</v>
          </cell>
          <cell r="CE139" t="str">
            <v>Runde Ecken</v>
          </cell>
          <cell r="CF139" t="str">
            <v>Coins arrondis</v>
          </cell>
          <cell r="CG139" t="str">
            <v>Kogellagerscharnier</v>
          </cell>
          <cell r="CH139" t="str">
            <v>Heavy duty ball bearings</v>
          </cell>
          <cell r="CI139" t="str">
            <v>Hochleistungs Kugellager</v>
          </cell>
          <cell r="CJ139" t="str">
            <v>Haute performance Charnière Roulements</v>
          </cell>
          <cell r="DE139" t="str">
            <v>Toepasbaar voor binnen- en buitendeuren</v>
          </cell>
          <cell r="DI139" t="str">
            <v>Stervormig, verlagen de kans op schroefbreuk</v>
          </cell>
          <cell r="DJ139" t="str">
            <v>Star-shaped, reduce the risk of screw breaking</v>
          </cell>
          <cell r="DK139" t="str">
            <v>Sternförmig, reduziert das Risiko eines Schraubenbruchs</v>
          </cell>
          <cell r="DL139" t="str">
            <v>En forme d'étoile, pour réduire le risque de rupture des vis</v>
          </cell>
          <cell r="DM139" t="str">
            <v>Platkop</v>
          </cell>
          <cell r="DN139" t="str">
            <v>Flat Head</v>
          </cell>
          <cell r="DO139" t="str">
            <v>Flachkopf</v>
          </cell>
          <cell r="DP139" t="str">
            <v>Tige tête plate</v>
          </cell>
          <cell r="DU139" t="str">
            <v>Veiligheids nokken</v>
          </cell>
          <cell r="DV139" t="str">
            <v>Safety bolts</v>
          </cell>
          <cell r="DW139" t="str">
            <v>Sicheitsbolzen</v>
          </cell>
          <cell r="DX139" t="str">
            <v>Avec sécurité</v>
          </cell>
          <cell r="EG139" t="str">
            <v>426.642.01</v>
          </cell>
          <cell r="EH139" t="str">
            <v>C:\Users\Filis\OneDrive\Citgez Trading\Leveranciers\Charmag\Productdata sheet\logo's\skg.png</v>
          </cell>
          <cell r="EI139" t="str">
            <v>C:\Users\Filis\OneDrive\Citgez Trading\Leveranciers\Charmag\Productdata sheet\logo's\politie keurmerk.png</v>
          </cell>
          <cell r="EJ139" t="str">
            <v>C:\Users\Filis\OneDrive\Citgez Trading\Leveranciers\Charmag\Productdata sheet\logo's\skg ikob.jfif</v>
          </cell>
          <cell r="EK139" t="str">
            <v>C:\Users\Filis\OneDrive\Citgez Trading\Leveranciers\Charmag\Productdata sheet\logo's\ce.png</v>
          </cell>
          <cell r="EL139" t="str">
            <v>SKG*** / SKH</v>
          </cell>
          <cell r="EM139" t="str">
            <v>politiekeur</v>
          </cell>
          <cell r="EN139" t="str">
            <v>426.642.01</v>
          </cell>
          <cell r="EO139" t="str">
            <v>ja</v>
          </cell>
          <cell r="EP139" t="str">
            <v>EN 1935: 475013112</v>
          </cell>
          <cell r="EQ139" t="str">
            <v>1266_20_</v>
          </cell>
          <cell r="ER139" t="str">
            <v>1266_20_2d</v>
          </cell>
          <cell r="ES139" t="str">
            <v>1266_20</v>
          </cell>
          <cell r="ET139" t="str">
            <v>skg.0214.1138.04.nl</v>
          </cell>
          <cell r="EU139" t="str">
            <v>1266.20.089</v>
          </cell>
          <cell r="EX139" t="str">
            <v>A221.20.013V</v>
          </cell>
          <cell r="EY139" t="str">
            <v>A221.20.015V</v>
          </cell>
          <cell r="EZ139" t="str">
            <v>A320.20.015V</v>
          </cell>
          <cell r="FA139" t="str">
            <v>A460.20.009V</v>
          </cell>
          <cell r="FL139">
            <v>1</v>
          </cell>
        </row>
        <row r="140">
          <cell r="C140" t="str">
            <v>1266.80.089K</v>
          </cell>
          <cell r="D140">
            <v>1266</v>
          </cell>
          <cell r="E140" t="str">
            <v>Veiligheids Kogellagerscharnieren</v>
          </cell>
          <cell r="F140" t="str">
            <v>Safety ball bearing hinge, round corners, stainless steel brushed, safety bolt, SKG***</v>
          </cell>
          <cell r="G140" t="str">
            <v>Veiligheids Kogellagerscharnieren, ronde hoek, rvs geborsteld, met losse pen, platkop, SKG ***</v>
          </cell>
          <cell r="H140" t="str">
            <v>Charnière de sécurité à roulement , coins arrondis, inox brossé, SKG***</v>
          </cell>
          <cell r="I140" t="str">
            <v>Sicherheitskugellagerscharnier, runde Ecken, Edelstahl gebürstet, Sicherheitsbolzen, SKG***</v>
          </cell>
          <cell r="J140" t="str">
            <v>1266_80_.jpg</v>
          </cell>
          <cell r="K140" t="str">
            <v>C:\Users\Filis\OneDrive\Citgez Trading\Leveranciers\Charmag\Foto's\1266_80_.jpg</v>
          </cell>
          <cell r="L140" t="str">
            <v>1266_80_2d.tif</v>
          </cell>
          <cell r="M140" t="str">
            <v>C:\Users\Filis\OneDrive\Citgez Trading\Leveranciers\Charmag\technische tekeningen\1266_80_2d.tif</v>
          </cell>
          <cell r="N140" t="str">
            <v>80_Rvs</v>
          </cell>
          <cell r="O140">
            <v>112101</v>
          </cell>
          <cell r="P140">
            <v>89</v>
          </cell>
          <cell r="Q140" t="str">
            <v>mm</v>
          </cell>
          <cell r="R140">
            <v>89</v>
          </cell>
          <cell r="S140" t="str">
            <v>mm</v>
          </cell>
          <cell r="T140">
            <v>3</v>
          </cell>
          <cell r="U140" t="str">
            <v>mm</v>
          </cell>
          <cell r="V140">
            <v>14</v>
          </cell>
          <cell r="W140" t="str">
            <v>mm</v>
          </cell>
          <cell r="X140">
            <v>8</v>
          </cell>
          <cell r="Y140" t="str">
            <v>mm</v>
          </cell>
          <cell r="Z140">
            <v>5</v>
          </cell>
          <cell r="AA140" t="str">
            <v>mm</v>
          </cell>
          <cell r="AC140" t="str">
            <v>mm</v>
          </cell>
          <cell r="AE140" t="str">
            <v>mm</v>
          </cell>
          <cell r="AF140">
            <v>4.5</v>
          </cell>
          <cell r="AG140">
            <v>8</v>
          </cell>
          <cell r="AH140" t="str">
            <v>4.5*40</v>
          </cell>
          <cell r="AI140" t="str">
            <v>mm</v>
          </cell>
          <cell r="AJ140" t="str">
            <v>SKH gecertificeeerd</v>
          </cell>
          <cell r="AK140" t="str">
            <v>Montage_handleiding_v3</v>
          </cell>
          <cell r="AL140" t="str">
            <v xml:space="preserve">Deuren volgens BRL 0803  </v>
          </cell>
          <cell r="AP140">
            <v>10</v>
          </cell>
          <cell r="AQ140" t="str">
            <v>stuks</v>
          </cell>
          <cell r="AR140">
            <v>0.28000000000000003</v>
          </cell>
          <cell r="AS140" t="str">
            <v>kg</v>
          </cell>
          <cell r="AT140" t="str">
            <v>100</v>
          </cell>
          <cell r="AU140" t="str">
            <v>120</v>
          </cell>
          <cell r="AV140" t="str">
            <v>150</v>
          </cell>
          <cell r="AW140" t="str">
            <v>Hout</v>
          </cell>
          <cell r="AX140" t="str">
            <v>Wood</v>
          </cell>
          <cell r="AY140" t="str">
            <v>Holz</v>
          </cell>
          <cell r="AZ140" t="str">
            <v>Bois</v>
          </cell>
          <cell r="BA140" t="str">
            <v>Ramen en Deuren</v>
          </cell>
          <cell r="BB140" t="str">
            <v>Windows and Doors</v>
          </cell>
          <cell r="BC140" t="str">
            <v>Fenster und Turen</v>
          </cell>
          <cell r="BD140" t="str">
            <v>Fenêtres et Portes</v>
          </cell>
          <cell r="BE140" t="str">
            <v>Veiligheids Kogellagerscharnieren</v>
          </cell>
          <cell r="BF140" t="str">
            <v>Safety ball bearing hinge</v>
          </cell>
          <cell r="BG140" t="str">
            <v>Sicherheits Kugellagern Scharnier</v>
          </cell>
          <cell r="BH140" t="str">
            <v xml:space="preserve">Charnière de sécurité à roulement </v>
          </cell>
          <cell r="BM140" t="str">
            <v>Rvs</v>
          </cell>
          <cell r="BN140" t="str">
            <v>Stainless steel</v>
          </cell>
          <cell r="BO140" t="str">
            <v>Edelstahl</v>
          </cell>
          <cell r="BP140" t="str">
            <v>Inox</v>
          </cell>
          <cell r="BQ140" t="str">
            <v>Geborsteld</v>
          </cell>
          <cell r="BR140" t="str">
            <v>Brushed</v>
          </cell>
          <cell r="BS140" t="str">
            <v>Gebürstet</v>
          </cell>
          <cell r="BT140" t="str">
            <v>Brossé</v>
          </cell>
          <cell r="BU140" t="str">
            <v>Rvs</v>
          </cell>
          <cell r="BV140" t="str">
            <v>Stainless Steel</v>
          </cell>
          <cell r="BW140" t="str">
            <v>Edelstahl</v>
          </cell>
          <cell r="BX140" t="str">
            <v>Inox</v>
          </cell>
          <cell r="BY140" t="str">
            <v>Platkop</v>
          </cell>
          <cell r="BZ140" t="str">
            <v>Flat head</v>
          </cell>
          <cell r="CA140" t="str">
            <v xml:space="preserve">Flachkopf </v>
          </cell>
          <cell r="CB140" t="str">
            <v>Têtes plates</v>
          </cell>
          <cell r="CC140" t="str">
            <v>Ronde hoek</v>
          </cell>
          <cell r="CD140" t="str">
            <v>Round corners</v>
          </cell>
          <cell r="CE140" t="str">
            <v>Runde Ecken</v>
          </cell>
          <cell r="CF140" t="str">
            <v>Coins arrondis</v>
          </cell>
          <cell r="CG140" t="str">
            <v>Kogellagerscharnier</v>
          </cell>
          <cell r="CH140" t="str">
            <v>Heavy duty ball bearings</v>
          </cell>
          <cell r="CI140" t="str">
            <v>Hochleistungs Kugellager</v>
          </cell>
          <cell r="CJ140" t="str">
            <v>Haute performance Charnière Roulements</v>
          </cell>
          <cell r="DE140" t="str">
            <v>Toepasbaar voor binnen- en buitendeuren</v>
          </cell>
          <cell r="DI140" t="str">
            <v>Stervormig, verlagen de kans op schroefbreuk</v>
          </cell>
          <cell r="DJ140" t="str">
            <v>Star-shaped, reduce the risk of screw breaking</v>
          </cell>
          <cell r="DK140" t="str">
            <v>Sternförmig, reduziert das Risiko eines Schraubenbruchs</v>
          </cell>
          <cell r="DL140" t="str">
            <v>En forme d'étoile, pour réduire le risque de rupture des vis</v>
          </cell>
          <cell r="DM140" t="str">
            <v>Platkop</v>
          </cell>
          <cell r="DN140" t="str">
            <v>Flat Head</v>
          </cell>
          <cell r="DO140" t="str">
            <v>Flachkopf</v>
          </cell>
          <cell r="DP140" t="str">
            <v>Tige tête plate</v>
          </cell>
          <cell r="DU140" t="str">
            <v>Veiligheids nokken</v>
          </cell>
          <cell r="DV140" t="str">
            <v>Safety bolts</v>
          </cell>
          <cell r="DW140" t="str">
            <v>Sicheitsbolzen</v>
          </cell>
          <cell r="DX140" t="str">
            <v>Avec sécurité</v>
          </cell>
          <cell r="EG140" t="str">
            <v>426.642.02</v>
          </cell>
          <cell r="EH140" t="str">
            <v>C:\Users\Filis\OneDrive\Citgez Trading\Leveranciers\Charmag\Productdata sheet\logo's\skg.png</v>
          </cell>
          <cell r="EI140" t="str">
            <v>C:\Users\Filis\OneDrive\Citgez Trading\Leveranciers\Charmag\Productdata sheet\logo's\politie keurmerk.png</v>
          </cell>
          <cell r="EJ140" t="str">
            <v>C:\Users\Filis\OneDrive\Citgez Trading\Leveranciers\Charmag\Productdata sheet\logo's\skg ikob.jfif</v>
          </cell>
          <cell r="EK140" t="str">
            <v>C:\Users\Filis\OneDrive\Citgez Trading\Leveranciers\Charmag\Productdata sheet\logo's\ce.png</v>
          </cell>
          <cell r="EL140" t="str">
            <v>SKG*** / SKH</v>
          </cell>
          <cell r="EM140" t="str">
            <v>politiekeur</v>
          </cell>
          <cell r="EN140" t="str">
            <v>426.642.02</v>
          </cell>
          <cell r="EO140" t="str">
            <v>ja</v>
          </cell>
          <cell r="EP140" t="str">
            <v>EN 1935: 475013112</v>
          </cell>
          <cell r="EQ140" t="str">
            <v>1266_80_</v>
          </cell>
          <cell r="ER140" t="str">
            <v>1266_80_2d</v>
          </cell>
          <cell r="ES140" t="str">
            <v>1266_80</v>
          </cell>
          <cell r="ET140" t="str">
            <v>skg.0214.1139.05.nl</v>
          </cell>
          <cell r="EU140" t="str">
            <v>1266.80.089</v>
          </cell>
          <cell r="EX140" t="str">
            <v>A221.80.013V</v>
          </cell>
          <cell r="EZ140" t="str">
            <v>A320.80.015V</v>
          </cell>
          <cell r="FA140" t="str">
            <v>A460.80.009V</v>
          </cell>
          <cell r="FF140">
            <v>49700</v>
          </cell>
          <cell r="FI140">
            <v>115861</v>
          </cell>
          <cell r="FL140">
            <v>1</v>
          </cell>
        </row>
        <row r="141">
          <cell r="C141" t="str">
            <v>1266.80.089C</v>
          </cell>
          <cell r="D141">
            <v>1266</v>
          </cell>
          <cell r="E141" t="str">
            <v>Veiligheids Kogellagerscharnieren</v>
          </cell>
          <cell r="F141" t="str">
            <v>Safety ball bearing hinge, round corners, stainless steel brushed, safety bolt, SKG***</v>
          </cell>
          <cell r="G141" t="str">
            <v>Veiligheids Kogellagerscharnieren, ronde hoek, rvs geborsteld, met losse pen, platkop, SKG ***</v>
          </cell>
          <cell r="H141" t="str">
            <v>Charnière de sécurité à roulement , coins arrondis, inox brossé, SKG***</v>
          </cell>
          <cell r="I141" t="str">
            <v>Sicherheitskugellagerscharnier, runde Ecken, Edelstahl gebürstet, Sicherheitsbolzen, SKG***</v>
          </cell>
          <cell r="J141" t="str">
            <v>1266_80_.jpg</v>
          </cell>
          <cell r="K141" t="str">
            <v>C:\Users\Filis\OneDrive\Citgez Trading\Leveranciers\Charmag\Foto's\1266_80_.jpg</v>
          </cell>
          <cell r="L141" t="str">
            <v>1266_80_2d.tif</v>
          </cell>
          <cell r="M141" t="str">
            <v>C:\Users\Filis\OneDrive\Citgez Trading\Leveranciers\Charmag\technische tekeningen\1266_80_2d.tif</v>
          </cell>
          <cell r="N141" t="str">
            <v>80_Rvs</v>
          </cell>
          <cell r="P141">
            <v>89</v>
          </cell>
          <cell r="Q141" t="str">
            <v>mm</v>
          </cell>
          <cell r="R141">
            <v>89</v>
          </cell>
          <cell r="S141" t="str">
            <v>mm</v>
          </cell>
          <cell r="T141">
            <v>3</v>
          </cell>
          <cell r="U141" t="str">
            <v>mm</v>
          </cell>
          <cell r="V141">
            <v>14</v>
          </cell>
          <cell r="W141" t="str">
            <v>mm</v>
          </cell>
          <cell r="X141">
            <v>8</v>
          </cell>
          <cell r="Y141" t="str">
            <v>mm</v>
          </cell>
          <cell r="Z141">
            <v>5</v>
          </cell>
          <cell r="AA141" t="str">
            <v>mm</v>
          </cell>
          <cell r="AC141" t="str">
            <v>mm</v>
          </cell>
          <cell r="AE141" t="str">
            <v>mm</v>
          </cell>
          <cell r="AF141">
            <v>4.5</v>
          </cell>
          <cell r="AG141">
            <v>8</v>
          </cell>
          <cell r="AH141" t="str">
            <v>4.5*40</v>
          </cell>
          <cell r="AI141" t="str">
            <v>mm</v>
          </cell>
          <cell r="AJ141" t="str">
            <v>SKH gecertificeeerd</v>
          </cell>
          <cell r="AK141" t="str">
            <v>Montage_handleiding_v3</v>
          </cell>
          <cell r="AL141" t="str">
            <v xml:space="preserve">Deuren volgens BRL 0803  </v>
          </cell>
          <cell r="AP141">
            <v>50</v>
          </cell>
          <cell r="AQ141" t="str">
            <v>stuks</v>
          </cell>
          <cell r="AR141">
            <v>0.28000000000000003</v>
          </cell>
          <cell r="AS141" t="str">
            <v>kg</v>
          </cell>
          <cell r="AT141" t="str">
            <v>100</v>
          </cell>
          <cell r="AU141" t="str">
            <v>120</v>
          </cell>
          <cell r="AV141" t="str">
            <v>150</v>
          </cell>
          <cell r="AW141" t="str">
            <v>Hout</v>
          </cell>
          <cell r="AX141" t="str">
            <v>Wood</v>
          </cell>
          <cell r="AY141" t="str">
            <v>Holz</v>
          </cell>
          <cell r="AZ141" t="str">
            <v>Bois</v>
          </cell>
          <cell r="BA141" t="str">
            <v>Ramen en Deuren</v>
          </cell>
          <cell r="BB141" t="str">
            <v>Windows and Doors</v>
          </cell>
          <cell r="BC141" t="str">
            <v>Fenster und Turen</v>
          </cell>
          <cell r="BD141" t="str">
            <v>Fenêtres et Portes</v>
          </cell>
          <cell r="BE141" t="str">
            <v>Veiligheids Kogellagerscharnieren</v>
          </cell>
          <cell r="BF141" t="str">
            <v>Safety ball bearing hinge</v>
          </cell>
          <cell r="BG141" t="str">
            <v>Sicherheits Kugellagern Scharnier</v>
          </cell>
          <cell r="BH141" t="str">
            <v xml:space="preserve">Charnière de sécurité à roulement </v>
          </cell>
          <cell r="BM141" t="str">
            <v>Rvs</v>
          </cell>
          <cell r="BN141" t="str">
            <v>Stainless steel</v>
          </cell>
          <cell r="BO141" t="str">
            <v>Edelstahl</v>
          </cell>
          <cell r="BP141" t="str">
            <v>Inox</v>
          </cell>
          <cell r="BQ141" t="str">
            <v>Geborsteld</v>
          </cell>
          <cell r="BR141" t="str">
            <v>Brushed</v>
          </cell>
          <cell r="BS141" t="str">
            <v>Gebürstet</v>
          </cell>
          <cell r="BT141" t="str">
            <v>Brossé</v>
          </cell>
          <cell r="BU141" t="str">
            <v>Rvs</v>
          </cell>
          <cell r="BV141" t="str">
            <v>Stainless Steel</v>
          </cell>
          <cell r="BW141" t="str">
            <v>Edelstahl</v>
          </cell>
          <cell r="BX141" t="str">
            <v>Inox</v>
          </cell>
          <cell r="BY141" t="str">
            <v>Platkop</v>
          </cell>
          <cell r="BZ141" t="str">
            <v>Flat head</v>
          </cell>
          <cell r="CA141" t="str">
            <v xml:space="preserve">Flachkopf </v>
          </cell>
          <cell r="CB141" t="str">
            <v>Têtes plates</v>
          </cell>
          <cell r="CC141" t="str">
            <v>Ronde hoek</v>
          </cell>
          <cell r="CD141" t="str">
            <v>Round corners</v>
          </cell>
          <cell r="CE141" t="str">
            <v>Runde Ecken</v>
          </cell>
          <cell r="CF141" t="str">
            <v>Coins arrondis</v>
          </cell>
          <cell r="CG141" t="str">
            <v>Kogellagerscharnier</v>
          </cell>
          <cell r="CH141" t="str">
            <v>Heavy duty ball bearings</v>
          </cell>
          <cell r="CI141" t="str">
            <v>Hochleistungs Kugellager</v>
          </cell>
          <cell r="CJ141" t="str">
            <v>Haute performance Charnière Roulements</v>
          </cell>
          <cell r="DE141" t="str">
            <v>Toepasbaar voor binnen- en buitendeuren</v>
          </cell>
          <cell r="DI141" t="str">
            <v>Stervormig, verlagen de kans op schroefbreuk</v>
          </cell>
          <cell r="DJ141" t="str">
            <v>Star-shaped, reduce the risk of screw breaking</v>
          </cell>
          <cell r="DK141" t="str">
            <v>Sternförmig, reduziert das Risiko eines Schraubenbruchs</v>
          </cell>
          <cell r="DL141" t="str">
            <v>En forme d'étoile, pour réduire le risque de rupture des vis</v>
          </cell>
          <cell r="DM141" t="str">
            <v>Platkop</v>
          </cell>
          <cell r="DN141" t="str">
            <v>Flat Head</v>
          </cell>
          <cell r="DO141" t="str">
            <v>Flachkopf</v>
          </cell>
          <cell r="DP141" t="str">
            <v>Tige tête plate</v>
          </cell>
          <cell r="DU141" t="str">
            <v>Veiligheids nokken</v>
          </cell>
          <cell r="DV141" t="str">
            <v>Safety bolts</v>
          </cell>
          <cell r="DW141" t="str">
            <v>Sicheitsbolzen</v>
          </cell>
          <cell r="DX141" t="str">
            <v>Avec sécurité</v>
          </cell>
          <cell r="EG141" t="str">
            <v>426.642.02</v>
          </cell>
          <cell r="EH141" t="str">
            <v>C:\Users\Filis\OneDrive\Citgez Trading\Leveranciers\Charmag\Productdata sheet\logo's\skg.png</v>
          </cell>
          <cell r="EI141" t="str">
            <v>C:\Users\Filis\OneDrive\Citgez Trading\Leveranciers\Charmag\Productdata sheet\logo's\politie keurmerk.png</v>
          </cell>
          <cell r="EJ141" t="str">
            <v>C:\Users\Filis\OneDrive\Citgez Trading\Leveranciers\Charmag\Productdata sheet\logo's\skg ikob.jfif</v>
          </cell>
          <cell r="EK141" t="str">
            <v>C:\Users\Filis\OneDrive\Citgez Trading\Leveranciers\Charmag\Productdata sheet\logo's\ce.png</v>
          </cell>
          <cell r="EL141" t="str">
            <v>SKG*** / SKH</v>
          </cell>
          <cell r="EM141" t="str">
            <v>politiekeur</v>
          </cell>
          <cell r="EN141" t="str">
            <v>426.642.02</v>
          </cell>
          <cell r="EO141" t="str">
            <v>ja</v>
          </cell>
          <cell r="EP141" t="str">
            <v>EN 1935: 475013112</v>
          </cell>
          <cell r="EQ141" t="str">
            <v>1266_80_</v>
          </cell>
          <cell r="ER141" t="str">
            <v>1266_80_2d</v>
          </cell>
          <cell r="ES141" t="str">
            <v>1266_80</v>
          </cell>
          <cell r="ET141" t="str">
            <v>skg.0214.1139.05.nl</v>
          </cell>
          <cell r="EU141" t="str">
            <v>1266.80.089</v>
          </cell>
          <cell r="EX141" t="str">
            <v>A221.80.013V</v>
          </cell>
          <cell r="EZ141" t="str">
            <v>A320.80.015V</v>
          </cell>
          <cell r="FA141" t="str">
            <v>A460.80.009V</v>
          </cell>
          <cell r="FH141">
            <v>46680</v>
          </cell>
          <cell r="FK141">
            <v>115837</v>
          </cell>
          <cell r="FL141">
            <v>1</v>
          </cell>
        </row>
        <row r="142"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DM142" t="str">
            <v/>
          </cell>
          <cell r="DN142" t="str">
            <v/>
          </cell>
          <cell r="DO142" t="str">
            <v/>
          </cell>
          <cell r="FL142">
            <v>1</v>
          </cell>
        </row>
        <row r="143"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DM143" t="str">
            <v/>
          </cell>
          <cell r="DN143" t="str">
            <v/>
          </cell>
          <cell r="DO143" t="str">
            <v/>
          </cell>
          <cell r="FL143">
            <v>1</v>
          </cell>
        </row>
        <row r="144">
          <cell r="C144" t="str">
            <v>1274.20.076K</v>
          </cell>
          <cell r="D144">
            <v>1274</v>
          </cell>
          <cell r="E144" t="str">
            <v>Veiligheids Kogellagerscharnieren</v>
          </cell>
          <cell r="F144" t="str">
            <v>Safety ball bearing hinge, square corners, steel galvanized, safety bolt, SKG**</v>
          </cell>
          <cell r="G144" t="str">
            <v>Veiligheids Kogellagerscharnieren, rechte hoek, gegalvaniseerd, met losse pen, platkop, SKG **</v>
          </cell>
          <cell r="H144" t="str">
            <v>Charnière de sécurité à roulement , coins carrés, acier zingué, tige dégondable, SKG**</v>
          </cell>
          <cell r="I144" t="str">
            <v>Sicherheitskugellagerscharnier, rechte Ecken, Stahl verzinkt, Sicherheitsbolzen, SKG**</v>
          </cell>
          <cell r="J144" t="str">
            <v>1274_20_.jpg</v>
          </cell>
          <cell r="K144" t="str">
            <v>C:\Users\Filis\OneDrive\Citgez Trading\Leveranciers\Charmag\Foto's\1274_20_.jpg</v>
          </cell>
          <cell r="L144" t="str">
            <v>1274_20_2d.tif</v>
          </cell>
          <cell r="M144" t="str">
            <v>C:\Users\Filis\OneDrive\Citgez Trading\Leveranciers\Charmag\technische tekeningen\1274_20_2d.tif</v>
          </cell>
          <cell r="N144" t="str">
            <v>20_Gegalvaniseerd</v>
          </cell>
          <cell r="O144">
            <v>101529</v>
          </cell>
          <cell r="P144">
            <v>76</v>
          </cell>
          <cell r="Q144" t="str">
            <v>mm</v>
          </cell>
          <cell r="R144">
            <v>76</v>
          </cell>
          <cell r="S144" t="str">
            <v>mm</v>
          </cell>
          <cell r="T144">
            <v>2.5</v>
          </cell>
          <cell r="U144" t="str">
            <v>mm</v>
          </cell>
          <cell r="V144">
            <v>11</v>
          </cell>
          <cell r="W144" t="str">
            <v>mm</v>
          </cell>
          <cell r="X144">
            <v>6</v>
          </cell>
          <cell r="Y144" t="str">
            <v>mm</v>
          </cell>
          <cell r="Z144">
            <v>5</v>
          </cell>
          <cell r="AA144" t="str">
            <v>mm</v>
          </cell>
          <cell r="AC144" t="str">
            <v>mm</v>
          </cell>
          <cell r="AE144" t="str">
            <v>mm</v>
          </cell>
          <cell r="AF144">
            <v>4</v>
          </cell>
          <cell r="AG144">
            <v>8</v>
          </cell>
          <cell r="AH144" t="str">
            <v>4*30</v>
          </cell>
          <cell r="AI144" t="str">
            <v>mm</v>
          </cell>
          <cell r="AJ144" t="str">
            <v>SKH gecertificeeerd</v>
          </cell>
          <cell r="AK144" t="str">
            <v>Montage_handleiding_v3</v>
          </cell>
          <cell r="AL144" t="str">
            <v xml:space="preserve">Deuren volgens BRL 0803  </v>
          </cell>
          <cell r="AP144">
            <v>10</v>
          </cell>
          <cell r="AQ144" t="str">
            <v>stuks</v>
          </cell>
          <cell r="AR144">
            <v>0.17</v>
          </cell>
          <cell r="AS144" t="str">
            <v>kg</v>
          </cell>
          <cell r="AT144" t="str">
            <v>40</v>
          </cell>
          <cell r="AU144" t="str">
            <v>50</v>
          </cell>
          <cell r="AV144" t="str">
            <v>60</v>
          </cell>
          <cell r="AW144" t="str">
            <v>Hout</v>
          </cell>
          <cell r="AX144" t="str">
            <v>Wood</v>
          </cell>
          <cell r="AY144" t="str">
            <v>Holz</v>
          </cell>
          <cell r="AZ144" t="str">
            <v>Bois</v>
          </cell>
          <cell r="BA144" t="str">
            <v>Ramen en Deuren</v>
          </cell>
          <cell r="BB144" t="str">
            <v>Windows and Doors</v>
          </cell>
          <cell r="BC144" t="str">
            <v>Fenster und Turen</v>
          </cell>
          <cell r="BD144" t="str">
            <v>Fenêtres et Portes</v>
          </cell>
          <cell r="BE144" t="str">
            <v>Veiligheids Kogellagerscharnieren</v>
          </cell>
          <cell r="BF144" t="str">
            <v>Safety ball bearing hinge</v>
          </cell>
          <cell r="BG144" t="str">
            <v>Sicherheits Kugellagern Scharnier</v>
          </cell>
          <cell r="BH144" t="str">
            <v xml:space="preserve">Charnière de sécurité à roulement </v>
          </cell>
          <cell r="BM144" t="str">
            <v>Staal</v>
          </cell>
          <cell r="BN144" t="str">
            <v>Steel</v>
          </cell>
          <cell r="BO144" t="str">
            <v>Stahl</v>
          </cell>
          <cell r="BP144" t="str">
            <v>Acier</v>
          </cell>
          <cell r="BQ144" t="str">
            <v>Gegalvaniseerd</v>
          </cell>
          <cell r="BR144" t="str">
            <v>Galvanized</v>
          </cell>
          <cell r="BS144" t="str">
            <v>Verzinkt</v>
          </cell>
          <cell r="BT144" t="str">
            <v>Zingué</v>
          </cell>
          <cell r="BU144" t="str">
            <v>Staal</v>
          </cell>
          <cell r="BV144" t="str">
            <v>Steel</v>
          </cell>
          <cell r="BW144" t="str">
            <v>Stahl</v>
          </cell>
          <cell r="BX144" t="str">
            <v>Acier</v>
          </cell>
          <cell r="BY144" t="str">
            <v>Platkop</v>
          </cell>
          <cell r="BZ144" t="str">
            <v>Flat head</v>
          </cell>
          <cell r="CA144" t="str">
            <v xml:space="preserve">Flachkopf </v>
          </cell>
          <cell r="CB144" t="str">
            <v>Têtes plates</v>
          </cell>
          <cell r="CC144" t="str">
            <v>Rechte hoek</v>
          </cell>
          <cell r="CD144" t="str">
            <v>Square corners</v>
          </cell>
          <cell r="CE144" t="str">
            <v>Rechte Ecken</v>
          </cell>
          <cell r="CF144" t="str">
            <v>Coins carrés</v>
          </cell>
          <cell r="CG144" t="str">
            <v>Kogellagerscharnier</v>
          </cell>
          <cell r="CH144" t="str">
            <v>Heavy duty ball bearings</v>
          </cell>
          <cell r="CI144" t="str">
            <v>Hochleistungs Kugellager</v>
          </cell>
          <cell r="CJ144" t="str">
            <v>Haute performance Charnière Roulements</v>
          </cell>
          <cell r="DE144" t="str">
            <v>Toepasbaar voor binnen- en buitendeuren</v>
          </cell>
          <cell r="DI144" t="str">
            <v>Stervormig, verlagen de kans op schroefbreuk</v>
          </cell>
          <cell r="DJ144" t="str">
            <v>Star-shaped, reduce the risk of screw breaking</v>
          </cell>
          <cell r="DK144" t="str">
            <v>Sternförmig, reduziert das Risiko eines Schraubenbruchs</v>
          </cell>
          <cell r="DL144" t="str">
            <v>En forme d'étoile, pour réduire le risque de rupture des vis</v>
          </cell>
          <cell r="DM144" t="str">
            <v>Platkop</v>
          </cell>
          <cell r="DN144" t="str">
            <v>Flat Head</v>
          </cell>
          <cell r="DO144" t="str">
            <v>Flachkopf</v>
          </cell>
          <cell r="DP144" t="str">
            <v>Tige tête plate</v>
          </cell>
          <cell r="DU144" t="str">
            <v>Veiligheids nokken</v>
          </cell>
          <cell r="DV144" t="str">
            <v>Safety bolts</v>
          </cell>
          <cell r="DW144" t="str">
            <v>Sicheitsbolzen</v>
          </cell>
          <cell r="DX144" t="str">
            <v>Avec sécurité</v>
          </cell>
          <cell r="EG144" t="str">
            <v>426.641.01</v>
          </cell>
          <cell r="EH144" t="str">
            <v>C:\Users\Filis\OneDrive\Citgez Trading\Leveranciers\Charmag\Productdata sheet\logo's\skg.png</v>
          </cell>
          <cell r="EI144" t="str">
            <v>C:\Users\Filis\OneDrive\Citgez Trading\Leveranciers\Charmag\Productdata sheet\logo's\politie keurmerk.png</v>
          </cell>
          <cell r="EJ144" t="str">
            <v>C:\Users\Filis\OneDrive\Citgez Trading\Leveranciers\Charmag\Productdata sheet\logo's\skg ikob.jfif</v>
          </cell>
          <cell r="EK144" t="str">
            <v>C:\Users\Filis\OneDrive\Citgez Trading\Leveranciers\Charmag\Productdata sheet\logo's\ce.png</v>
          </cell>
          <cell r="EL144" t="str">
            <v>SKG*** / SKH</v>
          </cell>
          <cell r="EM144" t="str">
            <v>politiekeur</v>
          </cell>
          <cell r="EN144" t="str">
            <v>426.641.01</v>
          </cell>
          <cell r="EO144" t="str">
            <v>ja</v>
          </cell>
          <cell r="EP144" t="str">
            <v>EN 1935: 27201317</v>
          </cell>
          <cell r="EQ144" t="str">
            <v>1274_20_</v>
          </cell>
          <cell r="ER144" t="str">
            <v>1274_20_2d</v>
          </cell>
          <cell r="ES144" t="str">
            <v>1274_20</v>
          </cell>
          <cell r="ET144" t="str">
            <v>skg.0214.1136.02.nl</v>
          </cell>
          <cell r="EX144" t="str">
            <v>A221.20.001V</v>
          </cell>
          <cell r="EZ144" t="str">
            <v>A322.20.001V</v>
          </cell>
          <cell r="FA144" t="str">
            <v>A460.20.001V</v>
          </cell>
          <cell r="FF144">
            <v>44170</v>
          </cell>
          <cell r="FI144">
            <v>115948</v>
          </cell>
          <cell r="FL144">
            <v>1</v>
          </cell>
        </row>
        <row r="145">
          <cell r="C145" t="str">
            <v>1274.20.089K</v>
          </cell>
          <cell r="D145">
            <v>1274</v>
          </cell>
          <cell r="E145" t="str">
            <v>Veiligheids Kogellagerscharnieren</v>
          </cell>
          <cell r="F145" t="str">
            <v>Safety ball bearing hinge, square corners, steel galvanized, safety bolt, SKG***</v>
          </cell>
          <cell r="G145" t="str">
            <v>Veiligheids Kogellagerscharnieren, rechte hoek, gegalvaniseerd, met losse pen, platkop, SKG ***</v>
          </cell>
          <cell r="H145" t="str">
            <v>Charnière de sécurité à roulement , coins carrés, acier zingué, tige dégondable, SKG***</v>
          </cell>
          <cell r="I145" t="str">
            <v>Sicherheitskugellagerscharnier, rechte Ecken, Stahl verzinkt, Sicherheitsbolzen, SKG***</v>
          </cell>
          <cell r="J145" t="str">
            <v>1274_20_.jpg</v>
          </cell>
          <cell r="K145" t="str">
            <v>C:\Users\Filis\OneDrive\Citgez Trading\Leveranciers\Charmag\Foto's\1274_20_.jpg</v>
          </cell>
          <cell r="L145" t="str">
            <v>1274_20_2d.tif</v>
          </cell>
          <cell r="M145" t="str">
            <v>C:\Users\Filis\OneDrive\Citgez Trading\Leveranciers\Charmag\technische tekeningen\1274_20_2d.tif</v>
          </cell>
          <cell r="N145" t="str">
            <v>20_Gegalvaniseerd</v>
          </cell>
          <cell r="O145">
            <v>101530</v>
          </cell>
          <cell r="P145">
            <v>89</v>
          </cell>
          <cell r="Q145" t="str">
            <v>mm</v>
          </cell>
          <cell r="R145">
            <v>89</v>
          </cell>
          <cell r="S145" t="str">
            <v>mm</v>
          </cell>
          <cell r="T145">
            <v>2.5</v>
          </cell>
          <cell r="U145" t="str">
            <v>mm</v>
          </cell>
          <cell r="V145">
            <v>12</v>
          </cell>
          <cell r="W145" t="str">
            <v>mm</v>
          </cell>
          <cell r="X145">
            <v>7</v>
          </cell>
          <cell r="Y145" t="str">
            <v>mm</v>
          </cell>
          <cell r="Z145">
            <v>5</v>
          </cell>
          <cell r="AA145" t="str">
            <v>mm</v>
          </cell>
          <cell r="AC145" t="str">
            <v>mm</v>
          </cell>
          <cell r="AE145" t="str">
            <v>mm</v>
          </cell>
          <cell r="AF145">
            <v>4.5</v>
          </cell>
          <cell r="AG145">
            <v>8</v>
          </cell>
          <cell r="AH145" t="str">
            <v>4.5*40</v>
          </cell>
          <cell r="AI145" t="str">
            <v>mm</v>
          </cell>
          <cell r="AJ145" t="str">
            <v>SKH gecertificeeerd</v>
          </cell>
          <cell r="AK145" t="str">
            <v>Montage_handleiding_v3</v>
          </cell>
          <cell r="AL145" t="str">
            <v xml:space="preserve">Deuren volgens BRL 0803  </v>
          </cell>
          <cell r="AP145">
            <v>10</v>
          </cell>
          <cell r="AQ145" t="str">
            <v>stuks</v>
          </cell>
          <cell r="AR145">
            <v>0.23</v>
          </cell>
          <cell r="AS145" t="str">
            <v>kg</v>
          </cell>
          <cell r="AT145">
            <v>80</v>
          </cell>
          <cell r="AU145">
            <v>90</v>
          </cell>
          <cell r="AV145">
            <v>100</v>
          </cell>
          <cell r="AW145" t="str">
            <v>Hout</v>
          </cell>
          <cell r="AX145" t="str">
            <v>Wood</v>
          </cell>
          <cell r="AY145" t="str">
            <v>Holz</v>
          </cell>
          <cell r="AZ145" t="str">
            <v>Bois</v>
          </cell>
          <cell r="BA145" t="str">
            <v>Ramen en Deuren</v>
          </cell>
          <cell r="BB145" t="str">
            <v>Windows and Doors</v>
          </cell>
          <cell r="BC145" t="str">
            <v>Fenster und Turen</v>
          </cell>
          <cell r="BD145" t="str">
            <v>Fenêtres et Portes</v>
          </cell>
          <cell r="BE145" t="str">
            <v>Veiligheids Kogellagerscharnieren</v>
          </cell>
          <cell r="BF145" t="str">
            <v>Safety ball bearing hinge</v>
          </cell>
          <cell r="BG145" t="str">
            <v>Sicherheits Kugellagern Scharnier</v>
          </cell>
          <cell r="BH145" t="str">
            <v xml:space="preserve">Charnière de sécurité à roulement </v>
          </cell>
          <cell r="BM145" t="str">
            <v>Staal</v>
          </cell>
          <cell r="BN145" t="str">
            <v>Steel</v>
          </cell>
          <cell r="BO145" t="str">
            <v>Stahl</v>
          </cell>
          <cell r="BP145" t="str">
            <v>Acier</v>
          </cell>
          <cell r="BQ145" t="str">
            <v>Gegalvaniseerd</v>
          </cell>
          <cell r="BR145" t="str">
            <v>Galvanized</v>
          </cell>
          <cell r="BS145" t="str">
            <v>Verzinkt</v>
          </cell>
          <cell r="BT145" t="str">
            <v>Zingué</v>
          </cell>
          <cell r="BU145" t="str">
            <v>Staal</v>
          </cell>
          <cell r="BV145" t="str">
            <v>Steel</v>
          </cell>
          <cell r="BW145" t="str">
            <v>Stahl</v>
          </cell>
          <cell r="BX145" t="str">
            <v>Acier</v>
          </cell>
          <cell r="BY145" t="str">
            <v>Platkop</v>
          </cell>
          <cell r="BZ145" t="str">
            <v>Flat head</v>
          </cell>
          <cell r="CA145" t="str">
            <v xml:space="preserve">Flachkopf </v>
          </cell>
          <cell r="CB145" t="str">
            <v>Têtes plates</v>
          </cell>
          <cell r="CC145" t="str">
            <v>Rechte hoek</v>
          </cell>
          <cell r="CD145" t="str">
            <v>Square corners</v>
          </cell>
          <cell r="CE145" t="str">
            <v>Rechte Ecken</v>
          </cell>
          <cell r="CF145" t="str">
            <v>Coins carrés</v>
          </cell>
          <cell r="CG145" t="str">
            <v>Kogellagerscharnier</v>
          </cell>
          <cell r="CH145" t="str">
            <v>Heavy duty ball bearings</v>
          </cell>
          <cell r="CI145" t="str">
            <v>Hochleistungs Kugellager</v>
          </cell>
          <cell r="CJ145" t="str">
            <v>Haute performance Charnière Roulements</v>
          </cell>
          <cell r="DE145" t="str">
            <v>Toepasbaar voor binnen- en buitendeuren</v>
          </cell>
          <cell r="DI145" t="str">
            <v>Stervormig, verlagen de kans op schroefbreuk</v>
          </cell>
          <cell r="DJ145" t="str">
            <v>Star-shaped, reduce the risk of screw breaking</v>
          </cell>
          <cell r="DK145" t="str">
            <v>Sternförmig, reduziert das Risiko eines Schraubenbruchs</v>
          </cell>
          <cell r="DL145" t="str">
            <v>En forme d'étoile, pour réduire le risque de rupture des vis</v>
          </cell>
          <cell r="DM145" t="str">
            <v>Platkop</v>
          </cell>
          <cell r="DN145" t="str">
            <v>Flat Head</v>
          </cell>
          <cell r="DO145" t="str">
            <v>Flachkopf</v>
          </cell>
          <cell r="DP145" t="str">
            <v>Tige tête plate</v>
          </cell>
          <cell r="DU145" t="str">
            <v>Veiligheids nokken</v>
          </cell>
          <cell r="DV145" t="str">
            <v>Safety bolts</v>
          </cell>
          <cell r="DW145" t="str">
            <v>Sicheitsbolzen</v>
          </cell>
          <cell r="DX145" t="str">
            <v>Avec sécurité</v>
          </cell>
          <cell r="EG145" t="str">
            <v>426.642.01</v>
          </cell>
          <cell r="EH145" t="str">
            <v>C:\Users\Filis\OneDrive\Citgez Trading\Leveranciers\Charmag\Productdata sheet\logo's\skg.png</v>
          </cell>
          <cell r="EI145" t="str">
            <v>C:\Users\Filis\OneDrive\Citgez Trading\Leveranciers\Charmag\Productdata sheet\logo's\politie keurmerk.png</v>
          </cell>
          <cell r="EJ145" t="str">
            <v>C:\Users\Filis\OneDrive\Citgez Trading\Leveranciers\Charmag\Productdata sheet\logo's\skg ikob.jfif</v>
          </cell>
          <cell r="EK145" t="str">
            <v>C:\Users\Filis\OneDrive\Citgez Trading\Leveranciers\Charmag\Productdata sheet\logo's\ce.png</v>
          </cell>
          <cell r="EL145" t="str">
            <v>SKG*** / SKH</v>
          </cell>
          <cell r="EM145" t="str">
            <v>politiekeur</v>
          </cell>
          <cell r="EN145" t="str">
            <v>426.642.01</v>
          </cell>
          <cell r="EO145" t="str">
            <v>ja</v>
          </cell>
          <cell r="EP145" t="str">
            <v>EN 1935: 374013111</v>
          </cell>
          <cell r="EQ145" t="str">
            <v>1274_20_</v>
          </cell>
          <cell r="ER145" t="str">
            <v>1274_20_2d</v>
          </cell>
          <cell r="ES145" t="str">
            <v>1274_20</v>
          </cell>
          <cell r="ET145" t="str">
            <v>skg.0214.1138.04.nl</v>
          </cell>
          <cell r="EU145" t="str">
            <v>1274.20.089</v>
          </cell>
          <cell r="EX145" t="str">
            <v>A221.20.002V</v>
          </cell>
          <cell r="EZ145" t="str">
            <v>A320.20.003V</v>
          </cell>
          <cell r="FA145" t="str">
            <v>A460.20.002V</v>
          </cell>
          <cell r="FF145">
            <v>44048</v>
          </cell>
          <cell r="FI145">
            <v>115945</v>
          </cell>
          <cell r="FL145">
            <v>1</v>
          </cell>
        </row>
        <row r="146">
          <cell r="C146" t="str">
            <v>1274.80.089K</v>
          </cell>
          <cell r="D146">
            <v>1274</v>
          </cell>
          <cell r="E146" t="str">
            <v>Veiligheids Kogellagerscharnieren</v>
          </cell>
          <cell r="F146" t="str">
            <v>Safety ball bearing hinge, square corners, stainless steel brushed, safety bolt, SKG***</v>
          </cell>
          <cell r="G146" t="str">
            <v>Veiligheids Kogellagerscharnieren, rechte hoek, rvs geborsteld, met losse pen, platkop, SKG ***</v>
          </cell>
          <cell r="H146" t="str">
            <v>Charnière de sécurité à roulement , coins carrés, inox brossé, tige dégondable, SKG***</v>
          </cell>
          <cell r="I146" t="str">
            <v>Sicherheitskugellagerscharnier, rechte Ecken, Edelstahl gebürstet, Sicherheitsbolzen, SKG***</v>
          </cell>
          <cell r="J146" t="str">
            <v>1274_80_.jpg</v>
          </cell>
          <cell r="K146" t="str">
            <v>C:\Users\Filis\OneDrive\Citgez Trading\Leveranciers\Charmag\Foto's\1274_80_.jpg</v>
          </cell>
          <cell r="L146" t="str">
            <v>1274_80_2d.tif</v>
          </cell>
          <cell r="M146" t="str">
            <v>C:\Users\Filis\OneDrive\Citgez Trading\Leveranciers\Charmag\technische tekeningen\1274_80_2d.tif</v>
          </cell>
          <cell r="N146" t="str">
            <v>80_Rvs</v>
          </cell>
          <cell r="O146">
            <v>101532</v>
          </cell>
          <cell r="P146">
            <v>89</v>
          </cell>
          <cell r="Q146" t="str">
            <v>mm</v>
          </cell>
          <cell r="R146">
            <v>89</v>
          </cell>
          <cell r="S146" t="str">
            <v>mm</v>
          </cell>
          <cell r="T146">
            <v>2.5</v>
          </cell>
          <cell r="U146" t="str">
            <v>mm</v>
          </cell>
          <cell r="V146">
            <v>12</v>
          </cell>
          <cell r="W146" t="str">
            <v>mm</v>
          </cell>
          <cell r="X146">
            <v>7</v>
          </cell>
          <cell r="Y146" t="str">
            <v>mm</v>
          </cell>
          <cell r="Z146">
            <v>5</v>
          </cell>
          <cell r="AA146" t="str">
            <v>mm</v>
          </cell>
          <cell r="AC146" t="str">
            <v>mm</v>
          </cell>
          <cell r="AE146" t="str">
            <v>mm</v>
          </cell>
          <cell r="AF146">
            <v>4.5</v>
          </cell>
          <cell r="AG146">
            <v>8</v>
          </cell>
          <cell r="AH146" t="str">
            <v>4.5*40</v>
          </cell>
          <cell r="AI146" t="str">
            <v>mm</v>
          </cell>
          <cell r="AJ146" t="str">
            <v>SKH gecertificeeerd</v>
          </cell>
          <cell r="AK146" t="str">
            <v>Montage_handleiding_v3</v>
          </cell>
          <cell r="AL146" t="str">
            <v xml:space="preserve">Deuren volgens BRL 0803  </v>
          </cell>
          <cell r="AP146">
            <v>10</v>
          </cell>
          <cell r="AQ146" t="str">
            <v>stuks</v>
          </cell>
          <cell r="AR146">
            <v>0.23</v>
          </cell>
          <cell r="AS146" t="str">
            <v>kg</v>
          </cell>
          <cell r="AT146">
            <v>80</v>
          </cell>
          <cell r="AU146">
            <v>90</v>
          </cell>
          <cell r="AV146">
            <v>100</v>
          </cell>
          <cell r="AW146" t="str">
            <v>Hout</v>
          </cell>
          <cell r="AX146" t="str">
            <v>Wood</v>
          </cell>
          <cell r="AY146" t="str">
            <v>Holz</v>
          </cell>
          <cell r="AZ146" t="str">
            <v>Bois</v>
          </cell>
          <cell r="BA146" t="str">
            <v>Ramen en Deuren</v>
          </cell>
          <cell r="BB146" t="str">
            <v>Windows and Doors</v>
          </cell>
          <cell r="BC146" t="str">
            <v>Fenster und Turen</v>
          </cell>
          <cell r="BD146" t="str">
            <v>Fenêtres et Portes</v>
          </cell>
          <cell r="BE146" t="str">
            <v>Veiligheids Kogellagerscharnieren</v>
          </cell>
          <cell r="BF146" t="str">
            <v>Safety ball bearing hinge</v>
          </cell>
          <cell r="BG146" t="str">
            <v>Sicherheits Kugellagern Scharnier</v>
          </cell>
          <cell r="BH146" t="str">
            <v xml:space="preserve">Charnière de sécurité à roulement </v>
          </cell>
          <cell r="BM146" t="str">
            <v>Rvs</v>
          </cell>
          <cell r="BN146" t="str">
            <v>Stainless steel</v>
          </cell>
          <cell r="BO146" t="str">
            <v>Edelstahl</v>
          </cell>
          <cell r="BP146" t="str">
            <v>Inox</v>
          </cell>
          <cell r="BQ146" t="str">
            <v>Geborsteld</v>
          </cell>
          <cell r="BR146" t="str">
            <v>Brushed</v>
          </cell>
          <cell r="BS146" t="str">
            <v>Gebürstet</v>
          </cell>
          <cell r="BT146" t="str">
            <v>Brossé</v>
          </cell>
          <cell r="BU146" t="str">
            <v>Rvs</v>
          </cell>
          <cell r="BV146" t="str">
            <v>Stainless Steel</v>
          </cell>
          <cell r="BW146" t="str">
            <v>Edelstahl</v>
          </cell>
          <cell r="BX146" t="str">
            <v>Inox</v>
          </cell>
          <cell r="BY146" t="str">
            <v>Platkop</v>
          </cell>
          <cell r="BZ146" t="str">
            <v>Flat head</v>
          </cell>
          <cell r="CA146" t="str">
            <v xml:space="preserve">Flachkopf </v>
          </cell>
          <cell r="CB146" t="str">
            <v>Têtes plates</v>
          </cell>
          <cell r="CC146" t="str">
            <v>Rechte hoek</v>
          </cell>
          <cell r="CD146" t="str">
            <v>Square corners</v>
          </cell>
          <cell r="CE146" t="str">
            <v>Rechte Ecken</v>
          </cell>
          <cell r="CF146" t="str">
            <v>Coins carrés</v>
          </cell>
          <cell r="CG146" t="str">
            <v>Kogellagerscharnier</v>
          </cell>
          <cell r="CH146" t="str">
            <v>Heavy duty ball bearings</v>
          </cell>
          <cell r="CI146" t="str">
            <v>Hochleistungs Kugellager</v>
          </cell>
          <cell r="CJ146" t="str">
            <v>Haute performance Charnière Roulements</v>
          </cell>
          <cell r="DE146" t="str">
            <v>Toepasbaar voor binnen- en buitendeuren</v>
          </cell>
          <cell r="DI146" t="str">
            <v>Stervormig, verlagen de kans op schroefbreuk</v>
          </cell>
          <cell r="DJ146" t="str">
            <v>Star-shaped, reduce the risk of screw breaking</v>
          </cell>
          <cell r="DK146" t="str">
            <v>Sternförmig, reduziert das Risiko eines Schraubenbruchs</v>
          </cell>
          <cell r="DL146" t="str">
            <v>En forme d'étoile, pour réduire le risque de rupture des vis</v>
          </cell>
          <cell r="DM146" t="str">
            <v>Platkop</v>
          </cell>
          <cell r="DN146" t="str">
            <v>Flat Head</v>
          </cell>
          <cell r="DO146" t="str">
            <v>Flachkopf</v>
          </cell>
          <cell r="DP146" t="str">
            <v>Tige tête plate</v>
          </cell>
          <cell r="DU146" t="str">
            <v>Veiligheids nokken</v>
          </cell>
          <cell r="DV146" t="str">
            <v>Safety bolts</v>
          </cell>
          <cell r="DW146" t="str">
            <v>Sicheitsbolzen</v>
          </cell>
          <cell r="DX146" t="str">
            <v>Avec sécurité</v>
          </cell>
          <cell r="EG146" t="str">
            <v>426.642.02</v>
          </cell>
          <cell r="EH146" t="str">
            <v>C:\Users\Filis\OneDrive\Citgez Trading\Leveranciers\Charmag\Productdata sheet\logo's\skg.png</v>
          </cell>
          <cell r="EI146" t="str">
            <v>C:\Users\Filis\OneDrive\Citgez Trading\Leveranciers\Charmag\Productdata sheet\logo's\politie keurmerk.png</v>
          </cell>
          <cell r="EJ146" t="str">
            <v>C:\Users\Filis\OneDrive\Citgez Trading\Leveranciers\Charmag\Productdata sheet\logo's\skg ikob.jfif</v>
          </cell>
          <cell r="EK146" t="str">
            <v>C:\Users\Filis\OneDrive\Citgez Trading\Leveranciers\Charmag\Productdata sheet\logo's\ce.png</v>
          </cell>
          <cell r="EL146" t="str">
            <v>SKG*** / SKH</v>
          </cell>
          <cell r="EM146" t="str">
            <v>politiekeur</v>
          </cell>
          <cell r="EN146" t="str">
            <v>426.642.02</v>
          </cell>
          <cell r="EO146" t="str">
            <v>ja</v>
          </cell>
          <cell r="EP146" t="str">
            <v>EN 1935: 374013111</v>
          </cell>
          <cell r="EQ146" t="str">
            <v>1274_80_</v>
          </cell>
          <cell r="ER146" t="str">
            <v>1274_80_2d</v>
          </cell>
          <cell r="ES146" t="str">
            <v>1274_80</v>
          </cell>
          <cell r="ET146" t="str">
            <v>skg.0214.1139.05.nl</v>
          </cell>
          <cell r="EU146" t="str">
            <v>1274.80.089</v>
          </cell>
          <cell r="EX146" t="str">
            <v>A221.80.002V</v>
          </cell>
          <cell r="EZ146" t="str">
            <v>A322.80.003V</v>
          </cell>
          <cell r="FA146" t="str">
            <v>A460.80.002V</v>
          </cell>
          <cell r="FF146">
            <v>44051</v>
          </cell>
          <cell r="FI146">
            <v>115967</v>
          </cell>
          <cell r="FL146">
            <v>1</v>
          </cell>
        </row>
        <row r="147"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DM147" t="str">
            <v/>
          </cell>
          <cell r="DN147" t="str">
            <v/>
          </cell>
          <cell r="DO147" t="str">
            <v/>
          </cell>
          <cell r="FL147">
            <v>1</v>
          </cell>
        </row>
        <row r="148">
          <cell r="C148" t="str">
            <v>1276.20.076K</v>
          </cell>
          <cell r="D148">
            <v>1276</v>
          </cell>
          <cell r="E148" t="str">
            <v>Veiligheids Kogellagerscharnieren</v>
          </cell>
          <cell r="F148" t="str">
            <v>Safety ball bearing hinge, round corners, steel galvanized, safety bolt, SKG***</v>
          </cell>
          <cell r="G148" t="str">
            <v>Veiligheids Kogellagerscharnieren, ronde hoek, gegalvaniseerd, met losse pen, platkop, SKG **</v>
          </cell>
          <cell r="H148" t="str">
            <v>Charnière de sécurité à roulement , coins arrondis, acier zingué, tige dégondable, SKG**</v>
          </cell>
          <cell r="I148" t="str">
            <v>Sicherheitskugellagerscharnier, runde Ecken, Stahl verzinkt, Sicherheitsbolzen, SKG***</v>
          </cell>
          <cell r="J148" t="str">
            <v>1276_20_.jpg</v>
          </cell>
          <cell r="K148" t="str">
            <v>C:\Users\Filis\OneDrive\Citgez Trading\Leveranciers\Charmag\Foto's\1276_20_.jpg</v>
          </cell>
          <cell r="L148" t="str">
            <v>1276_20_2d.tif</v>
          </cell>
          <cell r="M148" t="str">
            <v>C:\Users\Filis\OneDrive\Citgez Trading\Leveranciers\Charmag\technische tekeningen\1276_20_2d.tif</v>
          </cell>
          <cell r="N148" t="str">
            <v>20_Gegalvaniseerd</v>
          </cell>
          <cell r="O148">
            <v>101534</v>
          </cell>
          <cell r="P148">
            <v>76</v>
          </cell>
          <cell r="Q148" t="str">
            <v>mm</v>
          </cell>
          <cell r="R148">
            <v>76</v>
          </cell>
          <cell r="S148" t="str">
            <v>mm</v>
          </cell>
          <cell r="T148">
            <v>2.5</v>
          </cell>
          <cell r="U148" t="str">
            <v>mm</v>
          </cell>
          <cell r="V148">
            <v>11</v>
          </cell>
          <cell r="W148" t="str">
            <v>mm</v>
          </cell>
          <cell r="X148">
            <v>6</v>
          </cell>
          <cell r="Y148" t="str">
            <v>mm</v>
          </cell>
          <cell r="Z148">
            <v>5</v>
          </cell>
          <cell r="AA148" t="str">
            <v>mm</v>
          </cell>
          <cell r="AC148" t="str">
            <v>mm</v>
          </cell>
          <cell r="AE148" t="str">
            <v>mm</v>
          </cell>
          <cell r="AF148">
            <v>4</v>
          </cell>
          <cell r="AG148">
            <v>8</v>
          </cell>
          <cell r="AH148" t="str">
            <v>4*30</v>
          </cell>
          <cell r="AI148" t="str">
            <v>mm</v>
          </cell>
          <cell r="AJ148" t="str">
            <v>SKH gecertificeeerd</v>
          </cell>
          <cell r="AK148" t="str">
            <v>Montage_handleiding_v3</v>
          </cell>
          <cell r="AL148" t="str">
            <v xml:space="preserve">Deuren volgens BRL 0803  </v>
          </cell>
          <cell r="AP148">
            <v>10</v>
          </cell>
          <cell r="AQ148" t="str">
            <v>stuks</v>
          </cell>
          <cell r="AR148">
            <v>0.17</v>
          </cell>
          <cell r="AS148" t="str">
            <v>kg</v>
          </cell>
          <cell r="AT148" t="str">
            <v>40</v>
          </cell>
          <cell r="AU148" t="str">
            <v>50</v>
          </cell>
          <cell r="AV148" t="str">
            <v>60</v>
          </cell>
          <cell r="AW148" t="str">
            <v>Hout</v>
          </cell>
          <cell r="AX148" t="str">
            <v>Wood</v>
          </cell>
          <cell r="AY148" t="str">
            <v>Holz</v>
          </cell>
          <cell r="AZ148" t="str">
            <v>Bois</v>
          </cell>
          <cell r="BA148" t="str">
            <v>Ramen en Deuren</v>
          </cell>
          <cell r="BB148" t="str">
            <v>Windows and Doors</v>
          </cell>
          <cell r="BC148" t="str">
            <v>Fenster und Turen</v>
          </cell>
          <cell r="BD148" t="str">
            <v>Fenêtres et Portes</v>
          </cell>
          <cell r="BE148" t="str">
            <v>Veiligheids Kogellagerscharnieren</v>
          </cell>
          <cell r="BF148" t="str">
            <v>Safety ball bearing hinge</v>
          </cell>
          <cell r="BG148" t="str">
            <v>Sicherheits Kugellagern Scharnier</v>
          </cell>
          <cell r="BH148" t="str">
            <v xml:space="preserve">Charnière de sécurité à roulement </v>
          </cell>
          <cell r="BM148" t="str">
            <v>Staal</v>
          </cell>
          <cell r="BN148" t="str">
            <v>Steel</v>
          </cell>
          <cell r="BO148" t="str">
            <v>Stahl</v>
          </cell>
          <cell r="BP148" t="str">
            <v>Acier</v>
          </cell>
          <cell r="BQ148" t="str">
            <v>Gegalvaniseerd</v>
          </cell>
          <cell r="BR148" t="str">
            <v>Galvanized</v>
          </cell>
          <cell r="BS148" t="str">
            <v>Verzinkt</v>
          </cell>
          <cell r="BT148" t="str">
            <v>Zingué</v>
          </cell>
          <cell r="BU148" t="str">
            <v>Staal</v>
          </cell>
          <cell r="BV148" t="str">
            <v>Steel</v>
          </cell>
          <cell r="BW148" t="str">
            <v>Stahl</v>
          </cell>
          <cell r="BX148" t="str">
            <v>Acier</v>
          </cell>
          <cell r="BY148" t="str">
            <v>Platkop</v>
          </cell>
          <cell r="BZ148" t="str">
            <v>Flat head</v>
          </cell>
          <cell r="CA148" t="str">
            <v xml:space="preserve">Flachkopf </v>
          </cell>
          <cell r="CB148" t="str">
            <v>Têtes plates</v>
          </cell>
          <cell r="CC148" t="str">
            <v>Ronde hoek</v>
          </cell>
          <cell r="CD148" t="str">
            <v>Round corners</v>
          </cell>
          <cell r="CE148" t="str">
            <v>Runde Ecken</v>
          </cell>
          <cell r="CF148" t="str">
            <v>Coins arrondis</v>
          </cell>
          <cell r="CG148" t="str">
            <v>Kogellagerscharnier</v>
          </cell>
          <cell r="CH148" t="str">
            <v>Heavy duty ball bearings</v>
          </cell>
          <cell r="CI148" t="str">
            <v>Hochleistungs Kugellager</v>
          </cell>
          <cell r="CJ148" t="str">
            <v>Haute performance Charnière Roulements</v>
          </cell>
          <cell r="DE148" t="str">
            <v>Toepasbaar voor binnen- en buitendeuren</v>
          </cell>
          <cell r="DI148" t="str">
            <v>Stervormig, verlagen de kans op schroefbreuk</v>
          </cell>
          <cell r="DJ148" t="str">
            <v>Star-shaped, reduce the risk of screw breaking</v>
          </cell>
          <cell r="DK148" t="str">
            <v>Sternförmig, reduziert das Risiko eines Schraubenbruchs</v>
          </cell>
          <cell r="DL148" t="str">
            <v>En forme d'étoile, pour réduire le risque de rupture des vis</v>
          </cell>
          <cell r="DM148" t="str">
            <v>Platkop</v>
          </cell>
          <cell r="DN148" t="str">
            <v>Flat Head</v>
          </cell>
          <cell r="DO148" t="str">
            <v>Flachkopf</v>
          </cell>
          <cell r="DP148" t="str">
            <v>Tige tête plate</v>
          </cell>
          <cell r="DU148" t="str">
            <v>Veiligheids nokken</v>
          </cell>
          <cell r="DV148" t="str">
            <v>Safety bolts</v>
          </cell>
          <cell r="DW148" t="str">
            <v>Sicheitsbolzen</v>
          </cell>
          <cell r="DX148" t="str">
            <v>Avec sécurité</v>
          </cell>
          <cell r="EG148" t="str">
            <v>426.641.01</v>
          </cell>
          <cell r="EH148" t="str">
            <v>C:\Users\Filis\OneDrive\Citgez Trading\Leveranciers\Charmag\Productdata sheet\logo's\skg.png</v>
          </cell>
          <cell r="EI148" t="str">
            <v>C:\Users\Filis\OneDrive\Citgez Trading\Leveranciers\Charmag\Productdata sheet\logo's\politie keurmerk.png</v>
          </cell>
          <cell r="EJ148" t="str">
            <v>C:\Users\Filis\OneDrive\Citgez Trading\Leveranciers\Charmag\Productdata sheet\logo's\skg ikob.jfif</v>
          </cell>
          <cell r="EK148" t="str">
            <v>C:\Users\Filis\OneDrive\Citgez Trading\Leveranciers\Charmag\Productdata sheet\logo's\ce.png</v>
          </cell>
          <cell r="EL148" t="str">
            <v>SKG*** / SKH</v>
          </cell>
          <cell r="EM148" t="str">
            <v>politiekeur</v>
          </cell>
          <cell r="EN148" t="str">
            <v>426.641.01</v>
          </cell>
          <cell r="EO148" t="str">
            <v>ja</v>
          </cell>
          <cell r="EP148" t="str">
            <v>EN 1935: 27201317</v>
          </cell>
          <cell r="EQ148" t="str">
            <v>1276_20_</v>
          </cell>
          <cell r="ER148" t="str">
            <v>1276_20_2d</v>
          </cell>
          <cell r="ES148" t="str">
            <v>1276_20</v>
          </cell>
          <cell r="ET148" t="str">
            <v>skg.0214.1136.02.nl</v>
          </cell>
          <cell r="EX148" t="str">
            <v>A221.20.001V</v>
          </cell>
          <cell r="EZ148" t="str">
            <v>A322.20.001V</v>
          </cell>
          <cell r="FA148" t="str">
            <v>A460.20.001V</v>
          </cell>
          <cell r="FF148">
            <v>44269</v>
          </cell>
          <cell r="FI148">
            <v>115947</v>
          </cell>
          <cell r="FL148">
            <v>1</v>
          </cell>
        </row>
        <row r="149">
          <cell r="C149" t="str">
            <v>1276.20.076N</v>
          </cell>
          <cell r="D149">
            <v>1276</v>
          </cell>
          <cell r="E149" t="str">
            <v>Veiligheids Kogellagerscharnieren</v>
          </cell>
          <cell r="F149" t="str">
            <v>Safety ball bearing hinge, round corners, steel black, safety bolt, SKG**</v>
          </cell>
          <cell r="G149" t="str">
            <v>Veiligheids Kogellagerscharnieren, ronde hoek, zwart, met losse pen, platkop, SKG ***</v>
          </cell>
          <cell r="H149" t="str">
            <v>Charnière de sécurité à roulement , coins arrondis, acier noir, tige dégondable, SKG**</v>
          </cell>
          <cell r="I149" t="str">
            <v>Sicherheitskugellagerscharnier, runde Ecken, Stahl schwarz, Sicherheitsbolzen, SKG**</v>
          </cell>
          <cell r="J149" t="str">
            <v>1276_20_BL.jpg</v>
          </cell>
          <cell r="K149" t="str">
            <v>C:\Users\Filis\OneDrive\Citgez Trading\Leveranciers\Charmag\Foto's\1276_20_BL.jpg</v>
          </cell>
          <cell r="L149" t="str">
            <v>1276_20_2d.tif</v>
          </cell>
          <cell r="M149" t="str">
            <v>C:\Users\Filis\OneDrive\Citgez Trading\Leveranciers\Charmag\technische tekeningen\1276_20_2d.tif</v>
          </cell>
          <cell r="N149" t="str">
            <v>N_Zwart</v>
          </cell>
          <cell r="P149">
            <v>76</v>
          </cell>
          <cell r="Q149" t="str">
            <v>mm</v>
          </cell>
          <cell r="R149">
            <v>76</v>
          </cell>
          <cell r="S149" t="str">
            <v>mm</v>
          </cell>
          <cell r="T149">
            <v>2.5</v>
          </cell>
          <cell r="U149" t="str">
            <v>mm</v>
          </cell>
          <cell r="V149">
            <v>11</v>
          </cell>
          <cell r="W149" t="str">
            <v>mm</v>
          </cell>
          <cell r="X149">
            <v>6</v>
          </cell>
          <cell r="Y149" t="str">
            <v>mm</v>
          </cell>
          <cell r="Z149">
            <v>5</v>
          </cell>
          <cell r="AA149" t="str">
            <v>mm</v>
          </cell>
          <cell r="AC149" t="str">
            <v>mm</v>
          </cell>
          <cell r="AE149" t="str">
            <v>mm</v>
          </cell>
          <cell r="AF149">
            <v>4</v>
          </cell>
          <cell r="AG149">
            <v>8</v>
          </cell>
          <cell r="AH149" t="str">
            <v>4*30</v>
          </cell>
          <cell r="AI149" t="str">
            <v>mm</v>
          </cell>
          <cell r="AJ149" t="str">
            <v>SKH gecertificeeerd</v>
          </cell>
          <cell r="AK149" t="str">
            <v>Montage_handleiding_v3</v>
          </cell>
          <cell r="AL149" t="str">
            <v xml:space="preserve">Deuren volgens BRL 0803  </v>
          </cell>
          <cell r="AP149">
            <v>10</v>
          </cell>
          <cell r="AQ149" t="str">
            <v>stuks</v>
          </cell>
          <cell r="AR149">
            <v>0.17</v>
          </cell>
          <cell r="AS149" t="str">
            <v>kg</v>
          </cell>
          <cell r="AT149" t="str">
            <v>40</v>
          </cell>
          <cell r="AU149" t="str">
            <v>50</v>
          </cell>
          <cell r="AV149" t="str">
            <v>60</v>
          </cell>
          <cell r="AW149" t="str">
            <v>Hout</v>
          </cell>
          <cell r="AX149" t="str">
            <v>Wood</v>
          </cell>
          <cell r="AY149" t="str">
            <v>Holz</v>
          </cell>
          <cell r="AZ149" t="str">
            <v>Bois</v>
          </cell>
          <cell r="BA149" t="str">
            <v>Ramen en Deuren</v>
          </cell>
          <cell r="BB149" t="str">
            <v>Windows and Doors</v>
          </cell>
          <cell r="BC149" t="str">
            <v>Fenster und Turen</v>
          </cell>
          <cell r="BD149" t="str">
            <v>Fenêtres et Portes</v>
          </cell>
          <cell r="BE149" t="str">
            <v>Veiligheids Kogellagerscharnieren</v>
          </cell>
          <cell r="BF149" t="str">
            <v>Safety ball bearing hinge</v>
          </cell>
          <cell r="BG149" t="str">
            <v>Sicherheits Kugellagern Scharnier</v>
          </cell>
          <cell r="BH149" t="str">
            <v xml:space="preserve">Charnière de sécurité à roulement </v>
          </cell>
          <cell r="BM149" t="str">
            <v>Staal</v>
          </cell>
          <cell r="BN149" t="str">
            <v>Steel</v>
          </cell>
          <cell r="BO149" t="str">
            <v>Stahl</v>
          </cell>
          <cell r="BP149" t="str">
            <v>Acier</v>
          </cell>
          <cell r="BQ149" t="str">
            <v>Zwart</v>
          </cell>
          <cell r="BR149" t="str">
            <v>Black</v>
          </cell>
          <cell r="BS149" t="str">
            <v>Schwartz</v>
          </cell>
          <cell r="BT149" t="str">
            <v>Noir</v>
          </cell>
          <cell r="BU149" t="str">
            <v>Staal</v>
          </cell>
          <cell r="BV149" t="str">
            <v>Steel</v>
          </cell>
          <cell r="BW149" t="str">
            <v>Stahl</v>
          </cell>
          <cell r="BX149" t="str">
            <v>Acier</v>
          </cell>
          <cell r="BY149" t="str">
            <v>Platkop</v>
          </cell>
          <cell r="BZ149" t="str">
            <v>Flat head</v>
          </cell>
          <cell r="CA149" t="str">
            <v xml:space="preserve">Flachkopf </v>
          </cell>
          <cell r="CB149" t="str">
            <v>Têtes plates</v>
          </cell>
          <cell r="CC149" t="str">
            <v>Ronde hoek</v>
          </cell>
          <cell r="CD149" t="str">
            <v>Round corners</v>
          </cell>
          <cell r="CE149" t="str">
            <v>Runde Ecken</v>
          </cell>
          <cell r="CF149" t="str">
            <v>Coins arrondis</v>
          </cell>
          <cell r="CG149" t="str">
            <v>Kogellagerscharnier</v>
          </cell>
          <cell r="CH149" t="str">
            <v>Heavy duty ball bearings</v>
          </cell>
          <cell r="CI149" t="str">
            <v>Hochleistungs Kugellager</v>
          </cell>
          <cell r="CJ149" t="str">
            <v>Haute performance Charnière Roulements</v>
          </cell>
          <cell r="DE149" t="str">
            <v>Toepasbaar voor binnen- en buitendeuren</v>
          </cell>
          <cell r="DI149" t="str">
            <v>Stervormig, verlagen de kans op schroefbreuk</v>
          </cell>
          <cell r="DJ149" t="str">
            <v>Star-shaped, reduce the risk of screw breaking</v>
          </cell>
          <cell r="DK149" t="str">
            <v>Sternförmig, reduziert das Risiko eines Schraubenbruchs</v>
          </cell>
          <cell r="DL149" t="str">
            <v>En forme d'étoile, pour réduire le risque de rupture des vis</v>
          </cell>
          <cell r="DM149" t="str">
            <v>Platkop</v>
          </cell>
          <cell r="DN149" t="str">
            <v>Flat Head</v>
          </cell>
          <cell r="DO149" t="str">
            <v>Flachkopf</v>
          </cell>
          <cell r="DP149" t="str">
            <v>Tige tête plate</v>
          </cell>
          <cell r="DU149" t="str">
            <v>Veiligheids nokken</v>
          </cell>
          <cell r="DV149" t="str">
            <v>Safety bolts</v>
          </cell>
          <cell r="DW149" t="str">
            <v>Sicheitsbolzen</v>
          </cell>
          <cell r="DX149" t="str">
            <v>Avec sécurité</v>
          </cell>
          <cell r="EG149" t="str">
            <v>426.641.01</v>
          </cell>
          <cell r="EH149" t="str">
            <v>C:\Users\Filis\OneDrive\Citgez Trading\Leveranciers\Charmag\Productdata sheet\logo's\skg.png</v>
          </cell>
          <cell r="EI149" t="str">
            <v>C:\Users\Filis\OneDrive\Citgez Trading\Leveranciers\Charmag\Productdata sheet\logo's\politie keurmerk.png</v>
          </cell>
          <cell r="EJ149" t="str">
            <v>C:\Users\Filis\OneDrive\Citgez Trading\Leveranciers\Charmag\Productdata sheet\logo's\skg ikob.jfif</v>
          </cell>
          <cell r="EK149" t="str">
            <v>C:\Users\Filis\OneDrive\Citgez Trading\Leveranciers\Charmag\Productdata sheet\logo's\ce.png</v>
          </cell>
          <cell r="EL149" t="str">
            <v>SKG*** / SKH</v>
          </cell>
          <cell r="EM149" t="str">
            <v>politiekeur</v>
          </cell>
          <cell r="EN149" t="str">
            <v>426.641.01</v>
          </cell>
          <cell r="EO149" t="str">
            <v>ja</v>
          </cell>
          <cell r="EP149" t="str">
            <v>EN 1935: 27201317</v>
          </cell>
          <cell r="EQ149" t="str">
            <v>1276_20_BL</v>
          </cell>
          <cell r="ER149" t="str">
            <v>1276_20_2d</v>
          </cell>
          <cell r="ES149" t="str">
            <v>1276_20</v>
          </cell>
          <cell r="ET149" t="str">
            <v>skg.0214.1136.02.nl</v>
          </cell>
          <cell r="EX149" t="str">
            <v>A221.20.001N</v>
          </cell>
          <cell r="EZ149" t="str">
            <v>A322.20.001N</v>
          </cell>
          <cell r="FA149" t="str">
            <v>A460.20.001N</v>
          </cell>
          <cell r="FL149">
            <v>1</v>
          </cell>
        </row>
        <row r="150">
          <cell r="C150" t="str">
            <v>1276.20.089N</v>
          </cell>
          <cell r="D150">
            <v>1276</v>
          </cell>
          <cell r="E150" t="str">
            <v>Veiligheids Kogellagerscharnieren</v>
          </cell>
          <cell r="F150" t="str">
            <v>Safety ball bearing hinge, round corners, steel black, safety bolt, SKG***</v>
          </cell>
          <cell r="G150" t="str">
            <v>Veiligheids Kogellagerscharnieren, ronde hoek, zwart, met losse pen, platkop, SKG ***</v>
          </cell>
          <cell r="H150" t="str">
            <v>Charnière de sécurité à roulement , coins arrondis, acier noir, tige dégondable, SKG***</v>
          </cell>
          <cell r="I150" t="str">
            <v>Sicherheitskugellagerscharnier, runde Ecken, Stahl schwarz, Sicherheitsbolzen, SKG***</v>
          </cell>
          <cell r="J150" t="str">
            <v>1276_20_BL.jpg</v>
          </cell>
          <cell r="K150" t="str">
            <v>C:\Users\Filis\OneDrive\Citgez Trading\Leveranciers\Charmag\Foto's\1276_20_BL.jpg</v>
          </cell>
          <cell r="L150" t="str">
            <v>1276_20_2d.tif</v>
          </cell>
          <cell r="M150" t="str">
            <v>C:\Users\Filis\OneDrive\Citgez Trading\Leveranciers\Charmag\technische tekeningen\1276_20_2d.tif</v>
          </cell>
          <cell r="N150" t="str">
            <v>N_Zwart</v>
          </cell>
          <cell r="P150">
            <v>89</v>
          </cell>
          <cell r="Q150" t="str">
            <v>mm</v>
          </cell>
          <cell r="R150">
            <v>89</v>
          </cell>
          <cell r="S150" t="str">
            <v>mm</v>
          </cell>
          <cell r="T150">
            <v>2.5</v>
          </cell>
          <cell r="U150" t="str">
            <v>mm</v>
          </cell>
          <cell r="V150">
            <v>12</v>
          </cell>
          <cell r="W150" t="str">
            <v>mm</v>
          </cell>
          <cell r="X150">
            <v>7</v>
          </cell>
          <cell r="Y150" t="str">
            <v>mm</v>
          </cell>
          <cell r="Z150">
            <v>5</v>
          </cell>
          <cell r="AA150" t="str">
            <v>mm</v>
          </cell>
          <cell r="AC150" t="str">
            <v>mm</v>
          </cell>
          <cell r="AE150" t="str">
            <v>mm</v>
          </cell>
          <cell r="AF150">
            <v>4.5</v>
          </cell>
          <cell r="AG150">
            <v>8</v>
          </cell>
          <cell r="AH150" t="str">
            <v>4.5*40</v>
          </cell>
          <cell r="AI150" t="str">
            <v>mm</v>
          </cell>
          <cell r="AJ150" t="str">
            <v>SKH gecertificeeerd</v>
          </cell>
          <cell r="AK150" t="str">
            <v>Montage_handleiding_v3</v>
          </cell>
          <cell r="AL150" t="str">
            <v xml:space="preserve">Deuren volgens BRL 0803  </v>
          </cell>
          <cell r="AP150">
            <v>10</v>
          </cell>
          <cell r="AQ150" t="str">
            <v>stuks</v>
          </cell>
          <cell r="AR150">
            <v>0.23</v>
          </cell>
          <cell r="AS150" t="str">
            <v>kg</v>
          </cell>
          <cell r="AT150">
            <v>80</v>
          </cell>
          <cell r="AU150">
            <v>90</v>
          </cell>
          <cell r="AV150">
            <v>100</v>
          </cell>
          <cell r="AW150" t="str">
            <v>Hout</v>
          </cell>
          <cell r="AX150" t="str">
            <v>Wood</v>
          </cell>
          <cell r="AY150" t="str">
            <v>Holz</v>
          </cell>
          <cell r="AZ150" t="str">
            <v>Bois</v>
          </cell>
          <cell r="BA150" t="str">
            <v>Ramen en Deuren</v>
          </cell>
          <cell r="BB150" t="str">
            <v>Windows and Doors</v>
          </cell>
          <cell r="BC150" t="str">
            <v>Fenster und Turen</v>
          </cell>
          <cell r="BD150" t="str">
            <v>Fenêtres et Portes</v>
          </cell>
          <cell r="BE150" t="str">
            <v>Veiligheids Kogellagerscharnieren</v>
          </cell>
          <cell r="BF150" t="str">
            <v>Safety ball bearing hinge</v>
          </cell>
          <cell r="BG150" t="str">
            <v>Sicherheits Kugellagern Scharnier</v>
          </cell>
          <cell r="BH150" t="str">
            <v xml:space="preserve">Charnière de sécurité à roulement </v>
          </cell>
          <cell r="BM150" t="str">
            <v>Staal</v>
          </cell>
          <cell r="BN150" t="str">
            <v>Steel</v>
          </cell>
          <cell r="BO150" t="str">
            <v>Stahl</v>
          </cell>
          <cell r="BP150" t="str">
            <v>Acier</v>
          </cell>
          <cell r="BQ150" t="str">
            <v>Zwart</v>
          </cell>
          <cell r="BR150" t="str">
            <v>Black</v>
          </cell>
          <cell r="BS150" t="str">
            <v>Schwartz</v>
          </cell>
          <cell r="BT150" t="str">
            <v>Noir</v>
          </cell>
          <cell r="BU150" t="str">
            <v>Staal</v>
          </cell>
          <cell r="BV150" t="str">
            <v>Steel</v>
          </cell>
          <cell r="BW150" t="str">
            <v>Stahl</v>
          </cell>
          <cell r="BX150" t="str">
            <v>Acier</v>
          </cell>
          <cell r="BY150" t="str">
            <v>Platkop</v>
          </cell>
          <cell r="BZ150" t="str">
            <v>Flat head</v>
          </cell>
          <cell r="CA150" t="str">
            <v xml:space="preserve">Flachkopf </v>
          </cell>
          <cell r="CB150" t="str">
            <v>Têtes plates</v>
          </cell>
          <cell r="CC150" t="str">
            <v>Ronde hoek</v>
          </cell>
          <cell r="CD150" t="str">
            <v>Round corners</v>
          </cell>
          <cell r="CE150" t="str">
            <v>Runde Ecken</v>
          </cell>
          <cell r="CF150" t="str">
            <v>Coins arrondis</v>
          </cell>
          <cell r="CG150" t="str">
            <v>Kogellagerscharnier</v>
          </cell>
          <cell r="CH150" t="str">
            <v>Heavy duty ball bearings</v>
          </cell>
          <cell r="CI150" t="str">
            <v>Hochleistungs Kugellager</v>
          </cell>
          <cell r="CJ150" t="str">
            <v>Haute performance Charnière Roulements</v>
          </cell>
          <cell r="DE150" t="str">
            <v>Toepasbaar voor binnen- en buitendeuren</v>
          </cell>
          <cell r="DI150" t="str">
            <v>Stervormig, verlagen de kans op schroefbreuk</v>
          </cell>
          <cell r="DJ150" t="str">
            <v>Star-shaped, reduce the risk of screw breaking</v>
          </cell>
          <cell r="DK150" t="str">
            <v>Sternförmig, reduziert das Risiko eines Schraubenbruchs</v>
          </cell>
          <cell r="DL150" t="str">
            <v>En forme d'étoile, pour réduire le risque de rupture des vis</v>
          </cell>
          <cell r="DM150" t="str">
            <v>Platkop</v>
          </cell>
          <cell r="DN150" t="str">
            <v>Flat Head</v>
          </cell>
          <cell r="DO150" t="str">
            <v>Flachkopf</v>
          </cell>
          <cell r="DP150" t="str">
            <v>Tige tête plate</v>
          </cell>
          <cell r="DU150" t="str">
            <v>Veiligheids nokken</v>
          </cell>
          <cell r="DV150" t="str">
            <v>Safety bolts</v>
          </cell>
          <cell r="DW150" t="str">
            <v>Sicheitsbolzen</v>
          </cell>
          <cell r="DX150" t="str">
            <v>Avec sécurité</v>
          </cell>
          <cell r="EG150" t="str">
            <v>426.642.01</v>
          </cell>
          <cell r="EH150" t="str">
            <v>C:\Users\Filis\OneDrive\Citgez Trading\Leveranciers\Charmag\Productdata sheet\logo's\skg.png</v>
          </cell>
          <cell r="EI150" t="str">
            <v>C:\Users\Filis\OneDrive\Citgez Trading\Leveranciers\Charmag\Productdata sheet\logo's\politie keurmerk.png</v>
          </cell>
          <cell r="EJ150" t="str">
            <v>C:\Users\Filis\OneDrive\Citgez Trading\Leveranciers\Charmag\Productdata sheet\logo's\skg ikob.jfif</v>
          </cell>
          <cell r="EK150" t="str">
            <v>C:\Users\Filis\OneDrive\Citgez Trading\Leveranciers\Charmag\Productdata sheet\logo's\ce.png</v>
          </cell>
          <cell r="EL150" t="str">
            <v>SKG*** / SKH</v>
          </cell>
          <cell r="EM150" t="str">
            <v>politiekeur</v>
          </cell>
          <cell r="EN150" t="str">
            <v>426.642.01</v>
          </cell>
          <cell r="EO150" t="str">
            <v>ja</v>
          </cell>
          <cell r="EP150" t="str">
            <v>EN 1935: 374013111</v>
          </cell>
          <cell r="EQ150" t="str">
            <v>1276_20_BL</v>
          </cell>
          <cell r="ER150" t="str">
            <v>1276_20_2d</v>
          </cell>
          <cell r="ES150" t="str">
            <v>1276_20</v>
          </cell>
          <cell r="ET150" t="str">
            <v>skg.0214.1138.04.nl</v>
          </cell>
          <cell r="EU150" t="str">
            <v>1276.20.089</v>
          </cell>
          <cell r="EX150" t="str">
            <v>A221.20.002N</v>
          </cell>
          <cell r="EZ150" t="str">
            <v>A320.20.003N</v>
          </cell>
          <cell r="FA150" t="str">
            <v>A460.20.002N</v>
          </cell>
          <cell r="FF150" t="str">
            <v>55091</v>
          </cell>
          <cell r="FL150">
            <v>1</v>
          </cell>
        </row>
        <row r="151">
          <cell r="C151" t="str">
            <v>1276.20.089K</v>
          </cell>
          <cell r="D151">
            <v>1276</v>
          </cell>
          <cell r="E151" t="str">
            <v>Veiligheids Kogellagerscharnieren</v>
          </cell>
          <cell r="F151" t="str">
            <v>Safety ball bearing hinge, round corners, steel galvanized, safety bolt, SKG***</v>
          </cell>
          <cell r="G151" t="str">
            <v>Veiligheids Kogellagerscharnieren, ronde hoek, gegalvaniseerd, met losse pen, platkop, SKG ***</v>
          </cell>
          <cell r="H151" t="str">
            <v>Charnière de sécurité à roulement , coins arrondis, acier zingué, tige dégondable, SKG***</v>
          </cell>
          <cell r="I151" t="str">
            <v>Sicherheitskugellagerscharnier, runde Ecken, Stahl verzinkt, Sicherheitsbolzen, SKG***</v>
          </cell>
          <cell r="J151" t="str">
            <v>1276_20_.jpg</v>
          </cell>
          <cell r="K151" t="str">
            <v>C:\Users\Filis\OneDrive\Citgez Trading\Leveranciers\Charmag\Foto's\1276_20_.jpg</v>
          </cell>
          <cell r="L151" t="str">
            <v>1276_20_2d.tif</v>
          </cell>
          <cell r="M151" t="str">
            <v>C:\Users\Filis\OneDrive\Citgez Trading\Leveranciers\Charmag\technische tekeningen\1276_20_2d.tif</v>
          </cell>
          <cell r="N151" t="str">
            <v>20_Gegalvaniseerd</v>
          </cell>
          <cell r="O151">
            <v>101536</v>
          </cell>
          <cell r="P151">
            <v>89</v>
          </cell>
          <cell r="Q151" t="str">
            <v>mm</v>
          </cell>
          <cell r="R151">
            <v>89</v>
          </cell>
          <cell r="S151" t="str">
            <v>mm</v>
          </cell>
          <cell r="T151">
            <v>2.5</v>
          </cell>
          <cell r="U151" t="str">
            <v>mm</v>
          </cell>
          <cell r="V151">
            <v>12</v>
          </cell>
          <cell r="W151" t="str">
            <v>mm</v>
          </cell>
          <cell r="X151">
            <v>7</v>
          </cell>
          <cell r="Y151" t="str">
            <v>mm</v>
          </cell>
          <cell r="Z151">
            <v>5</v>
          </cell>
          <cell r="AA151" t="str">
            <v>mm</v>
          </cell>
          <cell r="AC151" t="str">
            <v>mm</v>
          </cell>
          <cell r="AE151" t="str">
            <v>mm</v>
          </cell>
          <cell r="AF151">
            <v>4.5</v>
          </cell>
          <cell r="AG151">
            <v>8</v>
          </cell>
          <cell r="AH151" t="str">
            <v>4.5*40</v>
          </cell>
          <cell r="AI151" t="str">
            <v>mm</v>
          </cell>
          <cell r="AJ151" t="str">
            <v>SKH gecertificeeerd</v>
          </cell>
          <cell r="AK151" t="str">
            <v>Montage_handleiding_v3</v>
          </cell>
          <cell r="AL151" t="str">
            <v xml:space="preserve">Deuren volgens BRL 0803  </v>
          </cell>
          <cell r="AP151">
            <v>10</v>
          </cell>
          <cell r="AQ151" t="str">
            <v>stuks</v>
          </cell>
          <cell r="AR151">
            <v>0.23</v>
          </cell>
          <cell r="AS151" t="str">
            <v>kg</v>
          </cell>
          <cell r="AT151">
            <v>80</v>
          </cell>
          <cell r="AU151">
            <v>90</v>
          </cell>
          <cell r="AV151">
            <v>100</v>
          </cell>
          <cell r="AW151" t="str">
            <v>Hout</v>
          </cell>
          <cell r="AX151" t="str">
            <v>Wood</v>
          </cell>
          <cell r="AY151" t="str">
            <v>Holz</v>
          </cell>
          <cell r="AZ151" t="str">
            <v>Bois</v>
          </cell>
          <cell r="BA151" t="str">
            <v>Ramen en Deuren</v>
          </cell>
          <cell r="BB151" t="str">
            <v>Windows and Doors</v>
          </cell>
          <cell r="BC151" t="str">
            <v>Fenster und Turen</v>
          </cell>
          <cell r="BD151" t="str">
            <v>Fenêtres et Portes</v>
          </cell>
          <cell r="BE151" t="str">
            <v>Veiligheids Kogellagerscharnieren</v>
          </cell>
          <cell r="BF151" t="str">
            <v>Safety ball bearing hinge</v>
          </cell>
          <cell r="BG151" t="str">
            <v>Sicherheits Kugellagern Scharnier</v>
          </cell>
          <cell r="BH151" t="str">
            <v xml:space="preserve">Charnière de sécurité à roulement </v>
          </cell>
          <cell r="BM151" t="str">
            <v>Staal</v>
          </cell>
          <cell r="BN151" t="str">
            <v>Steel</v>
          </cell>
          <cell r="BO151" t="str">
            <v>Stahl</v>
          </cell>
          <cell r="BP151" t="str">
            <v>Acier</v>
          </cell>
          <cell r="BQ151" t="str">
            <v>Gegalvaniseerd</v>
          </cell>
          <cell r="BR151" t="str">
            <v>Galvanized</v>
          </cell>
          <cell r="BS151" t="str">
            <v>Verzinkt</v>
          </cell>
          <cell r="BT151" t="str">
            <v>Zingué</v>
          </cell>
          <cell r="BU151" t="str">
            <v>Staal</v>
          </cell>
          <cell r="BV151" t="str">
            <v>Steel</v>
          </cell>
          <cell r="BW151" t="str">
            <v>Stahl</v>
          </cell>
          <cell r="BX151" t="str">
            <v>Acier</v>
          </cell>
          <cell r="BY151" t="str">
            <v>Platkop</v>
          </cell>
          <cell r="BZ151" t="str">
            <v>Flat head</v>
          </cell>
          <cell r="CA151" t="str">
            <v xml:space="preserve">Flachkopf </v>
          </cell>
          <cell r="CB151" t="str">
            <v>Têtes plates</v>
          </cell>
          <cell r="CC151" t="str">
            <v>Ronde hoek</v>
          </cell>
          <cell r="CD151" t="str">
            <v>Round corners</v>
          </cell>
          <cell r="CE151" t="str">
            <v>Runde Ecken</v>
          </cell>
          <cell r="CF151" t="str">
            <v>Coins arrondis</v>
          </cell>
          <cell r="CG151" t="str">
            <v>Kogellagerscharnier</v>
          </cell>
          <cell r="CH151" t="str">
            <v>Heavy duty ball bearings</v>
          </cell>
          <cell r="CI151" t="str">
            <v>Hochleistungs Kugellager</v>
          </cell>
          <cell r="CJ151" t="str">
            <v>Haute performance Charnière Roulements</v>
          </cell>
          <cell r="DE151" t="str">
            <v>Toepasbaar voor binnen- en buitendeuren</v>
          </cell>
          <cell r="DI151" t="str">
            <v>Stervormig, verlagen de kans op schroefbreuk</v>
          </cell>
          <cell r="DJ151" t="str">
            <v>Star-shaped, reduce the risk of screw breaking</v>
          </cell>
          <cell r="DK151" t="str">
            <v>Sternförmig, reduziert das Risiko eines Schraubenbruchs</v>
          </cell>
          <cell r="DL151" t="str">
            <v>En forme d'étoile, pour réduire le risque de rupture des vis</v>
          </cell>
          <cell r="DM151" t="str">
            <v>Platkop</v>
          </cell>
          <cell r="DN151" t="str">
            <v>Flat Head</v>
          </cell>
          <cell r="DO151" t="str">
            <v>Flachkopf</v>
          </cell>
          <cell r="DP151" t="str">
            <v>Tige tête plate</v>
          </cell>
          <cell r="DU151" t="str">
            <v>Veiligheids nokken</v>
          </cell>
          <cell r="DV151" t="str">
            <v>Safety bolts</v>
          </cell>
          <cell r="DW151" t="str">
            <v>Sicheitsbolzen</v>
          </cell>
          <cell r="DX151" t="str">
            <v>Avec sécurité</v>
          </cell>
          <cell r="EG151" t="str">
            <v>426.642.01</v>
          </cell>
          <cell r="EH151" t="str">
            <v>C:\Users\Filis\OneDrive\Citgez Trading\Leveranciers\Charmag\Productdata sheet\logo's\skg.png</v>
          </cell>
          <cell r="EI151" t="str">
            <v>C:\Users\Filis\OneDrive\Citgez Trading\Leveranciers\Charmag\Productdata sheet\logo's\politie keurmerk.png</v>
          </cell>
          <cell r="EJ151" t="str">
            <v>C:\Users\Filis\OneDrive\Citgez Trading\Leveranciers\Charmag\Productdata sheet\logo's\skg ikob.jfif</v>
          </cell>
          <cell r="EK151" t="str">
            <v>C:\Users\Filis\OneDrive\Citgez Trading\Leveranciers\Charmag\Productdata sheet\logo's\ce.png</v>
          </cell>
          <cell r="EL151" t="str">
            <v>SKG*** / SKH</v>
          </cell>
          <cell r="EM151" t="str">
            <v>politiekeur</v>
          </cell>
          <cell r="EN151" t="str">
            <v>426.642.01</v>
          </cell>
          <cell r="EO151" t="str">
            <v>ja</v>
          </cell>
          <cell r="EP151" t="str">
            <v>EN 1935: 374013111</v>
          </cell>
          <cell r="EQ151" t="str">
            <v>1276_20_</v>
          </cell>
          <cell r="ER151" t="str">
            <v>1276_20_2d</v>
          </cell>
          <cell r="ES151" t="str">
            <v>1276_20</v>
          </cell>
          <cell r="ET151" t="str">
            <v>skg.0214.1138.04.nl</v>
          </cell>
          <cell r="EU151" t="str">
            <v>1276.20.089</v>
          </cell>
          <cell r="EX151" t="str">
            <v>A221.20.002V</v>
          </cell>
          <cell r="EZ151" t="str">
            <v>A320.20.003V</v>
          </cell>
          <cell r="FA151" t="str">
            <v>A460.20.002V</v>
          </cell>
          <cell r="FF151">
            <v>44270</v>
          </cell>
          <cell r="FI151">
            <v>115951</v>
          </cell>
          <cell r="FL151">
            <v>1</v>
          </cell>
        </row>
        <row r="152">
          <cell r="C152" t="str">
            <v>1276.20.089C</v>
          </cell>
          <cell r="D152">
            <v>1276</v>
          </cell>
          <cell r="E152" t="str">
            <v>Veiligheids Kogellagerscharnieren</v>
          </cell>
          <cell r="F152" t="str">
            <v>Safety ball bearing hinge, round corners, steel galvanized, safety bolt, SKG***</v>
          </cell>
          <cell r="G152" t="str">
            <v>Veiligheids Kogellagerscharnieren, ronde hoek, gegalvaniseerd, met losse pen, platkop, SKG ***</v>
          </cell>
          <cell r="H152" t="str">
            <v>Charnière de sécurité à roulement , coins arrondis, acier zingué, tige dégondable, SKG***</v>
          </cell>
          <cell r="I152" t="str">
            <v>Sicherheitskugellagerscharnier, runde Ecken, Stahl verzinkt, Sicherheitsbolzen, SKG***</v>
          </cell>
          <cell r="J152" t="str">
            <v>1276_20_.jpg</v>
          </cell>
          <cell r="K152" t="str">
            <v>C:\Users\Filis\OneDrive\Citgez Trading\Leveranciers\Charmag\Foto's\1276_20_.jpg</v>
          </cell>
          <cell r="L152" t="str">
            <v>1276_20_2d.tif</v>
          </cell>
          <cell r="M152" t="str">
            <v>C:\Users\Filis\OneDrive\Citgez Trading\Leveranciers\Charmag\technische tekeningen\1276_20_2d.tif</v>
          </cell>
          <cell r="N152" t="str">
            <v>20_Gegalvaniseerd</v>
          </cell>
          <cell r="O152">
            <v>113051</v>
          </cell>
          <cell r="P152">
            <v>89</v>
          </cell>
          <cell r="Q152" t="str">
            <v>mm</v>
          </cell>
          <cell r="R152">
            <v>89</v>
          </cell>
          <cell r="S152" t="str">
            <v>mm</v>
          </cell>
          <cell r="T152">
            <v>2.5</v>
          </cell>
          <cell r="U152" t="str">
            <v>mm</v>
          </cell>
          <cell r="V152">
            <v>12</v>
          </cell>
          <cell r="W152" t="str">
            <v>mm</v>
          </cell>
          <cell r="X152">
            <v>7</v>
          </cell>
          <cell r="Y152" t="str">
            <v>mm</v>
          </cell>
          <cell r="Z152">
            <v>5</v>
          </cell>
          <cell r="AA152" t="str">
            <v>mm</v>
          </cell>
          <cell r="AC152" t="str">
            <v>mm</v>
          </cell>
          <cell r="AE152" t="str">
            <v>mm</v>
          </cell>
          <cell r="AF152">
            <v>4.5</v>
          </cell>
          <cell r="AG152">
            <v>8</v>
          </cell>
          <cell r="AH152" t="str">
            <v>4.5*40</v>
          </cell>
          <cell r="AI152" t="str">
            <v>mm</v>
          </cell>
          <cell r="AJ152" t="str">
            <v>SKH gecertificeeerd</v>
          </cell>
          <cell r="AK152" t="str">
            <v>Montage_handleiding_v3</v>
          </cell>
          <cell r="AL152" t="str">
            <v xml:space="preserve">Deuren volgens BRL 0803  </v>
          </cell>
          <cell r="AP152">
            <v>50</v>
          </cell>
          <cell r="AQ152" t="str">
            <v>stuks</v>
          </cell>
          <cell r="AR152">
            <v>0.23</v>
          </cell>
          <cell r="AS152" t="str">
            <v>kg</v>
          </cell>
          <cell r="AT152">
            <v>80</v>
          </cell>
          <cell r="AU152">
            <v>90</v>
          </cell>
          <cell r="AV152">
            <v>100</v>
          </cell>
          <cell r="AW152" t="str">
            <v>Hout</v>
          </cell>
          <cell r="AX152" t="str">
            <v>Wood</v>
          </cell>
          <cell r="AY152" t="str">
            <v>Holz</v>
          </cell>
          <cell r="AZ152" t="str">
            <v>Bois</v>
          </cell>
          <cell r="BA152" t="str">
            <v>Ramen en Deuren</v>
          </cell>
          <cell r="BB152" t="str">
            <v>Windows and Doors</v>
          </cell>
          <cell r="BC152" t="str">
            <v>Fenster und Turen</v>
          </cell>
          <cell r="BD152" t="str">
            <v>Fenêtres et Portes</v>
          </cell>
          <cell r="BE152" t="str">
            <v>Veiligheids Kogellagerscharnieren</v>
          </cell>
          <cell r="BF152" t="str">
            <v>Safety ball bearing hinge</v>
          </cell>
          <cell r="BG152" t="str">
            <v>Sicherheits Kugellagern Scharnier</v>
          </cell>
          <cell r="BH152" t="str">
            <v xml:space="preserve">Charnière de sécurité à roulement </v>
          </cell>
          <cell r="BM152" t="str">
            <v>Staal</v>
          </cell>
          <cell r="BN152" t="str">
            <v>Steel</v>
          </cell>
          <cell r="BO152" t="str">
            <v>Stahl</v>
          </cell>
          <cell r="BP152" t="str">
            <v>Acier</v>
          </cell>
          <cell r="BQ152" t="str">
            <v>Gegalvaniseerd</v>
          </cell>
          <cell r="BR152" t="str">
            <v>Galvanized</v>
          </cell>
          <cell r="BS152" t="str">
            <v>Verzinkt</v>
          </cell>
          <cell r="BT152" t="str">
            <v>Zingué</v>
          </cell>
          <cell r="BU152" t="str">
            <v>Staal</v>
          </cell>
          <cell r="BV152" t="str">
            <v>Steel</v>
          </cell>
          <cell r="BW152" t="str">
            <v>Stahl</v>
          </cell>
          <cell r="BX152" t="str">
            <v>Acier</v>
          </cell>
          <cell r="BY152" t="str">
            <v>Platkop</v>
          </cell>
          <cell r="BZ152" t="str">
            <v>Flat head</v>
          </cell>
          <cell r="CA152" t="str">
            <v xml:space="preserve">Flachkopf </v>
          </cell>
          <cell r="CB152" t="str">
            <v>Têtes plates</v>
          </cell>
          <cell r="CC152" t="str">
            <v>Ronde hoek</v>
          </cell>
          <cell r="CD152" t="str">
            <v>Round corners</v>
          </cell>
          <cell r="CE152" t="str">
            <v>Runde Ecken</v>
          </cell>
          <cell r="CF152" t="str">
            <v>Coins arrondis</v>
          </cell>
          <cell r="CG152" t="str">
            <v>Kogellagerscharnier</v>
          </cell>
          <cell r="CH152" t="str">
            <v>Heavy duty ball bearings</v>
          </cell>
          <cell r="CI152" t="str">
            <v>Hochleistungs Kugellager</v>
          </cell>
          <cell r="CJ152" t="str">
            <v>Haute performance Charnière Roulements</v>
          </cell>
          <cell r="DE152" t="str">
            <v>Toepasbaar voor binnen- en buitendeuren</v>
          </cell>
          <cell r="DI152" t="str">
            <v>Stervormig, verlagen de kans op schroefbreuk</v>
          </cell>
          <cell r="DJ152" t="str">
            <v>Star-shaped, reduce the risk of screw breaking</v>
          </cell>
          <cell r="DK152" t="str">
            <v>Sternförmig, reduziert das Risiko eines Schraubenbruchs</v>
          </cell>
          <cell r="DL152" t="str">
            <v>En forme d'étoile, pour réduire le risque de rupture des vis</v>
          </cell>
          <cell r="DM152" t="str">
            <v>Platkop</v>
          </cell>
          <cell r="DN152" t="str">
            <v>Flat Head</v>
          </cell>
          <cell r="DO152" t="str">
            <v>Flachkopf</v>
          </cell>
          <cell r="DP152" t="str">
            <v>Tige tête plate</v>
          </cell>
          <cell r="DU152" t="str">
            <v>Veiligheids nokken</v>
          </cell>
          <cell r="DV152" t="str">
            <v>Safety bolts</v>
          </cell>
          <cell r="DW152" t="str">
            <v>Sicheitsbolzen</v>
          </cell>
          <cell r="DX152" t="str">
            <v>Avec sécurité</v>
          </cell>
          <cell r="EG152" t="str">
            <v>426.642.01</v>
          </cell>
          <cell r="EH152" t="str">
            <v>C:\Users\Filis\OneDrive\Citgez Trading\Leveranciers\Charmag\Productdata sheet\logo's\skg.png</v>
          </cell>
          <cell r="EI152" t="str">
            <v>C:\Users\Filis\OneDrive\Citgez Trading\Leveranciers\Charmag\Productdata sheet\logo's\politie keurmerk.png</v>
          </cell>
          <cell r="EJ152" t="str">
            <v>C:\Users\Filis\OneDrive\Citgez Trading\Leveranciers\Charmag\Productdata sheet\logo's\skg ikob.jfif</v>
          </cell>
          <cell r="EK152" t="str">
            <v>C:\Users\Filis\OneDrive\Citgez Trading\Leveranciers\Charmag\Productdata sheet\logo's\ce.png</v>
          </cell>
          <cell r="EL152" t="str">
            <v>SKG*** / SKH</v>
          </cell>
          <cell r="EM152" t="str">
            <v>politiekeur</v>
          </cell>
          <cell r="EN152" t="str">
            <v>426.642.01</v>
          </cell>
          <cell r="EO152" t="str">
            <v>ja</v>
          </cell>
          <cell r="EP152" t="str">
            <v>EN 1935: 374013111</v>
          </cell>
          <cell r="EQ152" t="str">
            <v>1276_20_</v>
          </cell>
          <cell r="ER152" t="str">
            <v>1276_20_2d</v>
          </cell>
          <cell r="ES152" t="str">
            <v>1276_20</v>
          </cell>
          <cell r="ET152" t="str">
            <v>skg.0214.1138.04.nl</v>
          </cell>
          <cell r="EU152" t="str">
            <v>1276.20.089</v>
          </cell>
          <cell r="EX152" t="str">
            <v>A221.20.002V</v>
          </cell>
          <cell r="EZ152" t="str">
            <v>A320.20.003V</v>
          </cell>
          <cell r="FA152" t="str">
            <v>A460.20.002V</v>
          </cell>
          <cell r="FH152">
            <v>43837</v>
          </cell>
          <cell r="FK152">
            <v>116073</v>
          </cell>
          <cell r="FL152">
            <v>1</v>
          </cell>
        </row>
        <row r="153">
          <cell r="C153" t="str">
            <v>1276.80.089K</v>
          </cell>
          <cell r="D153">
            <v>1276</v>
          </cell>
          <cell r="E153" t="str">
            <v>Veiligheids Kogellagerscharnieren</v>
          </cell>
          <cell r="F153" t="str">
            <v>Safety ball bearing hinge, round corners, stainless steel brushed, safety bolt, SKG***</v>
          </cell>
          <cell r="G153" t="str">
            <v>Veiligheids Kogellagerscharnieren, ronde hoek, rvs geborsteld, met losse pen, platkop, SKG ***</v>
          </cell>
          <cell r="H153" t="str">
            <v>Charnière de sécurité à roulement , coins arrondis, inox brossé, tige dégondable, SKG***</v>
          </cell>
          <cell r="I153" t="str">
            <v>Sicherheitskugellagerscharnier, runde Ecken, Edelstahl gebürstet, Sicherheitsbolzen, SKG***</v>
          </cell>
          <cell r="J153" t="str">
            <v>1276_80_.jpg</v>
          </cell>
          <cell r="K153" t="str">
            <v>C:\Users\Filis\OneDrive\Citgez Trading\Leveranciers\Charmag\Foto's\1276_80_.jpg</v>
          </cell>
          <cell r="L153" t="str">
            <v>1276_80_2d.tif</v>
          </cell>
          <cell r="M153" t="str">
            <v>C:\Users\Filis\OneDrive\Citgez Trading\Leveranciers\Charmag\technische tekeningen\1276_80_2d.tif</v>
          </cell>
          <cell r="N153" t="str">
            <v>80_Rvs</v>
          </cell>
          <cell r="O153">
            <v>101539</v>
          </cell>
          <cell r="P153">
            <v>89</v>
          </cell>
          <cell r="Q153" t="str">
            <v>mm</v>
          </cell>
          <cell r="R153">
            <v>89</v>
          </cell>
          <cell r="S153" t="str">
            <v>mm</v>
          </cell>
          <cell r="T153">
            <v>2.5</v>
          </cell>
          <cell r="U153" t="str">
            <v>mm</v>
          </cell>
          <cell r="V153">
            <v>12</v>
          </cell>
          <cell r="W153" t="str">
            <v>mm</v>
          </cell>
          <cell r="X153">
            <v>7</v>
          </cell>
          <cell r="Y153" t="str">
            <v>mm</v>
          </cell>
          <cell r="Z153">
            <v>5</v>
          </cell>
          <cell r="AA153" t="str">
            <v>mm</v>
          </cell>
          <cell r="AC153" t="str">
            <v>mm</v>
          </cell>
          <cell r="AE153" t="str">
            <v>mm</v>
          </cell>
          <cell r="AF153">
            <v>4.5</v>
          </cell>
          <cell r="AG153">
            <v>8</v>
          </cell>
          <cell r="AH153" t="str">
            <v>4.5*40</v>
          </cell>
          <cell r="AI153" t="str">
            <v>mm</v>
          </cell>
          <cell r="AJ153" t="str">
            <v>SKH gecertificeeerd</v>
          </cell>
          <cell r="AK153" t="str">
            <v>Montage_handleiding_v3</v>
          </cell>
          <cell r="AL153" t="str">
            <v xml:space="preserve">Deuren volgens BRL 0803  </v>
          </cell>
          <cell r="AP153">
            <v>10</v>
          </cell>
          <cell r="AQ153" t="str">
            <v>stuks</v>
          </cell>
          <cell r="AR153">
            <v>0.23</v>
          </cell>
          <cell r="AS153" t="str">
            <v>kg</v>
          </cell>
          <cell r="AT153">
            <v>80</v>
          </cell>
          <cell r="AU153">
            <v>90</v>
          </cell>
          <cell r="AV153">
            <v>100</v>
          </cell>
          <cell r="AW153" t="str">
            <v>Hout</v>
          </cell>
          <cell r="AX153" t="str">
            <v>Wood</v>
          </cell>
          <cell r="AY153" t="str">
            <v>Holz</v>
          </cell>
          <cell r="AZ153" t="str">
            <v>Bois</v>
          </cell>
          <cell r="BA153" t="str">
            <v>Ramen en Deuren</v>
          </cell>
          <cell r="BB153" t="str">
            <v>Windows and Doors</v>
          </cell>
          <cell r="BC153" t="str">
            <v>Fenster und Turen</v>
          </cell>
          <cell r="BD153" t="str">
            <v>Fenêtres et Portes</v>
          </cell>
          <cell r="BE153" t="str">
            <v>Veiligheids Kogellagerscharnieren</v>
          </cell>
          <cell r="BF153" t="str">
            <v>Safety ball bearing hinge</v>
          </cell>
          <cell r="BG153" t="str">
            <v>Sicherheits Kugellagern Scharnier</v>
          </cell>
          <cell r="BH153" t="str">
            <v xml:space="preserve">Charnière de sécurité à roulement </v>
          </cell>
          <cell r="BM153" t="str">
            <v>Rvs</v>
          </cell>
          <cell r="BN153" t="str">
            <v>Stainless steel</v>
          </cell>
          <cell r="BO153" t="str">
            <v>Edelstahl</v>
          </cell>
          <cell r="BP153" t="str">
            <v>Inox</v>
          </cell>
          <cell r="BQ153" t="str">
            <v>Geborsteld</v>
          </cell>
          <cell r="BR153" t="str">
            <v>Brushed</v>
          </cell>
          <cell r="BS153" t="str">
            <v>Gebürstet</v>
          </cell>
          <cell r="BT153" t="str">
            <v>Brossé</v>
          </cell>
          <cell r="BU153" t="str">
            <v>Rvs</v>
          </cell>
          <cell r="BV153" t="str">
            <v>Stainless Steel</v>
          </cell>
          <cell r="BW153" t="str">
            <v>Edelstahl</v>
          </cell>
          <cell r="BX153" t="str">
            <v>Inox</v>
          </cell>
          <cell r="BY153" t="str">
            <v>Platkop</v>
          </cell>
          <cell r="BZ153" t="str">
            <v>Flat head</v>
          </cell>
          <cell r="CA153" t="str">
            <v xml:space="preserve">Flachkopf </v>
          </cell>
          <cell r="CB153" t="str">
            <v>Têtes plates</v>
          </cell>
          <cell r="CC153" t="str">
            <v>Ronde hoek</v>
          </cell>
          <cell r="CD153" t="str">
            <v>Round corners</v>
          </cell>
          <cell r="CE153" t="str">
            <v>Runde Ecken</v>
          </cell>
          <cell r="CF153" t="str">
            <v>Coins arrondis</v>
          </cell>
          <cell r="CG153" t="str">
            <v>Kogellagerscharnier</v>
          </cell>
          <cell r="CH153" t="str">
            <v>Heavy duty ball bearings</v>
          </cell>
          <cell r="CI153" t="str">
            <v>Hochleistungs Kugellager</v>
          </cell>
          <cell r="CJ153" t="str">
            <v>Haute performance Charnière Roulements</v>
          </cell>
          <cell r="DE153" t="str">
            <v>Toepasbaar voor binnen- en buitendeuren</v>
          </cell>
          <cell r="DI153" t="str">
            <v>Stervormig, verlagen de kans op schroefbreuk</v>
          </cell>
          <cell r="DJ153" t="str">
            <v>Star-shaped, reduce the risk of screw breaking</v>
          </cell>
          <cell r="DK153" t="str">
            <v>Sternförmig, reduziert das Risiko eines Schraubenbruchs</v>
          </cell>
          <cell r="DL153" t="str">
            <v>En forme d'étoile, pour réduire le risque de rupture des vis</v>
          </cell>
          <cell r="DM153" t="str">
            <v>Platkop</v>
          </cell>
          <cell r="DN153" t="str">
            <v>Flat Head</v>
          </cell>
          <cell r="DO153" t="str">
            <v>FlachKopf</v>
          </cell>
          <cell r="DP153" t="str">
            <v>Tige tête plate</v>
          </cell>
          <cell r="DU153" t="str">
            <v>Veiligheids nokken</v>
          </cell>
          <cell r="DV153" t="str">
            <v>Safety bolts</v>
          </cell>
          <cell r="DW153" t="str">
            <v>Sicheitsbolzen</v>
          </cell>
          <cell r="DX153" t="str">
            <v>Avec sécurité</v>
          </cell>
          <cell r="EG153" t="str">
            <v>426.642.02</v>
          </cell>
          <cell r="EH153" t="str">
            <v>C:\Users\Filis\OneDrive\Citgez Trading\Leveranciers\Charmag\Productdata sheet\logo's\skg.png</v>
          </cell>
          <cell r="EI153" t="str">
            <v>C:\Users\Filis\OneDrive\Citgez Trading\Leveranciers\Charmag\Productdata sheet\logo's\politie keurmerk.png</v>
          </cell>
          <cell r="EJ153" t="str">
            <v>C:\Users\Filis\OneDrive\Citgez Trading\Leveranciers\Charmag\Productdata sheet\logo's\skg ikob.jfif</v>
          </cell>
          <cell r="EK153" t="str">
            <v>C:\Users\Filis\OneDrive\Citgez Trading\Leveranciers\Charmag\Productdata sheet\logo's\ce.png</v>
          </cell>
          <cell r="EL153" t="str">
            <v>SKG*** / SKH</v>
          </cell>
          <cell r="EM153" t="str">
            <v>politiekeur</v>
          </cell>
          <cell r="EN153" t="str">
            <v>426.642.02</v>
          </cell>
          <cell r="EO153" t="str">
            <v>ja</v>
          </cell>
          <cell r="EP153" t="str">
            <v>EN 1935: 374013111</v>
          </cell>
          <cell r="EQ153" t="str">
            <v>1276_80_</v>
          </cell>
          <cell r="ER153" t="str">
            <v>1276_80_2d</v>
          </cell>
          <cell r="ES153" t="str">
            <v>1276_80</v>
          </cell>
          <cell r="ET153" t="str">
            <v>skg.0214.1139.05.nl</v>
          </cell>
          <cell r="EU153" t="str">
            <v>1276.80.089</v>
          </cell>
          <cell r="EX153" t="str">
            <v>A221.80.002V</v>
          </cell>
          <cell r="EZ153" t="str">
            <v>A322.80.003V</v>
          </cell>
          <cell r="FA153" t="str">
            <v>A460.80.002V</v>
          </cell>
          <cell r="FF153">
            <v>44047</v>
          </cell>
          <cell r="FI153">
            <v>115968</v>
          </cell>
          <cell r="FL153">
            <v>1</v>
          </cell>
        </row>
        <row r="154">
          <cell r="C154" t="str">
            <v>1276.80.089C</v>
          </cell>
          <cell r="D154">
            <v>1276</v>
          </cell>
          <cell r="E154" t="str">
            <v>Veiligheids Kogellagerscharnieren</v>
          </cell>
          <cell r="F154" t="str">
            <v>Safety ball bearing hinge, round corners, stainless steel brushed, safety bolt, SKG***</v>
          </cell>
          <cell r="G154" t="str">
            <v>Veiligheids Kogellagerscharnieren, ronde hoek, rvs geborsteld, met losse pen, platkop, SKG ***</v>
          </cell>
          <cell r="H154" t="str">
            <v>Charnière de sécurité à roulement , coins arrondis, inox brossé, tige dégondable, SKG***</v>
          </cell>
          <cell r="I154" t="str">
            <v>Sicherheitskugellagerscharnier, runde Ecken, Edelstahl gebürstet, Sicherheitsbolzen, SKG***</v>
          </cell>
          <cell r="J154" t="str">
            <v>1276_80_.jpg</v>
          </cell>
          <cell r="K154" t="str">
            <v>C:\Users\Filis\OneDrive\Citgez Trading\Leveranciers\Charmag\Foto's\1276_80_.jpg</v>
          </cell>
          <cell r="L154" t="str">
            <v>1276_80_2d.tif</v>
          </cell>
          <cell r="M154" t="str">
            <v>C:\Users\Filis\OneDrive\Citgez Trading\Leveranciers\Charmag\technische tekeningen\1276_80_2d.tif</v>
          </cell>
          <cell r="N154" t="str">
            <v>80_Rvs</v>
          </cell>
          <cell r="P154">
            <v>89</v>
          </cell>
          <cell r="Q154" t="str">
            <v>mm</v>
          </cell>
          <cell r="R154">
            <v>89</v>
          </cell>
          <cell r="S154" t="str">
            <v>mm</v>
          </cell>
          <cell r="T154">
            <v>2.5</v>
          </cell>
          <cell r="U154" t="str">
            <v>mm</v>
          </cell>
          <cell r="V154">
            <v>12</v>
          </cell>
          <cell r="W154" t="str">
            <v>mm</v>
          </cell>
          <cell r="X154">
            <v>7</v>
          </cell>
          <cell r="Y154" t="str">
            <v>mm</v>
          </cell>
          <cell r="Z154">
            <v>5</v>
          </cell>
          <cell r="AA154" t="str">
            <v>mm</v>
          </cell>
          <cell r="AC154" t="str">
            <v>mm</v>
          </cell>
          <cell r="AE154" t="str">
            <v>mm</v>
          </cell>
          <cell r="AF154">
            <v>4.5</v>
          </cell>
          <cell r="AG154">
            <v>8</v>
          </cell>
          <cell r="AH154" t="str">
            <v>4.5*40</v>
          </cell>
          <cell r="AI154" t="str">
            <v>mm</v>
          </cell>
          <cell r="AJ154" t="str">
            <v>SKH gecertificeeerd</v>
          </cell>
          <cell r="AK154" t="str">
            <v>Montage_handleiding_v3</v>
          </cell>
          <cell r="AL154" t="str">
            <v xml:space="preserve">Deuren volgens BRL 0803  </v>
          </cell>
          <cell r="AP154">
            <v>50</v>
          </cell>
          <cell r="AQ154" t="str">
            <v>stuks</v>
          </cell>
          <cell r="AR154">
            <v>0.23</v>
          </cell>
          <cell r="AS154" t="str">
            <v>kg</v>
          </cell>
          <cell r="AT154">
            <v>80</v>
          </cell>
          <cell r="AU154">
            <v>90</v>
          </cell>
          <cell r="AV154">
            <v>100</v>
          </cell>
          <cell r="AW154" t="str">
            <v>Hout</v>
          </cell>
          <cell r="AX154" t="str">
            <v>Wood</v>
          </cell>
          <cell r="AY154" t="str">
            <v>Holz</v>
          </cell>
          <cell r="AZ154" t="str">
            <v>Bois</v>
          </cell>
          <cell r="BA154" t="str">
            <v>Ramen en Deuren</v>
          </cell>
          <cell r="BB154" t="str">
            <v>Windows and Doors</v>
          </cell>
          <cell r="BC154" t="str">
            <v>Fenster und Turen</v>
          </cell>
          <cell r="BD154" t="str">
            <v>Fenêtres et Portes</v>
          </cell>
          <cell r="BE154" t="str">
            <v>Veiligheids Kogellagerscharnieren</v>
          </cell>
          <cell r="BF154" t="str">
            <v>Safety ball bearing hinge</v>
          </cell>
          <cell r="BG154" t="str">
            <v>Sicherheits Kugellagern Scharnier</v>
          </cell>
          <cell r="BH154" t="str">
            <v xml:space="preserve">Charnière de sécurité à roulement </v>
          </cell>
          <cell r="BM154" t="str">
            <v>Rvs</v>
          </cell>
          <cell r="BN154" t="str">
            <v>Stainless steel</v>
          </cell>
          <cell r="BO154" t="str">
            <v>Edelstahl</v>
          </cell>
          <cell r="BP154" t="str">
            <v>Inox</v>
          </cell>
          <cell r="BQ154" t="str">
            <v>Geborsteld</v>
          </cell>
          <cell r="BR154" t="str">
            <v>Brushed</v>
          </cell>
          <cell r="BS154" t="str">
            <v>Gebürstet</v>
          </cell>
          <cell r="BT154" t="str">
            <v>Brossé</v>
          </cell>
          <cell r="BU154" t="str">
            <v>Rvs</v>
          </cell>
          <cell r="BV154" t="str">
            <v>Stainless Steel</v>
          </cell>
          <cell r="BW154" t="str">
            <v>Edelstahl</v>
          </cell>
          <cell r="BX154" t="str">
            <v>Inox</v>
          </cell>
          <cell r="BY154" t="str">
            <v>Platkop</v>
          </cell>
          <cell r="BZ154" t="str">
            <v>Flat head</v>
          </cell>
          <cell r="CA154" t="str">
            <v xml:space="preserve">Flachkopf </v>
          </cell>
          <cell r="CB154" t="str">
            <v>Têtes plates</v>
          </cell>
          <cell r="CC154" t="str">
            <v>Ronde hoek</v>
          </cell>
          <cell r="CD154" t="str">
            <v>Round corners</v>
          </cell>
          <cell r="CE154" t="str">
            <v>Runde Ecken</v>
          </cell>
          <cell r="CF154" t="str">
            <v>Coins arrondis</v>
          </cell>
          <cell r="CG154" t="str">
            <v>Kogellagerscharnier</v>
          </cell>
          <cell r="CH154" t="str">
            <v>Heavy duty ball bearings</v>
          </cell>
          <cell r="CI154" t="str">
            <v>Hochleistungs Kugellager</v>
          </cell>
          <cell r="CJ154" t="str">
            <v>Haute performance Charnière Roulements</v>
          </cell>
          <cell r="DE154" t="str">
            <v>Toepasbaar voor binnen- en buitendeuren</v>
          </cell>
          <cell r="DI154" t="str">
            <v>Stervormig, verlagen de kans op schroefbreuk</v>
          </cell>
          <cell r="DJ154" t="str">
            <v>Star-shaped, reduce the risk of screw breaking</v>
          </cell>
          <cell r="DK154" t="str">
            <v>Sternförmig, reduziert das Risiko eines Schraubenbruchs</v>
          </cell>
          <cell r="DL154" t="str">
            <v>En forme d'étoile, pour réduire le risque de rupture des vis</v>
          </cell>
          <cell r="DM154" t="str">
            <v>Platkop</v>
          </cell>
          <cell r="DN154" t="str">
            <v>Flat Head</v>
          </cell>
          <cell r="DO154" t="str">
            <v>Flachkopf</v>
          </cell>
          <cell r="DP154" t="str">
            <v>Tige tête plate</v>
          </cell>
          <cell r="DU154" t="str">
            <v>Veiligheids nokken</v>
          </cell>
          <cell r="DV154" t="str">
            <v>Safety bolts</v>
          </cell>
          <cell r="DW154" t="str">
            <v>Sicheitsbolzen</v>
          </cell>
          <cell r="DX154" t="str">
            <v>Avec sécurité</v>
          </cell>
          <cell r="EG154" t="str">
            <v>426.642.02</v>
          </cell>
          <cell r="EH154" t="str">
            <v>C:\Users\Filis\OneDrive\Citgez Trading\Leveranciers\Charmag\Productdata sheet\logo's\skg.png</v>
          </cell>
          <cell r="EI154" t="str">
            <v>C:\Users\Filis\OneDrive\Citgez Trading\Leveranciers\Charmag\Productdata sheet\logo's\politie keurmerk.png</v>
          </cell>
          <cell r="EJ154" t="str">
            <v>C:\Users\Filis\OneDrive\Citgez Trading\Leveranciers\Charmag\Productdata sheet\logo's\skg ikob.jfif</v>
          </cell>
          <cell r="EK154" t="str">
            <v>C:\Users\Filis\OneDrive\Citgez Trading\Leveranciers\Charmag\Productdata sheet\logo's\ce.png</v>
          </cell>
          <cell r="EL154" t="str">
            <v>SKG*** / SKH</v>
          </cell>
          <cell r="EM154" t="str">
            <v>politiekeur</v>
          </cell>
          <cell r="EN154" t="str">
            <v>426.642.02</v>
          </cell>
          <cell r="EO154" t="str">
            <v>ja</v>
          </cell>
          <cell r="EP154" t="str">
            <v>EN 1935: 374013111</v>
          </cell>
          <cell r="EQ154" t="str">
            <v>1276_80_</v>
          </cell>
          <cell r="ER154" t="str">
            <v>1276_80_2d</v>
          </cell>
          <cell r="ES154" t="str">
            <v>1276_80</v>
          </cell>
          <cell r="ET154" t="str">
            <v>skg.0214.1139.05.nl</v>
          </cell>
          <cell r="EU154" t="str">
            <v>1276.80.089</v>
          </cell>
          <cell r="EX154" t="str">
            <v>A221.80.002V</v>
          </cell>
          <cell r="EZ154" t="str">
            <v>A322.80.003V</v>
          </cell>
          <cell r="FA154" t="str">
            <v>A460.80.002V</v>
          </cell>
          <cell r="FL154">
            <v>1</v>
          </cell>
        </row>
        <row r="155">
          <cell r="BS155" t="str">
            <v/>
          </cell>
          <cell r="BT155" t="str">
            <v/>
          </cell>
          <cell r="BU155" t="str">
            <v/>
          </cell>
          <cell r="BV155" t="str">
            <v/>
          </cell>
          <cell r="BW155" t="str">
            <v/>
          </cell>
          <cell r="BX155" t="str">
            <v/>
          </cell>
          <cell r="BY155" t="str">
            <v/>
          </cell>
          <cell r="DM155" t="str">
            <v/>
          </cell>
          <cell r="DN155" t="str">
            <v/>
          </cell>
          <cell r="DO155" t="str">
            <v>Flachkopf</v>
          </cell>
          <cell r="FL155">
            <v>1</v>
          </cell>
        </row>
        <row r="156">
          <cell r="C156" t="str">
            <v>1291.80.125K.L</v>
          </cell>
          <cell r="D156">
            <v>1291</v>
          </cell>
          <cell r="E156" t="str">
            <v>Veiligheids kogelstiftpaumelle</v>
          </cell>
          <cell r="F156" t="str">
            <v>Safety Ball button split hinge, round corners, stainless steel brushed, safety bolt, SKG***</v>
          </cell>
          <cell r="G156" t="str">
            <v>Veiligheids kogelstiftpaumelle, ronde hoek, rvs geborsteld, kogelstift met vetkamer, platkop, SKG ***</v>
          </cell>
          <cell r="H156" t="str">
            <v>Paumelle de sécurité , coins arrondis, inox brossé, SKG***</v>
          </cell>
          <cell r="I156" t="str">
            <v>Sicherheitskugelpaumelle, runde Ecken, Edelstahl gebürstet, Sicherheitsbolzen,SKG***</v>
          </cell>
          <cell r="J156" t="str">
            <v>1291_80_.jpg</v>
          </cell>
          <cell r="K156" t="str">
            <v>C:\Users\Filis\OneDrive\Citgez Trading\Leveranciers\Charmag\Foto's\1291_80_.jpg</v>
          </cell>
          <cell r="L156" t="str">
            <v>1291_80_2d.tif</v>
          </cell>
          <cell r="M156" t="str">
            <v>C:\Users\Filis\OneDrive\Citgez Trading\Leveranciers\Charmag\technische tekeningen\1291_80_2d.tif</v>
          </cell>
          <cell r="N156" t="str">
            <v>80_Rvs</v>
          </cell>
          <cell r="O156">
            <v>113046</v>
          </cell>
          <cell r="P156">
            <v>89</v>
          </cell>
          <cell r="Q156" t="str">
            <v>mm</v>
          </cell>
          <cell r="R156">
            <v>125</v>
          </cell>
          <cell r="S156" t="str">
            <v>mm</v>
          </cell>
          <cell r="T156">
            <v>3</v>
          </cell>
          <cell r="U156" t="str">
            <v>mm</v>
          </cell>
          <cell r="V156">
            <v>16</v>
          </cell>
          <cell r="W156" t="str">
            <v>mm</v>
          </cell>
          <cell r="X156">
            <v>10</v>
          </cell>
          <cell r="Y156" t="str">
            <v>mm</v>
          </cell>
          <cell r="Z156">
            <v>2</v>
          </cell>
          <cell r="AA156" t="str">
            <v>mm</v>
          </cell>
          <cell r="AC156" t="str">
            <v>mm</v>
          </cell>
          <cell r="AE156" t="str">
            <v>mm</v>
          </cell>
          <cell r="AF156">
            <v>4.5</v>
          </cell>
          <cell r="AG156">
            <v>8</v>
          </cell>
          <cell r="AH156" t="str">
            <v>4.5*40</v>
          </cell>
          <cell r="AI156" t="str">
            <v>mm</v>
          </cell>
          <cell r="AJ156" t="str">
            <v>SKH gecertificeeerd</v>
          </cell>
          <cell r="AK156" t="str">
            <v>Montage_handleiding_v3</v>
          </cell>
          <cell r="AL156" t="str">
            <v xml:space="preserve">Deuren volgens BRL 0803  </v>
          </cell>
          <cell r="AP156">
            <v>10</v>
          </cell>
          <cell r="AQ156" t="str">
            <v>stuks</v>
          </cell>
          <cell r="AR156">
            <v>0.43</v>
          </cell>
          <cell r="AS156" t="str">
            <v>kg</v>
          </cell>
          <cell r="AT156" t="str">
            <v>40</v>
          </cell>
          <cell r="AU156" t="str">
            <v>50</v>
          </cell>
          <cell r="AV156" t="str">
            <v>65</v>
          </cell>
          <cell r="AW156" t="str">
            <v>Hout</v>
          </cell>
          <cell r="AX156" t="str">
            <v>Wood</v>
          </cell>
          <cell r="AY156" t="str">
            <v>Holz</v>
          </cell>
          <cell r="AZ156" t="str">
            <v>Bois</v>
          </cell>
          <cell r="BA156" t="str">
            <v>Ramen en Deuren</v>
          </cell>
          <cell r="BB156" t="str">
            <v>Windows and Doors</v>
          </cell>
          <cell r="BC156" t="str">
            <v>Fenster und Turen</v>
          </cell>
          <cell r="BD156" t="str">
            <v>Fenêtres et Portes</v>
          </cell>
          <cell r="BE156" t="str">
            <v>Veiligheids kogelstiftpaumelle</v>
          </cell>
          <cell r="BF156" t="str">
            <v>Safety Ball button split hinge</v>
          </cell>
          <cell r="BG156" t="str">
            <v>Sicherheits Kugelpaumelle</v>
          </cell>
          <cell r="BH156" t="str">
            <v xml:space="preserve">Paumelle de sécurité </v>
          </cell>
          <cell r="BM156" t="str">
            <v>Rvs</v>
          </cell>
          <cell r="BN156" t="str">
            <v>Stainless steel</v>
          </cell>
          <cell r="BO156" t="str">
            <v>Edelstahl</v>
          </cell>
          <cell r="BP156" t="str">
            <v>Inox</v>
          </cell>
          <cell r="BQ156" t="str">
            <v>Geborsteld</v>
          </cell>
          <cell r="BR156" t="str">
            <v>Brushed</v>
          </cell>
          <cell r="BS156" t="str">
            <v>Gebürstet</v>
          </cell>
          <cell r="BT156" t="str">
            <v>Brossé</v>
          </cell>
          <cell r="BU156" t="str">
            <v>Rvs</v>
          </cell>
          <cell r="BV156" t="str">
            <v>Stainless Steel</v>
          </cell>
          <cell r="BW156" t="str">
            <v>Edelstahl</v>
          </cell>
          <cell r="BX156" t="str">
            <v>Inox</v>
          </cell>
          <cell r="BY156" t="str">
            <v>Platkop</v>
          </cell>
          <cell r="BZ156" t="str">
            <v>Flat head</v>
          </cell>
          <cell r="CA156" t="str">
            <v xml:space="preserve">Flachkopf </v>
          </cell>
          <cell r="CB156" t="str">
            <v>Têtes plates</v>
          </cell>
          <cell r="CC156" t="str">
            <v>Ronde hoek</v>
          </cell>
          <cell r="CD156" t="str">
            <v>Round corners</v>
          </cell>
          <cell r="CE156" t="str">
            <v>Runde Ecken</v>
          </cell>
          <cell r="CF156" t="str">
            <v>Coins arrondis</v>
          </cell>
          <cell r="CG156" t="str">
            <v>Kogelstift met vetkamer</v>
          </cell>
          <cell r="CH156" t="str">
            <v>Ball button split hinge With grease chamber</v>
          </cell>
          <cell r="CI156" t="str">
            <v>Kugelpaumelle mit fettkammer</v>
          </cell>
          <cell r="CJ156" t="str">
            <v>Paumelle avec chambre à graisse</v>
          </cell>
          <cell r="DE156" t="str">
            <v>Toepasbaar voor binnen- en buitendeuren</v>
          </cell>
          <cell r="DI156" t="str">
            <v>Stervormig, verlagen de kans op schroefbreuk</v>
          </cell>
          <cell r="DJ156" t="str">
            <v>Star-shaped, reduce the risk of screw breaking</v>
          </cell>
          <cell r="DK156" t="str">
            <v>Sternförmig, reduziert das Risiko eines Schraubenbruchs</v>
          </cell>
          <cell r="DL156" t="str">
            <v>En forme d'étoile, pour réduire le risque de rupture des vis</v>
          </cell>
          <cell r="DM156" t="str">
            <v>Platkop</v>
          </cell>
          <cell r="DN156" t="str">
            <v>Flat Head</v>
          </cell>
          <cell r="DO156" t="str">
            <v>Flachkopf</v>
          </cell>
          <cell r="DP156" t="str">
            <v>Tige tête plate</v>
          </cell>
          <cell r="DU156" t="str">
            <v>Veiligheids nokken</v>
          </cell>
          <cell r="DV156" t="str">
            <v>Safety bolts</v>
          </cell>
          <cell r="DW156" t="str">
            <v>Sicheitsbolzen</v>
          </cell>
          <cell r="DX156" t="str">
            <v>Avec sécurité</v>
          </cell>
          <cell r="EG156" t="str">
            <v>?</v>
          </cell>
          <cell r="EH156" t="str">
            <v>C:\Users\Filis\OneDrive\Citgez Trading\Leveranciers\Charmag\Productdata sheet\logo's\skg.png</v>
          </cell>
          <cell r="EI156" t="str">
            <v>C:\Users\Filis\OneDrive\Citgez Trading\Leveranciers\Charmag\Productdata sheet\logo's\politie keurmerk.png</v>
          </cell>
          <cell r="EJ156" t="str">
            <v>C:\Users\Filis\OneDrive\Citgez Trading\Leveranciers\Charmag\Productdata sheet\logo's\skg ikob.jfif</v>
          </cell>
          <cell r="EL156" t="str">
            <v>SKG*** / SKH</v>
          </cell>
          <cell r="EM156" t="str">
            <v>politiekeur</v>
          </cell>
          <cell r="EN156" t="str">
            <v>?</v>
          </cell>
          <cell r="EQ156" t="str">
            <v>1291_80_</v>
          </cell>
          <cell r="ER156" t="str">
            <v>1291_80_2d</v>
          </cell>
          <cell r="ES156" t="str">
            <v>1291_80</v>
          </cell>
          <cell r="FD156" t="str">
            <v>A400.80.003V</v>
          </cell>
          <cell r="FF156">
            <v>49703</v>
          </cell>
          <cell r="FI156">
            <v>116182</v>
          </cell>
          <cell r="FL156">
            <v>1</v>
          </cell>
        </row>
        <row r="157">
          <cell r="C157" t="str">
            <v>1291.80.125K.R</v>
          </cell>
          <cell r="D157">
            <v>1291</v>
          </cell>
          <cell r="E157" t="str">
            <v>Veiligheids kogelstiftpaumelle</v>
          </cell>
          <cell r="F157" t="str">
            <v>Safety Ball button split hinge, round corners, stainless steel brushed, safety bolt, SKG***</v>
          </cell>
          <cell r="G157" t="str">
            <v>Veiligheids kogelstiftpaumelle, ronde hoek, rvs geborsteld, kogelstift met vetkamer, platkop, SKG ***</v>
          </cell>
          <cell r="H157" t="str">
            <v>Paumelle de sécurité , coins arrondis, inox brossé, SKG***</v>
          </cell>
          <cell r="I157" t="str">
            <v>Sicherheitskugelpaumelle, runde Ecken, Edelstahl gebürstet, Sicherheitsbolzen,SKG***</v>
          </cell>
          <cell r="J157" t="str">
            <v>1291_80_.jpg</v>
          </cell>
          <cell r="K157" t="str">
            <v>C:\Users\Filis\OneDrive\Citgez Trading\Leveranciers\Charmag\Foto's\1291_80_.jpg</v>
          </cell>
          <cell r="L157" t="str">
            <v>1291_80_2d.tif</v>
          </cell>
          <cell r="M157" t="str">
            <v>C:\Users\Filis\OneDrive\Citgez Trading\Leveranciers\Charmag\technische tekeningen\1291_80_2d.tif</v>
          </cell>
          <cell r="N157" t="str">
            <v>80_Rvs</v>
          </cell>
          <cell r="O157">
            <v>113047</v>
          </cell>
          <cell r="P157">
            <v>89</v>
          </cell>
          <cell r="Q157" t="str">
            <v>mm</v>
          </cell>
          <cell r="R157">
            <v>125</v>
          </cell>
          <cell r="S157" t="str">
            <v>mm</v>
          </cell>
          <cell r="T157">
            <v>3</v>
          </cell>
          <cell r="U157" t="str">
            <v>mm</v>
          </cell>
          <cell r="V157">
            <v>16</v>
          </cell>
          <cell r="W157" t="str">
            <v>mm</v>
          </cell>
          <cell r="X157">
            <v>10</v>
          </cell>
          <cell r="Y157" t="str">
            <v>mm</v>
          </cell>
          <cell r="Z157">
            <v>2</v>
          </cell>
          <cell r="AA157" t="str">
            <v>mm</v>
          </cell>
          <cell r="AC157" t="str">
            <v>mm</v>
          </cell>
          <cell r="AE157" t="str">
            <v>mm</v>
          </cell>
          <cell r="AF157">
            <v>4.5</v>
          </cell>
          <cell r="AG157">
            <v>8</v>
          </cell>
          <cell r="AH157" t="str">
            <v>4.5*40</v>
          </cell>
          <cell r="AI157" t="str">
            <v>mm</v>
          </cell>
          <cell r="AJ157" t="str">
            <v>SKH gecertificeeerd</v>
          </cell>
          <cell r="AK157" t="str">
            <v>Montage_handleiding_v3</v>
          </cell>
          <cell r="AL157" t="str">
            <v xml:space="preserve">Deuren volgens BRL 0803  </v>
          </cell>
          <cell r="AP157">
            <v>10</v>
          </cell>
          <cell r="AQ157" t="str">
            <v>stuks</v>
          </cell>
          <cell r="AR157">
            <v>0.43</v>
          </cell>
          <cell r="AS157" t="str">
            <v>kg</v>
          </cell>
          <cell r="AT157" t="str">
            <v>40</v>
          </cell>
          <cell r="AU157" t="str">
            <v>50</v>
          </cell>
          <cell r="AV157" t="str">
            <v>65</v>
          </cell>
          <cell r="AW157" t="str">
            <v>Hout</v>
          </cell>
          <cell r="AX157" t="str">
            <v>Wood</v>
          </cell>
          <cell r="AY157" t="str">
            <v>Holz</v>
          </cell>
          <cell r="AZ157" t="str">
            <v>Bois</v>
          </cell>
          <cell r="BA157" t="str">
            <v>Ramen en Deuren</v>
          </cell>
          <cell r="BB157" t="str">
            <v>Windows and Doors</v>
          </cell>
          <cell r="BC157" t="str">
            <v>Fenster und Turen</v>
          </cell>
          <cell r="BD157" t="str">
            <v>Fenêtres et Portes</v>
          </cell>
          <cell r="BE157" t="str">
            <v>Veiligheids kogelstiftpaumelle</v>
          </cell>
          <cell r="BF157" t="str">
            <v>Safety Ball button split hinge</v>
          </cell>
          <cell r="BG157" t="str">
            <v>Sicherheits Kugelpaumelle</v>
          </cell>
          <cell r="BH157" t="str">
            <v xml:space="preserve">Paumelle de sécurité </v>
          </cell>
          <cell r="BM157" t="str">
            <v>Rvs</v>
          </cell>
          <cell r="BN157" t="str">
            <v>Stainless steel</v>
          </cell>
          <cell r="BO157" t="str">
            <v>Edelstahl</v>
          </cell>
          <cell r="BP157" t="str">
            <v>Inox</v>
          </cell>
          <cell r="BQ157" t="str">
            <v>Geborsteld</v>
          </cell>
          <cell r="BR157" t="str">
            <v>Brushed</v>
          </cell>
          <cell r="BS157" t="str">
            <v>Gebürstet</v>
          </cell>
          <cell r="BT157" t="str">
            <v>Brossé</v>
          </cell>
          <cell r="BU157" t="str">
            <v>Rvs</v>
          </cell>
          <cell r="BV157" t="str">
            <v>Stainless Steel</v>
          </cell>
          <cell r="BW157" t="str">
            <v>Edelstahl</v>
          </cell>
          <cell r="BX157" t="str">
            <v>Inox</v>
          </cell>
          <cell r="BY157" t="str">
            <v>Platkop</v>
          </cell>
          <cell r="BZ157" t="str">
            <v>Flat head</v>
          </cell>
          <cell r="CA157" t="str">
            <v xml:space="preserve">Flachkopf </v>
          </cell>
          <cell r="CB157" t="str">
            <v>Têtes plates</v>
          </cell>
          <cell r="CC157" t="str">
            <v>Ronde hoek</v>
          </cell>
          <cell r="CD157" t="str">
            <v>Round corners</v>
          </cell>
          <cell r="CE157" t="str">
            <v>Runde Ecken</v>
          </cell>
          <cell r="CF157" t="str">
            <v>Coins arrondis</v>
          </cell>
          <cell r="CG157" t="str">
            <v>Kogelstift met vetkamer</v>
          </cell>
          <cell r="CH157" t="str">
            <v>Ball button split hinge With grease chamber</v>
          </cell>
          <cell r="CI157" t="str">
            <v>Kugelpaumelle mit fettkammer</v>
          </cell>
          <cell r="CJ157" t="str">
            <v>Paumelle avec chambre à graisse</v>
          </cell>
          <cell r="DE157" t="str">
            <v>Toepasbaar voor binnen- en buitendeuren</v>
          </cell>
          <cell r="DI157" t="str">
            <v>Stervormig, verlagen de kans op schroefbreuk</v>
          </cell>
          <cell r="DJ157" t="str">
            <v>Star-shaped, reduce the risk of screw breaking</v>
          </cell>
          <cell r="DK157" t="str">
            <v>Sternförmig, reduziert das Risiko eines Schraubenbruchs</v>
          </cell>
          <cell r="DL157" t="str">
            <v>En forme d'étoile, pour réduire le risque de rupture des vis</v>
          </cell>
          <cell r="DM157" t="str">
            <v>Platkop</v>
          </cell>
          <cell r="DN157" t="str">
            <v>Flat Head</v>
          </cell>
          <cell r="DO157" t="str">
            <v>Flachkopf</v>
          </cell>
          <cell r="DP157" t="str">
            <v>Tige tête plate</v>
          </cell>
          <cell r="DU157" t="str">
            <v>Veiligheids nokken</v>
          </cell>
          <cell r="DV157" t="str">
            <v>Safety bolts</v>
          </cell>
          <cell r="DW157" t="str">
            <v>Sicheitsbolzen</v>
          </cell>
          <cell r="DX157" t="str">
            <v>Avec sécurité</v>
          </cell>
          <cell r="EG157" t="str">
            <v>?</v>
          </cell>
          <cell r="EH157" t="str">
            <v>C:\Users\Filis\OneDrive\Citgez Trading\Leveranciers\Charmag\Productdata sheet\logo's\skg.png</v>
          </cell>
          <cell r="EI157" t="str">
            <v>C:\Users\Filis\OneDrive\Citgez Trading\Leveranciers\Charmag\Productdata sheet\logo's\politie keurmerk.png</v>
          </cell>
          <cell r="EJ157" t="str">
            <v>C:\Users\Filis\OneDrive\Citgez Trading\Leveranciers\Charmag\Productdata sheet\logo's\skg ikob.jfif</v>
          </cell>
          <cell r="EL157" t="str">
            <v>SKG*** / SKH</v>
          </cell>
          <cell r="EM157" t="str">
            <v>politiekeur</v>
          </cell>
          <cell r="EN157" t="str">
            <v>?</v>
          </cell>
          <cell r="EQ157" t="str">
            <v>1291_80_</v>
          </cell>
          <cell r="ER157" t="str">
            <v>1291_80_2d</v>
          </cell>
          <cell r="ES157" t="str">
            <v>1291_80</v>
          </cell>
          <cell r="FD157" t="str">
            <v>A400.80.003V</v>
          </cell>
          <cell r="FF157">
            <v>49704</v>
          </cell>
          <cell r="FI157">
            <v>116183</v>
          </cell>
          <cell r="FL157">
            <v>1</v>
          </cell>
        </row>
        <row r="158">
          <cell r="C158" t="str">
            <v>1291.80.150K.L</v>
          </cell>
          <cell r="D158">
            <v>1291</v>
          </cell>
          <cell r="E158" t="str">
            <v>Veiligheids kogelstiftpaumelle</v>
          </cell>
          <cell r="F158" t="str">
            <v>Safety Ball button split hinge, round corners, stainless steel brushed, safety bolt, SKG***</v>
          </cell>
          <cell r="G158" t="str">
            <v>Veiligheids kogelstiftpaumelle, ronde hoek, rvs geborsteld, kogelstift met vetkamer, platkop, SKG ***</v>
          </cell>
          <cell r="H158" t="str">
            <v>Paumelle de sécurité , coins arrondis, inox brossé, SKG***</v>
          </cell>
          <cell r="I158" t="str">
            <v>Sicherheitskugelpaumelle, runde Ecken, Edelstahl gebürstet, Sicherheitsbolzen,SKG***</v>
          </cell>
          <cell r="J158" t="str">
            <v>1291_80_.jpg</v>
          </cell>
          <cell r="K158" t="str">
            <v>C:\Users\Filis\OneDrive\Citgez Trading\Leveranciers\Charmag\Foto's\1291_80_.jpg</v>
          </cell>
          <cell r="L158" t="str">
            <v>1291_80_2d.tif</v>
          </cell>
          <cell r="M158" t="str">
            <v>C:\Users\Filis\OneDrive\Citgez Trading\Leveranciers\Charmag\technische tekeningen\1291_80_2d.tif</v>
          </cell>
          <cell r="N158" t="str">
            <v>80_Rvs</v>
          </cell>
          <cell r="O158">
            <v>113027</v>
          </cell>
          <cell r="P158">
            <v>89</v>
          </cell>
          <cell r="Q158" t="str">
            <v>mm</v>
          </cell>
          <cell r="R158">
            <v>150</v>
          </cell>
          <cell r="S158" t="str">
            <v>mm</v>
          </cell>
          <cell r="T158">
            <v>3</v>
          </cell>
          <cell r="U158" t="str">
            <v>mm</v>
          </cell>
          <cell r="V158">
            <v>16</v>
          </cell>
          <cell r="W158" t="str">
            <v>mm</v>
          </cell>
          <cell r="X158">
            <v>10</v>
          </cell>
          <cell r="Y158" t="str">
            <v>mm</v>
          </cell>
          <cell r="Z158">
            <v>2</v>
          </cell>
          <cell r="AA158" t="str">
            <v>mm</v>
          </cell>
          <cell r="AC158" t="str">
            <v>mm</v>
          </cell>
          <cell r="AE158" t="str">
            <v>mm</v>
          </cell>
          <cell r="AF158">
            <v>4.5</v>
          </cell>
          <cell r="AG158">
            <v>8</v>
          </cell>
          <cell r="AH158" t="str">
            <v>4.5*40</v>
          </cell>
          <cell r="AI158" t="str">
            <v>mm</v>
          </cell>
          <cell r="AJ158" t="str">
            <v>SKH gecertificeeerd</v>
          </cell>
          <cell r="AK158" t="str">
            <v>Montage_handleiding_v3</v>
          </cell>
          <cell r="AL158" t="str">
            <v xml:space="preserve">Deuren volgens BRL 0803  </v>
          </cell>
          <cell r="AP158">
            <v>10</v>
          </cell>
          <cell r="AQ158" t="str">
            <v>stuks</v>
          </cell>
          <cell r="AR158">
            <v>0.43</v>
          </cell>
          <cell r="AS158" t="str">
            <v>kg</v>
          </cell>
          <cell r="AT158" t="str">
            <v>30</v>
          </cell>
          <cell r="AU158" t="str">
            <v>40</v>
          </cell>
          <cell r="AV158" t="str">
            <v>55</v>
          </cell>
          <cell r="AW158" t="str">
            <v>Hout</v>
          </cell>
          <cell r="AX158" t="str">
            <v>Wood</v>
          </cell>
          <cell r="AY158" t="str">
            <v>Holz</v>
          </cell>
          <cell r="AZ158" t="str">
            <v>Bois</v>
          </cell>
          <cell r="BA158" t="str">
            <v>Ramen en Deuren</v>
          </cell>
          <cell r="BB158" t="str">
            <v>Windows and Doors</v>
          </cell>
          <cell r="BC158" t="str">
            <v>Fenster und Turen</v>
          </cell>
          <cell r="BD158" t="str">
            <v>Fenêtres et Portes</v>
          </cell>
          <cell r="BE158" t="str">
            <v>Veiligheids kogelstiftpaumelle</v>
          </cell>
          <cell r="BF158" t="str">
            <v>Safety Ball button split hinge</v>
          </cell>
          <cell r="BG158" t="str">
            <v>Sicherheits Kugelpaumelle</v>
          </cell>
          <cell r="BH158" t="str">
            <v xml:space="preserve">Paumelle de sécurité </v>
          </cell>
          <cell r="BM158" t="str">
            <v>Rvs</v>
          </cell>
          <cell r="BN158" t="str">
            <v>Stainless steel</v>
          </cell>
          <cell r="BO158" t="str">
            <v>Edelstahl</v>
          </cell>
          <cell r="BP158" t="str">
            <v>Inox</v>
          </cell>
          <cell r="BQ158" t="str">
            <v>Geborsteld</v>
          </cell>
          <cell r="BR158" t="str">
            <v>Brushed</v>
          </cell>
          <cell r="BS158" t="str">
            <v>Gebürstet</v>
          </cell>
          <cell r="BT158" t="str">
            <v>Brossé</v>
          </cell>
          <cell r="BU158" t="str">
            <v>Rvs</v>
          </cell>
          <cell r="BV158" t="str">
            <v>Stainless Steel</v>
          </cell>
          <cell r="BW158" t="str">
            <v>Edelstahl</v>
          </cell>
          <cell r="BX158" t="str">
            <v>Inox</v>
          </cell>
          <cell r="BY158" t="str">
            <v>Platkop</v>
          </cell>
          <cell r="BZ158" t="str">
            <v>Flat head</v>
          </cell>
          <cell r="CA158" t="str">
            <v xml:space="preserve">Flachkopf </v>
          </cell>
          <cell r="CB158" t="str">
            <v>Têtes plates</v>
          </cell>
          <cell r="CC158" t="str">
            <v>Ronde hoek</v>
          </cell>
          <cell r="CD158" t="str">
            <v>Round corners</v>
          </cell>
          <cell r="CE158" t="str">
            <v>Runde Ecken</v>
          </cell>
          <cell r="CF158" t="str">
            <v>Coins arrondis</v>
          </cell>
          <cell r="CG158" t="str">
            <v>Kogelstift met vetkamer</v>
          </cell>
          <cell r="CH158" t="str">
            <v>Ball button split hinge With grease chamber</v>
          </cell>
          <cell r="CI158" t="str">
            <v>Kugelpaumelle mit fettkammer</v>
          </cell>
          <cell r="CJ158" t="str">
            <v>Paumelle avec chambre à graisse</v>
          </cell>
          <cell r="DE158" t="str">
            <v>Toepasbaar voor binnen- en buitendeuren</v>
          </cell>
          <cell r="DI158" t="str">
            <v>Stervormig, verlagen de kans op schroefbreuk</v>
          </cell>
          <cell r="DJ158" t="str">
            <v>Star-shaped, reduce the risk of screw breaking</v>
          </cell>
          <cell r="DK158" t="str">
            <v>Sternförmig, reduziert das Risiko eines Schraubenbruchs</v>
          </cell>
          <cell r="DL158" t="str">
            <v>En forme d'étoile, pour réduire le risque de rupture des vis</v>
          </cell>
          <cell r="DM158" t="str">
            <v>Platkop</v>
          </cell>
          <cell r="DN158" t="str">
            <v>Flat Head</v>
          </cell>
          <cell r="DO158" t="str">
            <v>FlachKopf</v>
          </cell>
          <cell r="DP158" t="str">
            <v>Tige tête plate</v>
          </cell>
          <cell r="DU158" t="str">
            <v>Veiligheids nokken</v>
          </cell>
          <cell r="DV158" t="str">
            <v>Safety bolts</v>
          </cell>
          <cell r="DW158" t="str">
            <v>Sicheitsbolzen</v>
          </cell>
          <cell r="DX158" t="str">
            <v>Avec sécurité</v>
          </cell>
          <cell r="EG158" t="str">
            <v>?</v>
          </cell>
          <cell r="EH158" t="str">
            <v>C:\Users\Filis\OneDrive\Citgez Trading\Leveranciers\Charmag\Productdata sheet\logo's\skg.png</v>
          </cell>
          <cell r="EI158" t="str">
            <v>C:\Users\Filis\OneDrive\Citgez Trading\Leveranciers\Charmag\Productdata sheet\logo's\politie keurmerk.png</v>
          </cell>
          <cell r="EJ158" t="str">
            <v>C:\Users\Filis\OneDrive\Citgez Trading\Leveranciers\Charmag\Productdata sheet\logo's\skg ikob.jfif</v>
          </cell>
          <cell r="EL158" t="str">
            <v>SKG*** / SKH</v>
          </cell>
          <cell r="EM158" t="str">
            <v>politiekeur</v>
          </cell>
          <cell r="EN158" t="str">
            <v>?</v>
          </cell>
          <cell r="EQ158" t="str">
            <v>1291_80_</v>
          </cell>
          <cell r="ER158" t="str">
            <v>1291_80_2d</v>
          </cell>
          <cell r="ES158" t="str">
            <v>1291_80</v>
          </cell>
          <cell r="FD158" t="str">
            <v>A400.80.003V</v>
          </cell>
          <cell r="FF158">
            <v>49706</v>
          </cell>
          <cell r="FI158">
            <v>116185</v>
          </cell>
          <cell r="FL158">
            <v>1</v>
          </cell>
        </row>
        <row r="159">
          <cell r="C159" t="str">
            <v>1291.80.150K.R</v>
          </cell>
          <cell r="D159">
            <v>1291</v>
          </cell>
          <cell r="E159" t="str">
            <v>Veiligheids kogelstiftpaumelle</v>
          </cell>
          <cell r="F159" t="str">
            <v>Safety Ball button split hinge, round corners, stainless steel brushed, safety bolt, SKG***</v>
          </cell>
          <cell r="G159" t="str">
            <v>Veiligheids kogelstiftpaumelle, ronde hoek, rvs geborsteld, kogelstift met vetkamer, platkop, SKG ***</v>
          </cell>
          <cell r="H159" t="str">
            <v>Paumelle de sécurité , coins arrondis, inox brossé, SKG***</v>
          </cell>
          <cell r="I159" t="str">
            <v>Sicherheitskugelpaumelle, runde Ecken, Edelstahl gebürstet, Sicherheitsbolzen,SKG***</v>
          </cell>
          <cell r="J159" t="str">
            <v>1291_80_.jpg</v>
          </cell>
          <cell r="K159" t="str">
            <v>C:\Users\Filis\OneDrive\Citgez Trading\Leveranciers\Charmag\Foto's\1291_80_.jpg</v>
          </cell>
          <cell r="L159" t="str">
            <v>1291_80_2d.tif</v>
          </cell>
          <cell r="M159" t="str">
            <v>C:\Users\Filis\OneDrive\Citgez Trading\Leveranciers\Charmag\technische tekeningen\1291_80_2d.tif</v>
          </cell>
          <cell r="N159" t="str">
            <v>80_Rvs</v>
          </cell>
          <cell r="O159">
            <v>113052</v>
          </cell>
          <cell r="P159">
            <v>89</v>
          </cell>
          <cell r="Q159" t="str">
            <v>mm</v>
          </cell>
          <cell r="R159">
            <v>150</v>
          </cell>
          <cell r="S159" t="str">
            <v>mm</v>
          </cell>
          <cell r="T159">
            <v>3</v>
          </cell>
          <cell r="U159" t="str">
            <v>mm</v>
          </cell>
          <cell r="V159">
            <v>16</v>
          </cell>
          <cell r="W159" t="str">
            <v>mm</v>
          </cell>
          <cell r="X159">
            <v>10</v>
          </cell>
          <cell r="Y159" t="str">
            <v>mm</v>
          </cell>
          <cell r="Z159">
            <v>2</v>
          </cell>
          <cell r="AA159" t="str">
            <v>mm</v>
          </cell>
          <cell r="AC159" t="str">
            <v>mm</v>
          </cell>
          <cell r="AE159" t="str">
            <v>mm</v>
          </cell>
          <cell r="AF159">
            <v>4.5</v>
          </cell>
          <cell r="AG159">
            <v>8</v>
          </cell>
          <cell r="AH159" t="str">
            <v>4.5*40</v>
          </cell>
          <cell r="AI159" t="str">
            <v>mm</v>
          </cell>
          <cell r="AJ159" t="str">
            <v>SKH gecertificeeerd</v>
          </cell>
          <cell r="AK159" t="str">
            <v>Montage_handleiding_v3</v>
          </cell>
          <cell r="AL159" t="str">
            <v xml:space="preserve">Deuren volgens BRL 0803  </v>
          </cell>
          <cell r="AP159">
            <v>10</v>
          </cell>
          <cell r="AQ159" t="str">
            <v>stuks</v>
          </cell>
          <cell r="AR159">
            <v>0.43</v>
          </cell>
          <cell r="AS159" t="str">
            <v>kg</v>
          </cell>
          <cell r="AT159" t="str">
            <v>30</v>
          </cell>
          <cell r="AU159" t="str">
            <v>40</v>
          </cell>
          <cell r="AV159" t="str">
            <v>55</v>
          </cell>
          <cell r="AW159" t="str">
            <v>Hout</v>
          </cell>
          <cell r="AX159" t="str">
            <v>Wood</v>
          </cell>
          <cell r="AY159" t="str">
            <v>Holz</v>
          </cell>
          <cell r="AZ159" t="str">
            <v>Bois</v>
          </cell>
          <cell r="BA159" t="str">
            <v>Ramen en Deuren</v>
          </cell>
          <cell r="BB159" t="str">
            <v>Windows and Doors</v>
          </cell>
          <cell r="BC159" t="str">
            <v>Fenster und Turen</v>
          </cell>
          <cell r="BD159" t="str">
            <v>Fenêtres et Portes</v>
          </cell>
          <cell r="BE159" t="str">
            <v>Veiligheids kogelstiftpaumelle</v>
          </cell>
          <cell r="BF159" t="str">
            <v>Safety Ball button split hinge</v>
          </cell>
          <cell r="BG159" t="str">
            <v>Sicherheits Kugelpaumelle</v>
          </cell>
          <cell r="BH159" t="str">
            <v xml:space="preserve">Paumelle de sécurité </v>
          </cell>
          <cell r="BM159" t="str">
            <v>Rvs</v>
          </cell>
          <cell r="BN159" t="str">
            <v>Stainless steel</v>
          </cell>
          <cell r="BO159" t="str">
            <v>Edelstahl</v>
          </cell>
          <cell r="BP159" t="str">
            <v>Inox</v>
          </cell>
          <cell r="BQ159" t="str">
            <v>Geborsteld</v>
          </cell>
          <cell r="BR159" t="str">
            <v>Brushed</v>
          </cell>
          <cell r="BS159" t="str">
            <v>Gebürstet</v>
          </cell>
          <cell r="BT159" t="str">
            <v>Brossé</v>
          </cell>
          <cell r="BU159" t="str">
            <v>Rvs</v>
          </cell>
          <cell r="BV159" t="str">
            <v>Stainless Steel</v>
          </cell>
          <cell r="BW159" t="str">
            <v>Edelstahl</v>
          </cell>
          <cell r="BX159" t="str">
            <v>Inox</v>
          </cell>
          <cell r="BY159" t="str">
            <v>Platkop</v>
          </cell>
          <cell r="BZ159" t="str">
            <v>Flat head</v>
          </cell>
          <cell r="CA159" t="str">
            <v xml:space="preserve">Flachkopf </v>
          </cell>
          <cell r="CB159" t="str">
            <v>Têtes plates</v>
          </cell>
          <cell r="CC159" t="str">
            <v>Ronde hoek</v>
          </cell>
          <cell r="CD159" t="str">
            <v>Round corners</v>
          </cell>
          <cell r="CE159" t="str">
            <v>Runde Ecken</v>
          </cell>
          <cell r="CF159" t="str">
            <v>Coins arrondis</v>
          </cell>
          <cell r="CG159" t="str">
            <v>Kogelstift met vetkamer</v>
          </cell>
          <cell r="CH159" t="str">
            <v>Ball button split hinge With grease chamber</v>
          </cell>
          <cell r="CI159" t="str">
            <v>Kugelpaumelle mit fettkammer</v>
          </cell>
          <cell r="CJ159" t="str">
            <v>Paumelle avec chambre à graisse</v>
          </cell>
          <cell r="DE159" t="str">
            <v>Toepasbaar voor binnen- en buitendeuren</v>
          </cell>
          <cell r="DI159" t="str">
            <v>Stervormig, verlagen de kans op schroefbreuk</v>
          </cell>
          <cell r="DJ159" t="str">
            <v>Star-shaped, reduce the risk of screw breaking</v>
          </cell>
          <cell r="DK159" t="str">
            <v>Sternförmig, reduziert das Risiko eines Schraubenbruchs</v>
          </cell>
          <cell r="DL159" t="str">
            <v>En forme d'étoile, pour réduire le risque de rupture des vis</v>
          </cell>
          <cell r="DM159" t="str">
            <v>Platkop</v>
          </cell>
          <cell r="DN159" t="str">
            <v>Flat Head</v>
          </cell>
          <cell r="DO159" t="str">
            <v>Flachkopf</v>
          </cell>
          <cell r="DP159" t="str">
            <v>Tige tête plate</v>
          </cell>
          <cell r="DU159" t="str">
            <v>Veiligheids nokken</v>
          </cell>
          <cell r="DV159" t="str">
            <v>Safety bolts</v>
          </cell>
          <cell r="DW159" t="str">
            <v>Sicheitsbolzen</v>
          </cell>
          <cell r="DX159" t="str">
            <v>Avec sécurité</v>
          </cell>
          <cell r="EG159" t="str">
            <v>?</v>
          </cell>
          <cell r="EH159" t="str">
            <v>C:\Users\Filis\OneDrive\Citgez Trading\Leveranciers\Charmag\Productdata sheet\logo's\skg.png</v>
          </cell>
          <cell r="EI159" t="str">
            <v>C:\Users\Filis\OneDrive\Citgez Trading\Leveranciers\Charmag\Productdata sheet\logo's\politie keurmerk.png</v>
          </cell>
          <cell r="EJ159" t="str">
            <v>C:\Users\Filis\OneDrive\Citgez Trading\Leveranciers\Charmag\Productdata sheet\logo's\skg ikob.jfif</v>
          </cell>
          <cell r="EL159" t="str">
            <v>SKG*** / SKH</v>
          </cell>
          <cell r="EM159" t="str">
            <v>politiekeur</v>
          </cell>
          <cell r="EN159" t="str">
            <v>?</v>
          </cell>
          <cell r="EQ159" t="str">
            <v>1291_80_</v>
          </cell>
          <cell r="ER159" t="str">
            <v>1291_80_2d</v>
          </cell>
          <cell r="ES159" t="str">
            <v>1291_80</v>
          </cell>
          <cell r="FD159" t="str">
            <v>A400.80.003V</v>
          </cell>
          <cell r="FF159">
            <v>49705</v>
          </cell>
          <cell r="FI159">
            <v>116186</v>
          </cell>
          <cell r="FL159">
            <v>1</v>
          </cell>
        </row>
        <row r="160">
          <cell r="BS160" t="str">
            <v/>
          </cell>
          <cell r="BT160" t="str">
            <v/>
          </cell>
          <cell r="BU160" t="str">
            <v/>
          </cell>
          <cell r="BV160" t="str">
            <v/>
          </cell>
          <cell r="BW160" t="str">
            <v/>
          </cell>
          <cell r="BX160" t="str">
            <v/>
          </cell>
          <cell r="BY160" t="str">
            <v/>
          </cell>
          <cell r="DM160" t="str">
            <v/>
          </cell>
          <cell r="DN160" t="str">
            <v/>
          </cell>
          <cell r="DO160" t="str">
            <v/>
          </cell>
          <cell r="FL160">
            <v>1</v>
          </cell>
        </row>
        <row r="161">
          <cell r="C161" t="str">
            <v>1291.20.125K.L</v>
          </cell>
          <cell r="D161">
            <v>1291</v>
          </cell>
          <cell r="E161" t="str">
            <v>Veiligheids kogelstiftpaumelle</v>
          </cell>
          <cell r="F161" t="str">
            <v>Safety Ball button split hinge, round corners, steel galvanized, safety bolt, SKG***</v>
          </cell>
          <cell r="G161" t="str">
            <v>Veiligheids kogelstiftpaumelle, ronde hoek, gegalvaniseerd, kogelstift met vetkamer, platkop, SKG ***</v>
          </cell>
          <cell r="H161" t="str">
            <v>Paumelle de sécurité , coins arrondis, acier zingué, SKG***</v>
          </cell>
          <cell r="I161" t="str">
            <v>Sicherheitskugelpaumelle, runde Ecken, Stahl verzinkt, Sicherheitsbolzen, SKG***</v>
          </cell>
          <cell r="J161" t="str">
            <v>1291_20_.jpg</v>
          </cell>
          <cell r="K161" t="str">
            <v>C:\Users\Filis\OneDrive\Citgez Trading\Leveranciers\Charmag\Foto's\1291_20_.jpg</v>
          </cell>
          <cell r="L161" t="str">
            <v>1291_20_2d.tif</v>
          </cell>
          <cell r="M161" t="str">
            <v>C:\Users\Filis\OneDrive\Citgez Trading\Leveranciers\Charmag\technische tekeningen\1291_20_2d.tif</v>
          </cell>
          <cell r="N161" t="str">
            <v>20_Gegalvaniseerd</v>
          </cell>
          <cell r="O161">
            <v>112128</v>
          </cell>
          <cell r="P161">
            <v>89</v>
          </cell>
          <cell r="Q161" t="str">
            <v>mm</v>
          </cell>
          <cell r="R161">
            <v>125</v>
          </cell>
          <cell r="S161" t="str">
            <v>mm</v>
          </cell>
          <cell r="T161">
            <v>3</v>
          </cell>
          <cell r="U161" t="str">
            <v>mm</v>
          </cell>
          <cell r="V161">
            <v>16</v>
          </cell>
          <cell r="W161" t="str">
            <v>mm</v>
          </cell>
          <cell r="X161">
            <v>10</v>
          </cell>
          <cell r="Y161" t="str">
            <v>mm</v>
          </cell>
          <cell r="Z161">
            <v>2</v>
          </cell>
          <cell r="AA161" t="str">
            <v>mm</v>
          </cell>
          <cell r="AC161" t="str">
            <v>mm</v>
          </cell>
          <cell r="AE161" t="str">
            <v>mm</v>
          </cell>
          <cell r="AF161">
            <v>4.5</v>
          </cell>
          <cell r="AG161">
            <v>8</v>
          </cell>
          <cell r="AH161" t="str">
            <v>4.5*40</v>
          </cell>
          <cell r="AI161" t="str">
            <v>mm</v>
          </cell>
          <cell r="AJ161" t="str">
            <v>SKH gecertificeeerd</v>
          </cell>
          <cell r="AK161" t="str">
            <v>Montage_handleiding_v3</v>
          </cell>
          <cell r="AL161" t="str">
            <v xml:space="preserve">Deuren volgens BRL 0803  </v>
          </cell>
          <cell r="AP161">
            <v>10</v>
          </cell>
          <cell r="AQ161" t="str">
            <v>stuks</v>
          </cell>
          <cell r="AR161">
            <v>0.43</v>
          </cell>
          <cell r="AS161" t="str">
            <v>kg</v>
          </cell>
          <cell r="AT161" t="str">
            <v>40</v>
          </cell>
          <cell r="AU161" t="str">
            <v>50</v>
          </cell>
          <cell r="AV161" t="str">
            <v>65</v>
          </cell>
          <cell r="AW161" t="str">
            <v>Hout</v>
          </cell>
          <cell r="AX161" t="str">
            <v>Wood</v>
          </cell>
          <cell r="AY161" t="str">
            <v>Holz</v>
          </cell>
          <cell r="AZ161" t="str">
            <v>Bois</v>
          </cell>
          <cell r="BA161" t="str">
            <v>Ramen en Deuren</v>
          </cell>
          <cell r="BB161" t="str">
            <v>Windows and Doors</v>
          </cell>
          <cell r="BC161" t="str">
            <v>Fenster und Turen</v>
          </cell>
          <cell r="BD161" t="str">
            <v>Fenêtres et Portes</v>
          </cell>
          <cell r="BE161" t="str">
            <v>Veiligheids kogelstiftpaumelle</v>
          </cell>
          <cell r="BF161" t="str">
            <v>Safety Ball button split hinge</v>
          </cell>
          <cell r="BG161" t="str">
            <v>Sicherheits Kugelpaumelle</v>
          </cell>
          <cell r="BH161" t="str">
            <v xml:space="preserve">Paumelle de sécurité </v>
          </cell>
          <cell r="BM161" t="str">
            <v>Staal</v>
          </cell>
          <cell r="BN161" t="str">
            <v>Steel</v>
          </cell>
          <cell r="BO161" t="str">
            <v>Stahl</v>
          </cell>
          <cell r="BP161" t="str">
            <v>Acier</v>
          </cell>
          <cell r="BQ161" t="str">
            <v>Gegalvaniseerd</v>
          </cell>
          <cell r="BR161" t="str">
            <v>Galvanized</v>
          </cell>
          <cell r="BS161" t="str">
            <v>Verzinkt</v>
          </cell>
          <cell r="BT161" t="str">
            <v>Zingué</v>
          </cell>
          <cell r="BU161" t="str">
            <v>Staal</v>
          </cell>
          <cell r="BV161" t="str">
            <v>Steel</v>
          </cell>
          <cell r="BW161" t="str">
            <v>Stahl</v>
          </cell>
          <cell r="BX161" t="str">
            <v>Acier</v>
          </cell>
          <cell r="BY161" t="str">
            <v>Platkop</v>
          </cell>
          <cell r="BZ161" t="str">
            <v>Flat head</v>
          </cell>
          <cell r="CA161" t="str">
            <v xml:space="preserve">Flachkopf </v>
          </cell>
          <cell r="CB161" t="str">
            <v>Têtes plates</v>
          </cell>
          <cell r="CC161" t="str">
            <v>Ronde hoek</v>
          </cell>
          <cell r="CD161" t="str">
            <v>Round corners</v>
          </cell>
          <cell r="CE161" t="str">
            <v>Runde Ecken</v>
          </cell>
          <cell r="CF161" t="str">
            <v>Coins arrondis</v>
          </cell>
          <cell r="CG161" t="str">
            <v>Kogelstift met vetkamer</v>
          </cell>
          <cell r="CH161" t="str">
            <v>Ball button split hinge With grease chamber</v>
          </cell>
          <cell r="CI161" t="str">
            <v>Kugelpaumelle mit fettkammer</v>
          </cell>
          <cell r="CJ161" t="str">
            <v>Paumelle avec chambre à graisse</v>
          </cell>
          <cell r="DE161" t="str">
            <v>Toepasbaar voor binnen- en buitendeuren</v>
          </cell>
          <cell r="DI161" t="str">
            <v>Stervormig, verlagen de kans op schroefbreuk</v>
          </cell>
          <cell r="DJ161" t="str">
            <v>Star-shaped, reduce the risk of screw breaking</v>
          </cell>
          <cell r="DK161" t="str">
            <v>Sternförmig, reduziert das Risiko eines Schraubenbruchs</v>
          </cell>
          <cell r="DL161" t="str">
            <v>En forme d'étoile, pour réduire le risque de rupture des vis</v>
          </cell>
          <cell r="DM161" t="str">
            <v>Platkop</v>
          </cell>
          <cell r="DN161" t="str">
            <v>Flat Head</v>
          </cell>
          <cell r="DO161" t="str">
            <v>Flachkopf</v>
          </cell>
          <cell r="DP161" t="str">
            <v>Tige tête plate</v>
          </cell>
          <cell r="DU161" t="str">
            <v>Veiligheids nokken</v>
          </cell>
          <cell r="DV161" t="str">
            <v>Safety bolts</v>
          </cell>
          <cell r="DW161" t="str">
            <v>Sicheitsbolzen</v>
          </cell>
          <cell r="DX161" t="str">
            <v>Avec sécurité</v>
          </cell>
          <cell r="EG161" t="str">
            <v>426.662.01</v>
          </cell>
          <cell r="EH161" t="str">
            <v>C:\Users\Filis\OneDrive\Citgez Trading\Leveranciers\Charmag\Productdata sheet\logo's\skg.png</v>
          </cell>
          <cell r="EI161" t="str">
            <v>C:\Users\Filis\OneDrive\Citgez Trading\Leveranciers\Charmag\Productdata sheet\logo's\politie keurmerk.png</v>
          </cell>
          <cell r="EJ161" t="str">
            <v>C:\Users\Filis\OneDrive\Citgez Trading\Leveranciers\Charmag\Productdata sheet\logo's\skg ikob.jfif</v>
          </cell>
          <cell r="EK161" t="str">
            <v>C:\Users\Filis\OneDrive\Citgez Trading\Leveranciers\Charmag\Productdata sheet\logo's\ce.png</v>
          </cell>
          <cell r="EL161" t="str">
            <v>SKG*** / SKH</v>
          </cell>
          <cell r="EM161" t="str">
            <v>politiekeur</v>
          </cell>
          <cell r="EN161" t="str">
            <v>426.662.01</v>
          </cell>
          <cell r="EO161" t="str">
            <v>ja</v>
          </cell>
          <cell r="EP161" t="str">
            <v>EN 1935: 27201317</v>
          </cell>
          <cell r="EQ161" t="str">
            <v>1291_20_</v>
          </cell>
          <cell r="ER161" t="str">
            <v>1291_20_2d</v>
          </cell>
          <cell r="ES161" t="str">
            <v>1291_20</v>
          </cell>
          <cell r="ET161" t="str">
            <v>skg.0214.1142.02.nl</v>
          </cell>
          <cell r="EU161" t="str">
            <v>1291.20.125</v>
          </cell>
          <cell r="FD161" t="str">
            <v>A400.20.003V</v>
          </cell>
          <cell r="FF161">
            <v>46692</v>
          </cell>
          <cell r="FI161">
            <v>115852</v>
          </cell>
          <cell r="FL161">
            <v>1</v>
          </cell>
        </row>
        <row r="162">
          <cell r="C162" t="str">
            <v>1291.20.125K.R</v>
          </cell>
          <cell r="D162">
            <v>1291</v>
          </cell>
          <cell r="E162" t="str">
            <v>Veiligheids kogelstiftpaumelle</v>
          </cell>
          <cell r="F162" t="str">
            <v>Safety Ball button split hinge, round corners, steel galvanized, safety bolt, SKG***</v>
          </cell>
          <cell r="G162" t="str">
            <v>Veiligheids kogelstiftpaumelle, ronde hoek, gegalvaniseerd, kogelstift met vetkamer, platkop, SKG ***</v>
          </cell>
          <cell r="H162" t="str">
            <v>Paumelle de sécurité , coins arrondis, acier zingué, SKG***</v>
          </cell>
          <cell r="I162" t="str">
            <v>Sicherheitskugelpaumelle, runde Ecken, Stahl verzinkt, Sicherheitsbolzen, SKG***</v>
          </cell>
          <cell r="J162" t="str">
            <v>1291_20_.jpg</v>
          </cell>
          <cell r="K162" t="str">
            <v>C:\Users\Filis\OneDrive\Citgez Trading\Leveranciers\Charmag\Foto's\1291_20_.jpg</v>
          </cell>
          <cell r="L162" t="str">
            <v>1291_20_2d.tif</v>
          </cell>
          <cell r="M162" t="str">
            <v>C:\Users\Filis\OneDrive\Citgez Trading\Leveranciers\Charmag\technische tekeningen\1291_20_2d.tif</v>
          </cell>
          <cell r="N162" t="str">
            <v>20_Gegalvaniseerd</v>
          </cell>
          <cell r="O162">
            <v>112122</v>
          </cell>
          <cell r="P162">
            <v>89</v>
          </cell>
          <cell r="Q162" t="str">
            <v>mm</v>
          </cell>
          <cell r="R162">
            <v>125</v>
          </cell>
          <cell r="S162" t="str">
            <v>mm</v>
          </cell>
          <cell r="T162">
            <v>3</v>
          </cell>
          <cell r="U162" t="str">
            <v>mm</v>
          </cell>
          <cell r="V162">
            <v>16</v>
          </cell>
          <cell r="W162" t="str">
            <v>mm</v>
          </cell>
          <cell r="X162">
            <v>10</v>
          </cell>
          <cell r="Y162" t="str">
            <v>mm</v>
          </cell>
          <cell r="Z162">
            <v>2</v>
          </cell>
          <cell r="AA162" t="str">
            <v>mm</v>
          </cell>
          <cell r="AC162" t="str">
            <v>mm</v>
          </cell>
          <cell r="AE162" t="str">
            <v>mm</v>
          </cell>
          <cell r="AF162">
            <v>4.5</v>
          </cell>
          <cell r="AG162">
            <v>8</v>
          </cell>
          <cell r="AH162" t="str">
            <v>4.5*40</v>
          </cell>
          <cell r="AI162" t="str">
            <v>mm</v>
          </cell>
          <cell r="AJ162" t="str">
            <v>SKH gecertificeeerd</v>
          </cell>
          <cell r="AK162" t="str">
            <v>Montage_handleiding_v3</v>
          </cell>
          <cell r="AL162" t="str">
            <v xml:space="preserve">Deuren volgens BRL 0803  </v>
          </cell>
          <cell r="AP162">
            <v>10</v>
          </cell>
          <cell r="AQ162" t="str">
            <v>stuks</v>
          </cell>
          <cell r="AR162">
            <v>0.43</v>
          </cell>
          <cell r="AS162" t="str">
            <v>kg</v>
          </cell>
          <cell r="AT162" t="str">
            <v>40</v>
          </cell>
          <cell r="AU162" t="str">
            <v>50</v>
          </cell>
          <cell r="AV162" t="str">
            <v>65</v>
          </cell>
          <cell r="AW162" t="str">
            <v>Hout</v>
          </cell>
          <cell r="AX162" t="str">
            <v>Wood</v>
          </cell>
          <cell r="AY162" t="str">
            <v>Holz</v>
          </cell>
          <cell r="AZ162" t="str">
            <v>Bois</v>
          </cell>
          <cell r="BA162" t="str">
            <v>Ramen en Deuren</v>
          </cell>
          <cell r="BB162" t="str">
            <v>Windows and Doors</v>
          </cell>
          <cell r="BC162" t="str">
            <v>Fenster und Turen</v>
          </cell>
          <cell r="BD162" t="str">
            <v>Fenêtres et Portes</v>
          </cell>
          <cell r="BE162" t="str">
            <v>Veiligheids kogelstiftpaumelle</v>
          </cell>
          <cell r="BF162" t="str">
            <v>Safety Ball button split hinge</v>
          </cell>
          <cell r="BG162" t="str">
            <v>Sicherheits Kugelpaumelle</v>
          </cell>
          <cell r="BH162" t="str">
            <v xml:space="preserve">Paumelle de sécurité </v>
          </cell>
          <cell r="BM162" t="str">
            <v>Staal</v>
          </cell>
          <cell r="BN162" t="str">
            <v>Steel</v>
          </cell>
          <cell r="BO162" t="str">
            <v>Stahl</v>
          </cell>
          <cell r="BP162" t="str">
            <v>Acier</v>
          </cell>
          <cell r="BQ162" t="str">
            <v>Gegalvaniseerd</v>
          </cell>
          <cell r="BR162" t="str">
            <v>Galvanized</v>
          </cell>
          <cell r="BS162" t="str">
            <v>Verzinkt</v>
          </cell>
          <cell r="BT162" t="str">
            <v>Zingué</v>
          </cell>
          <cell r="BU162" t="str">
            <v>Staal</v>
          </cell>
          <cell r="BV162" t="str">
            <v>Steel</v>
          </cell>
          <cell r="BW162" t="str">
            <v>Stahl</v>
          </cell>
          <cell r="BX162" t="str">
            <v>Acier</v>
          </cell>
          <cell r="BY162" t="str">
            <v>Platkop</v>
          </cell>
          <cell r="BZ162" t="str">
            <v>Flat head</v>
          </cell>
          <cell r="CA162" t="str">
            <v xml:space="preserve">Flachkopf </v>
          </cell>
          <cell r="CB162" t="str">
            <v>Têtes plates</v>
          </cell>
          <cell r="CC162" t="str">
            <v>Ronde hoek</v>
          </cell>
          <cell r="CD162" t="str">
            <v>Round corners</v>
          </cell>
          <cell r="CE162" t="str">
            <v>Runde Ecken</v>
          </cell>
          <cell r="CF162" t="str">
            <v>Coins arrondis</v>
          </cell>
          <cell r="CG162" t="str">
            <v>Kogelstift met vetkamer</v>
          </cell>
          <cell r="CH162" t="str">
            <v>Ball button split hinge With grease chamber</v>
          </cell>
          <cell r="CI162" t="str">
            <v>Kugelpaumelle mit fettkammer</v>
          </cell>
          <cell r="CJ162" t="str">
            <v>Paumelle avec chambre à graisse</v>
          </cell>
          <cell r="DE162" t="str">
            <v>Toepasbaar voor binnen- en buitendeuren</v>
          </cell>
          <cell r="DI162" t="str">
            <v>Stervormig, verlagen de kans op schroefbreuk</v>
          </cell>
          <cell r="DJ162" t="str">
            <v>Star-shaped, reduce the risk of screw breaking</v>
          </cell>
          <cell r="DK162" t="str">
            <v>Sternförmig, reduziert das Risiko eines Schraubenbruchs</v>
          </cell>
          <cell r="DL162" t="str">
            <v>En forme d'étoile, pour réduire le risque de rupture des vis</v>
          </cell>
          <cell r="DM162" t="str">
            <v>Platkop</v>
          </cell>
          <cell r="DN162" t="str">
            <v>Flat Head</v>
          </cell>
          <cell r="DO162" t="str">
            <v>Flachkopf</v>
          </cell>
          <cell r="DP162" t="str">
            <v>Tige tête plate</v>
          </cell>
          <cell r="DU162" t="str">
            <v>Veiligheids nokken</v>
          </cell>
          <cell r="DV162" t="str">
            <v>Safety bolts</v>
          </cell>
          <cell r="DW162" t="str">
            <v>Sicheitsbolzen</v>
          </cell>
          <cell r="DX162" t="str">
            <v>Avec sécurité</v>
          </cell>
          <cell r="EG162" t="str">
            <v>426.662.01</v>
          </cell>
          <cell r="EH162" t="str">
            <v>C:\Users\Filis\OneDrive\Citgez Trading\Leveranciers\Charmag\Productdata sheet\logo's\skg.png</v>
          </cell>
          <cell r="EI162" t="str">
            <v>C:\Users\Filis\OneDrive\Citgez Trading\Leveranciers\Charmag\Productdata sheet\logo's\politie keurmerk.png</v>
          </cell>
          <cell r="EJ162" t="str">
            <v>C:\Users\Filis\OneDrive\Citgez Trading\Leveranciers\Charmag\Productdata sheet\logo's\skg ikob.jfif</v>
          </cell>
          <cell r="EK162" t="str">
            <v>C:\Users\Filis\OneDrive\Citgez Trading\Leveranciers\Charmag\Productdata sheet\logo's\ce.png</v>
          </cell>
          <cell r="EL162" t="str">
            <v>SKG*** / SKH</v>
          </cell>
          <cell r="EM162" t="str">
            <v>politiekeur</v>
          </cell>
          <cell r="EN162" t="str">
            <v>426.662.01</v>
          </cell>
          <cell r="EO162" t="str">
            <v>ja</v>
          </cell>
          <cell r="EP162" t="str">
            <v>EN 1935: 27201317</v>
          </cell>
          <cell r="EQ162" t="str">
            <v>1291_20_</v>
          </cell>
          <cell r="ER162" t="str">
            <v>1291_20_2d</v>
          </cell>
          <cell r="ES162" t="str">
            <v>1291_20</v>
          </cell>
          <cell r="ET162" t="str">
            <v>skg.0214.1142.02.nl</v>
          </cell>
          <cell r="EU162" t="str">
            <v>1291.20.125</v>
          </cell>
          <cell r="FD162" t="str">
            <v>A400.20.003V</v>
          </cell>
          <cell r="FF162">
            <v>46693</v>
          </cell>
          <cell r="FI162">
            <v>115853</v>
          </cell>
          <cell r="FL162">
            <v>1</v>
          </cell>
        </row>
        <row r="163">
          <cell r="C163" t="str">
            <v>1291.20.150K.L</v>
          </cell>
          <cell r="D163">
            <v>1291</v>
          </cell>
          <cell r="E163" t="str">
            <v>Veiligheids kogelstiftpaumelle</v>
          </cell>
          <cell r="F163" t="str">
            <v>Safety Ball button split hinge, round corners, steel galvanized, safety bolt, SKG***</v>
          </cell>
          <cell r="G163" t="str">
            <v>Veiligheids kogelstiftpaumelle, ronde hoek, gegalvaniseerd, kogelstift met vetkamer, platkop, SKG ***</v>
          </cell>
          <cell r="H163" t="str">
            <v>Paumelle de sécurité , coins arrondis, acier zingué, SKG***</v>
          </cell>
          <cell r="I163" t="str">
            <v>Sicherheitskugelpaumelle, runde Ecken, Stahl verzinkt, Sicherheitsbolzen, SKG***</v>
          </cell>
          <cell r="J163" t="str">
            <v>1291_20_.jpg</v>
          </cell>
          <cell r="K163" t="str">
            <v>C:\Users\Filis\OneDrive\Citgez Trading\Leveranciers\Charmag\Foto's\1291_20_.jpg</v>
          </cell>
          <cell r="L163" t="str">
            <v>1291_20_2d.tif</v>
          </cell>
          <cell r="M163" t="str">
            <v>C:\Users\Filis\OneDrive\Citgez Trading\Leveranciers\Charmag\technische tekeningen\1291_20_2d.tif</v>
          </cell>
          <cell r="N163" t="str">
            <v>20_Gegalvaniseerd</v>
          </cell>
          <cell r="O163">
            <v>101541</v>
          </cell>
          <cell r="P163">
            <v>89</v>
          </cell>
          <cell r="Q163" t="str">
            <v>mm</v>
          </cell>
          <cell r="R163">
            <v>150</v>
          </cell>
          <cell r="S163" t="str">
            <v>mm</v>
          </cell>
          <cell r="T163">
            <v>3</v>
          </cell>
          <cell r="U163" t="str">
            <v>mm</v>
          </cell>
          <cell r="V163">
            <v>16</v>
          </cell>
          <cell r="W163" t="str">
            <v>mm</v>
          </cell>
          <cell r="X163">
            <v>10</v>
          </cell>
          <cell r="Y163" t="str">
            <v>mm</v>
          </cell>
          <cell r="Z163">
            <v>2</v>
          </cell>
          <cell r="AA163" t="str">
            <v>mm</v>
          </cell>
          <cell r="AC163" t="str">
            <v>mm</v>
          </cell>
          <cell r="AE163" t="str">
            <v>mm</v>
          </cell>
          <cell r="AF163">
            <v>4.5</v>
          </cell>
          <cell r="AG163">
            <v>8</v>
          </cell>
          <cell r="AH163" t="str">
            <v>4.5*40</v>
          </cell>
          <cell r="AI163" t="str">
            <v>mm</v>
          </cell>
          <cell r="AJ163" t="str">
            <v>SKH gecertificeeerd</v>
          </cell>
          <cell r="AK163" t="str">
            <v>Montage_handleiding_v3</v>
          </cell>
          <cell r="AL163" t="str">
            <v xml:space="preserve">Deuren volgens BRL 0803  </v>
          </cell>
          <cell r="AP163">
            <v>10</v>
          </cell>
          <cell r="AQ163" t="str">
            <v>stuks</v>
          </cell>
          <cell r="AR163">
            <v>0.43</v>
          </cell>
          <cell r="AS163" t="str">
            <v>kg</v>
          </cell>
          <cell r="AT163" t="str">
            <v>30</v>
          </cell>
          <cell r="AU163" t="str">
            <v>40</v>
          </cell>
          <cell r="AV163" t="str">
            <v>55</v>
          </cell>
          <cell r="AW163" t="str">
            <v>Hout</v>
          </cell>
          <cell r="AX163" t="str">
            <v>Wood</v>
          </cell>
          <cell r="AY163" t="str">
            <v>Holz</v>
          </cell>
          <cell r="AZ163" t="str">
            <v>Bois</v>
          </cell>
          <cell r="BA163" t="str">
            <v>Ramen en Deuren</v>
          </cell>
          <cell r="BB163" t="str">
            <v>Windows and Doors</v>
          </cell>
          <cell r="BC163" t="str">
            <v>Fenster und Turen</v>
          </cell>
          <cell r="BD163" t="str">
            <v>Fenêtres et Portes</v>
          </cell>
          <cell r="BE163" t="str">
            <v>Veiligheids kogelstiftpaumelle</v>
          </cell>
          <cell r="BF163" t="str">
            <v>Safety Ball button split hinge</v>
          </cell>
          <cell r="BG163" t="str">
            <v>Sicherheits Kugelpaumelle</v>
          </cell>
          <cell r="BH163" t="str">
            <v xml:space="preserve">Paumelle de sécurité </v>
          </cell>
          <cell r="BM163" t="str">
            <v>Staal</v>
          </cell>
          <cell r="BN163" t="str">
            <v>Steel</v>
          </cell>
          <cell r="BO163" t="str">
            <v>Stahl</v>
          </cell>
          <cell r="BP163" t="str">
            <v>Acier</v>
          </cell>
          <cell r="BQ163" t="str">
            <v>Gegalvaniseerd</v>
          </cell>
          <cell r="BR163" t="str">
            <v>Galvanized</v>
          </cell>
          <cell r="BS163" t="str">
            <v>Verzinkt</v>
          </cell>
          <cell r="BT163" t="str">
            <v>Zingué</v>
          </cell>
          <cell r="BU163" t="str">
            <v>Staal</v>
          </cell>
          <cell r="BV163" t="str">
            <v>Steel</v>
          </cell>
          <cell r="BW163" t="str">
            <v>Stahl</v>
          </cell>
          <cell r="BX163" t="str">
            <v>Acier</v>
          </cell>
          <cell r="BY163" t="str">
            <v>Platkop</v>
          </cell>
          <cell r="BZ163" t="str">
            <v>Flat head</v>
          </cell>
          <cell r="CA163" t="str">
            <v xml:space="preserve">Flachkopf </v>
          </cell>
          <cell r="CB163" t="str">
            <v>Têtes plates</v>
          </cell>
          <cell r="CC163" t="str">
            <v>Ronde hoek</v>
          </cell>
          <cell r="CD163" t="str">
            <v>Round corners</v>
          </cell>
          <cell r="CE163" t="str">
            <v>Runde Ecken</v>
          </cell>
          <cell r="CF163" t="str">
            <v>Coins arrondis</v>
          </cell>
          <cell r="CG163" t="str">
            <v>Kogelstift met vetkamer</v>
          </cell>
          <cell r="CH163" t="str">
            <v>Ball button split hinge With grease chamber</v>
          </cell>
          <cell r="CI163" t="str">
            <v>Kugelpaumelle mit fettkammer</v>
          </cell>
          <cell r="CJ163" t="str">
            <v>Paumelle avec chambre à graisse</v>
          </cell>
          <cell r="DE163" t="str">
            <v>Toepasbaar voor binnen- en buitendeuren</v>
          </cell>
          <cell r="DI163" t="str">
            <v>Stervormig, verlagen de kans op schroefbreuk</v>
          </cell>
          <cell r="DJ163" t="str">
            <v>Star-shaped, reduce the risk of screw breaking</v>
          </cell>
          <cell r="DK163" t="str">
            <v>Sternförmig, reduziert das Risiko eines Schraubenbruchs</v>
          </cell>
          <cell r="DL163" t="str">
            <v>En forme d'étoile, pour réduire le risque de rupture des vis</v>
          </cell>
          <cell r="DM163" t="str">
            <v>Platkop</v>
          </cell>
          <cell r="DN163" t="str">
            <v>Flat Head</v>
          </cell>
          <cell r="DO163" t="str">
            <v>Flachkopf</v>
          </cell>
          <cell r="DP163" t="str">
            <v>Tige tête plate</v>
          </cell>
          <cell r="DU163" t="str">
            <v>Veiligheids nokken</v>
          </cell>
          <cell r="DV163" t="str">
            <v>Safety bolts</v>
          </cell>
          <cell r="DW163" t="str">
            <v>Sicheitsbolzen</v>
          </cell>
          <cell r="DX163" t="str">
            <v>Avec sécurité</v>
          </cell>
          <cell r="EG163" t="str">
            <v>426.662.01</v>
          </cell>
          <cell r="EH163" t="str">
            <v>C:\Users\Filis\OneDrive\Citgez Trading\Leveranciers\Charmag\Productdata sheet\logo's\skg.png</v>
          </cell>
          <cell r="EI163" t="str">
            <v>C:\Users\Filis\OneDrive\Citgez Trading\Leveranciers\Charmag\Productdata sheet\logo's\politie keurmerk.png</v>
          </cell>
          <cell r="EJ163" t="str">
            <v>C:\Users\Filis\OneDrive\Citgez Trading\Leveranciers\Charmag\Productdata sheet\logo's\skg ikob.jfif</v>
          </cell>
          <cell r="EK163" t="str">
            <v>C:\Users\Filis\OneDrive\Citgez Trading\Leveranciers\Charmag\Productdata sheet\logo's\ce.png</v>
          </cell>
          <cell r="EL163" t="str">
            <v>SKG*** / SKH</v>
          </cell>
          <cell r="EM163" t="str">
            <v>politiekeur</v>
          </cell>
          <cell r="EN163" t="str">
            <v>426.662.01</v>
          </cell>
          <cell r="EO163" t="str">
            <v>ja</v>
          </cell>
          <cell r="EP163" t="str">
            <v>EN 1935: 27201317</v>
          </cell>
          <cell r="EQ163" t="str">
            <v>1291_20_</v>
          </cell>
          <cell r="ER163" t="str">
            <v>1291_20_2d</v>
          </cell>
          <cell r="ES163" t="str">
            <v>1291_20</v>
          </cell>
          <cell r="ET163" t="str">
            <v>skg.0214.1142.02.nl</v>
          </cell>
          <cell r="EU163" t="str">
            <v>1291.20.150</v>
          </cell>
          <cell r="FD163" t="str">
            <v>A400.20.003V</v>
          </cell>
          <cell r="FF163">
            <v>44177</v>
          </cell>
          <cell r="FI163">
            <v>115856</v>
          </cell>
          <cell r="FL163">
            <v>1</v>
          </cell>
        </row>
        <row r="164">
          <cell r="C164" t="str">
            <v>1291.20.150K.R</v>
          </cell>
          <cell r="D164">
            <v>1291</v>
          </cell>
          <cell r="E164" t="str">
            <v>Veiligheids kogelstiftpaumelle</v>
          </cell>
          <cell r="F164" t="str">
            <v>Safety Ball button split hinge, round corners, steel galvanized, safety bolt, SKG***</v>
          </cell>
          <cell r="G164" t="str">
            <v>Veiligheids kogelstiftpaumelle, ronde hoek, gegalvaniseerd, kogelstift met vetkamer, platkop, SKG ***</v>
          </cell>
          <cell r="H164" t="str">
            <v>Paumelle de sécurité , coins arrondis, acier zingué, SKG***</v>
          </cell>
          <cell r="I164" t="str">
            <v>Sicherheitskugelpaumelle, runde Ecken, Stahl verzinkt, Sicherheitsbolzen, SKG***</v>
          </cell>
          <cell r="J164" t="str">
            <v>1291_20_.jpg</v>
          </cell>
          <cell r="K164" t="str">
            <v>C:\Users\Filis\OneDrive\Citgez Trading\Leveranciers\Charmag\Foto's\1291_20_.jpg</v>
          </cell>
          <cell r="L164" t="str">
            <v>1291_20_2d.tif</v>
          </cell>
          <cell r="M164" t="str">
            <v>C:\Users\Filis\OneDrive\Citgez Trading\Leveranciers\Charmag\technische tekeningen\1291_20_2d.tif</v>
          </cell>
          <cell r="N164" t="str">
            <v>20_Gegalvaniseerd</v>
          </cell>
          <cell r="O164">
            <v>101542</v>
          </cell>
          <cell r="P164">
            <v>89</v>
          </cell>
          <cell r="Q164" t="str">
            <v>mm</v>
          </cell>
          <cell r="R164">
            <v>150</v>
          </cell>
          <cell r="S164" t="str">
            <v>mm</v>
          </cell>
          <cell r="T164">
            <v>3</v>
          </cell>
          <cell r="U164" t="str">
            <v>mm</v>
          </cell>
          <cell r="V164">
            <v>16</v>
          </cell>
          <cell r="W164" t="str">
            <v>mm</v>
          </cell>
          <cell r="X164">
            <v>10</v>
          </cell>
          <cell r="Y164" t="str">
            <v>mm</v>
          </cell>
          <cell r="Z164">
            <v>2</v>
          </cell>
          <cell r="AA164" t="str">
            <v>mm</v>
          </cell>
          <cell r="AC164" t="str">
            <v>mm</v>
          </cell>
          <cell r="AE164" t="str">
            <v>mm</v>
          </cell>
          <cell r="AF164">
            <v>4.5</v>
          </cell>
          <cell r="AG164">
            <v>8</v>
          </cell>
          <cell r="AH164" t="str">
            <v>4.5*40</v>
          </cell>
          <cell r="AI164" t="str">
            <v>mm</v>
          </cell>
          <cell r="AJ164" t="str">
            <v>SKH gecertificeeerd</v>
          </cell>
          <cell r="AK164" t="str">
            <v>Montage_handleiding_v3</v>
          </cell>
          <cell r="AL164" t="str">
            <v xml:space="preserve">Deuren volgens BRL 0803  </v>
          </cell>
          <cell r="AP164">
            <v>10</v>
          </cell>
          <cell r="AQ164" t="str">
            <v>stuks</v>
          </cell>
          <cell r="AR164">
            <v>0.43</v>
          </cell>
          <cell r="AS164" t="str">
            <v>kg</v>
          </cell>
          <cell r="AT164" t="str">
            <v>30</v>
          </cell>
          <cell r="AU164" t="str">
            <v>40</v>
          </cell>
          <cell r="AV164" t="str">
            <v>55</v>
          </cell>
          <cell r="AW164" t="str">
            <v>Hout</v>
          </cell>
          <cell r="AX164" t="str">
            <v>Wood</v>
          </cell>
          <cell r="AY164" t="str">
            <v>Holz</v>
          </cell>
          <cell r="AZ164" t="str">
            <v>Bois</v>
          </cell>
          <cell r="BA164" t="str">
            <v>Ramen en Deuren</v>
          </cell>
          <cell r="BB164" t="str">
            <v>Windows and Doors</v>
          </cell>
          <cell r="BC164" t="str">
            <v>Fenster und Turen</v>
          </cell>
          <cell r="BD164" t="str">
            <v>Fenêtres et Portes</v>
          </cell>
          <cell r="BE164" t="str">
            <v>Veiligheids kogelstiftpaumelle</v>
          </cell>
          <cell r="BF164" t="str">
            <v>Safety Ball button split hinge</v>
          </cell>
          <cell r="BG164" t="str">
            <v>Sicherheits Kugelpaumelle</v>
          </cell>
          <cell r="BH164" t="str">
            <v xml:space="preserve">Paumelle de sécurité </v>
          </cell>
          <cell r="BM164" t="str">
            <v>Staal</v>
          </cell>
          <cell r="BN164" t="str">
            <v>Steel</v>
          </cell>
          <cell r="BO164" t="str">
            <v>Stahl</v>
          </cell>
          <cell r="BP164" t="str">
            <v>Acier</v>
          </cell>
          <cell r="BQ164" t="str">
            <v>Gegalvaniseerd</v>
          </cell>
          <cell r="BR164" t="str">
            <v>Galvanized</v>
          </cell>
          <cell r="BS164" t="str">
            <v>Verzinkt</v>
          </cell>
          <cell r="BT164" t="str">
            <v>Zingué</v>
          </cell>
          <cell r="BU164" t="str">
            <v>Staal</v>
          </cell>
          <cell r="BV164" t="str">
            <v>Steel</v>
          </cell>
          <cell r="BW164" t="str">
            <v>Stahl</v>
          </cell>
          <cell r="BX164" t="str">
            <v>Acier</v>
          </cell>
          <cell r="BY164" t="str">
            <v>Platkop</v>
          </cell>
          <cell r="BZ164" t="str">
            <v>Flat head</v>
          </cell>
          <cell r="CA164" t="str">
            <v xml:space="preserve">Flachkopf </v>
          </cell>
          <cell r="CB164" t="str">
            <v>Têtes plates</v>
          </cell>
          <cell r="CC164" t="str">
            <v>Ronde hoek</v>
          </cell>
          <cell r="CD164" t="str">
            <v>Round corners</v>
          </cell>
          <cell r="CE164" t="str">
            <v>Runde Ecken</v>
          </cell>
          <cell r="CF164" t="str">
            <v>Coins arrondis</v>
          </cell>
          <cell r="CG164" t="str">
            <v>Kogelstift met vetkamer</v>
          </cell>
          <cell r="CH164" t="str">
            <v>Ball button split hinge With grease chamber</v>
          </cell>
          <cell r="CI164" t="str">
            <v>Kugelpaumelle mit fettkammer</v>
          </cell>
          <cell r="CJ164" t="str">
            <v>Paumelle avec chambre à graisse</v>
          </cell>
          <cell r="DE164" t="str">
            <v>Toepasbaar voor binnen- en buitendeuren</v>
          </cell>
          <cell r="DI164" t="str">
            <v>Stervormig, verlagen de kans op schroefbreuk</v>
          </cell>
          <cell r="DJ164" t="str">
            <v>Star-shaped, reduce the risk of screw breaking</v>
          </cell>
          <cell r="DK164" t="str">
            <v>Sternförmig, reduziert das Risiko eines Schraubenbruchs</v>
          </cell>
          <cell r="DL164" t="str">
            <v>En forme d'étoile, pour réduire le risque de rupture des vis</v>
          </cell>
          <cell r="DM164" t="str">
            <v>Platkop</v>
          </cell>
          <cell r="DN164" t="str">
            <v>Flat Head</v>
          </cell>
          <cell r="DO164" t="str">
            <v>Flachkopf</v>
          </cell>
          <cell r="DP164" t="str">
            <v>Tige tête plate</v>
          </cell>
          <cell r="DU164" t="str">
            <v>Veiligheids nokken</v>
          </cell>
          <cell r="DV164" t="str">
            <v>Safety bolts</v>
          </cell>
          <cell r="DW164" t="str">
            <v>Sicheitsbolzen</v>
          </cell>
          <cell r="DX164" t="str">
            <v>Avec sécurité</v>
          </cell>
          <cell r="EG164" t="str">
            <v>426.662.01</v>
          </cell>
          <cell r="EH164" t="str">
            <v>C:\Users\Filis\OneDrive\Citgez Trading\Leveranciers\Charmag\Productdata sheet\logo's\skg.png</v>
          </cell>
          <cell r="EI164" t="str">
            <v>C:\Users\Filis\OneDrive\Citgez Trading\Leveranciers\Charmag\Productdata sheet\logo's\politie keurmerk.png</v>
          </cell>
          <cell r="EJ164" t="str">
            <v>C:\Users\Filis\OneDrive\Citgez Trading\Leveranciers\Charmag\Productdata sheet\logo's\skg ikob.jfif</v>
          </cell>
          <cell r="EK164" t="str">
            <v>C:\Users\Filis\OneDrive\Citgez Trading\Leveranciers\Charmag\Productdata sheet\logo's\ce.png</v>
          </cell>
          <cell r="EL164" t="str">
            <v>SKG*** / SKH</v>
          </cell>
          <cell r="EM164" t="str">
            <v>politiekeur</v>
          </cell>
          <cell r="EN164" t="str">
            <v>426.662.01</v>
          </cell>
          <cell r="EO164" t="str">
            <v>ja</v>
          </cell>
          <cell r="EP164" t="str">
            <v>EN 1935: 27201317</v>
          </cell>
          <cell r="EQ164" t="str">
            <v>1291_20_</v>
          </cell>
          <cell r="ER164" t="str">
            <v>1291_20_2d</v>
          </cell>
          <cell r="ES164" t="str">
            <v>1291_20</v>
          </cell>
          <cell r="ET164" t="str">
            <v>skg.0214.1142.02.nl</v>
          </cell>
          <cell r="EU164" t="str">
            <v>1291.20.150</v>
          </cell>
          <cell r="FD164" t="str">
            <v>A400.20.003V</v>
          </cell>
          <cell r="FF164">
            <v>44178</v>
          </cell>
          <cell r="FI164">
            <v>115857</v>
          </cell>
          <cell r="FL164">
            <v>1</v>
          </cell>
        </row>
        <row r="165"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DM165" t="str">
            <v/>
          </cell>
          <cell r="DN165" t="str">
            <v/>
          </cell>
          <cell r="DO165" t="str">
            <v/>
          </cell>
          <cell r="FL165">
            <v>1</v>
          </cell>
        </row>
        <row r="166">
          <cell r="C166" t="str">
            <v>1292.20.089K.L</v>
          </cell>
          <cell r="D166">
            <v>1292</v>
          </cell>
          <cell r="E166" t="str">
            <v>Veiligheids kogelstiftpaumelle</v>
          </cell>
          <cell r="F166" t="str">
            <v>Safety Ball button split hinge, square corners, steel galvanized, safety bolt, SKG***</v>
          </cell>
          <cell r="G166" t="str">
            <v>Veiligheids kogelstiftpaumelle, rechte hoek, gegalvaniseerd, kogelstift met vetkamer, platkop, SKG ***</v>
          </cell>
          <cell r="H166" t="str">
            <v>Paumelle de sécurité , coins carrés, acier zingué, SKG***</v>
          </cell>
          <cell r="I166" t="str">
            <v>Sicherheitskugelpaumelle, rechte Ecken, Stahl verzinkt, Sicherheitsbolzen, SKG***</v>
          </cell>
          <cell r="J166" t="str">
            <v>1292_20_.jpg</v>
          </cell>
          <cell r="K166" t="str">
            <v>C:\Users\Filis\OneDrive\Citgez Trading\Leveranciers\Charmag\Foto's\1292_20_.jpg</v>
          </cell>
          <cell r="L166" t="str">
            <v>1292_20_2d.tif</v>
          </cell>
          <cell r="M166" t="str">
            <v>C:\Users\Filis\OneDrive\Citgez Trading\Leveranciers\Charmag\technische tekeningen\1292_20_2d.tif</v>
          </cell>
          <cell r="N166" t="str">
            <v>20_Gegalvaniseerd</v>
          </cell>
          <cell r="O166">
            <v>101543</v>
          </cell>
          <cell r="P166">
            <v>89</v>
          </cell>
          <cell r="Q166" t="str">
            <v>mm</v>
          </cell>
          <cell r="R166">
            <v>89</v>
          </cell>
          <cell r="S166" t="str">
            <v>mm</v>
          </cell>
          <cell r="T166">
            <v>3</v>
          </cell>
          <cell r="U166" t="str">
            <v>mm</v>
          </cell>
          <cell r="V166">
            <v>16</v>
          </cell>
          <cell r="W166" t="str">
            <v>mm</v>
          </cell>
          <cell r="X166">
            <v>10</v>
          </cell>
          <cell r="Y166" t="str">
            <v>mm</v>
          </cell>
          <cell r="Z166">
            <v>2</v>
          </cell>
          <cell r="AA166" t="str">
            <v>mm</v>
          </cell>
          <cell r="AC166" t="str">
            <v>mm</v>
          </cell>
          <cell r="AE166" t="str">
            <v>mm</v>
          </cell>
          <cell r="AF166">
            <v>4.5</v>
          </cell>
          <cell r="AG166">
            <v>8</v>
          </cell>
          <cell r="AH166" t="str">
            <v>4.5*40</v>
          </cell>
          <cell r="AI166" t="str">
            <v>mm</v>
          </cell>
          <cell r="AJ166" t="str">
            <v>SKH gecertificeeerd</v>
          </cell>
          <cell r="AK166" t="str">
            <v>Montage_handleiding_v3</v>
          </cell>
          <cell r="AL166" t="str">
            <v xml:space="preserve">Deuren volgens BRL 0803  </v>
          </cell>
          <cell r="AP166">
            <v>10</v>
          </cell>
          <cell r="AQ166" t="str">
            <v>stuks</v>
          </cell>
          <cell r="AR166">
            <v>0.28000000000000003</v>
          </cell>
          <cell r="AS166" t="str">
            <v>kg</v>
          </cell>
          <cell r="AT166" t="str">
            <v>100</v>
          </cell>
          <cell r="AU166" t="str">
            <v>120</v>
          </cell>
          <cell r="AV166" t="str">
            <v>150</v>
          </cell>
          <cell r="AW166" t="str">
            <v>Hout</v>
          </cell>
          <cell r="AX166" t="str">
            <v>Wood</v>
          </cell>
          <cell r="AY166" t="str">
            <v>Holz</v>
          </cell>
          <cell r="AZ166" t="str">
            <v>Bois</v>
          </cell>
          <cell r="BA166" t="str">
            <v>Ramen en Deuren</v>
          </cell>
          <cell r="BB166" t="str">
            <v>Windows and Doors</v>
          </cell>
          <cell r="BC166" t="str">
            <v>Fenster und Turen</v>
          </cell>
          <cell r="BD166" t="str">
            <v>Fenêtres et Portes</v>
          </cell>
          <cell r="BE166" t="str">
            <v>Veiligheids kogelstiftpaumelle</v>
          </cell>
          <cell r="BF166" t="str">
            <v>Safety Ball button split hinge</v>
          </cell>
          <cell r="BG166" t="str">
            <v>Sicherheits Kugelpaumelle</v>
          </cell>
          <cell r="BH166" t="str">
            <v xml:space="preserve">Paumelle de sécurité </v>
          </cell>
          <cell r="BM166" t="str">
            <v>Staal</v>
          </cell>
          <cell r="BN166" t="str">
            <v>Steel</v>
          </cell>
          <cell r="BO166" t="str">
            <v>Stahl</v>
          </cell>
          <cell r="BP166" t="str">
            <v>Acier</v>
          </cell>
          <cell r="BQ166" t="str">
            <v>Gegalvaniseerd</v>
          </cell>
          <cell r="BR166" t="str">
            <v>Galvanized</v>
          </cell>
          <cell r="BS166" t="str">
            <v>Verzinkt</v>
          </cell>
          <cell r="BT166" t="str">
            <v>Zingué</v>
          </cell>
          <cell r="BU166" t="str">
            <v>Staal</v>
          </cell>
          <cell r="BV166" t="str">
            <v>Steel</v>
          </cell>
          <cell r="BW166" t="str">
            <v>Stahl</v>
          </cell>
          <cell r="BX166" t="str">
            <v>Acier</v>
          </cell>
          <cell r="BY166" t="str">
            <v>Platkop</v>
          </cell>
          <cell r="BZ166" t="str">
            <v>Flat head</v>
          </cell>
          <cell r="CA166" t="str">
            <v xml:space="preserve">Flachkopf </v>
          </cell>
          <cell r="CB166" t="str">
            <v>Têtes plates</v>
          </cell>
          <cell r="CC166" t="str">
            <v>Rechte hoek</v>
          </cell>
          <cell r="CD166" t="str">
            <v>Square corners</v>
          </cell>
          <cell r="CE166" t="str">
            <v>Rechte Ecken</v>
          </cell>
          <cell r="CF166" t="str">
            <v>Coins carrés</v>
          </cell>
          <cell r="CG166" t="str">
            <v>Kogelstift met vetkamer</v>
          </cell>
          <cell r="CH166" t="str">
            <v>Ball button split hinge With grease chamber</v>
          </cell>
          <cell r="CI166" t="str">
            <v>Kugelpaumelle mit fettkammer</v>
          </cell>
          <cell r="CJ166" t="str">
            <v>Paumelle avec chambre à graisse</v>
          </cell>
          <cell r="DE166" t="str">
            <v>Toepasbaar voor binnen- en buitendeuren</v>
          </cell>
          <cell r="DI166" t="str">
            <v>Stervormig, verlagen de kans op schroefbreuk</v>
          </cell>
          <cell r="DJ166" t="str">
            <v>Star-shaped, reduce the risk of screw breaking</v>
          </cell>
          <cell r="DK166" t="str">
            <v>Sternförmig, reduziert das Risiko eines Schraubenbruchs</v>
          </cell>
          <cell r="DL166" t="str">
            <v>En forme d'étoile, pour réduire le risque de rupture des vis</v>
          </cell>
          <cell r="DM166" t="str">
            <v>Platkop</v>
          </cell>
          <cell r="DN166" t="str">
            <v>Flat Head</v>
          </cell>
          <cell r="DO166" t="str">
            <v>Flachkopf</v>
          </cell>
          <cell r="DP166" t="str">
            <v>Tige tête plate</v>
          </cell>
          <cell r="DU166" t="str">
            <v>Veiligheids nokken</v>
          </cell>
          <cell r="DV166" t="str">
            <v>Safety bolts</v>
          </cell>
          <cell r="DW166" t="str">
            <v>Sicheitsbolzen</v>
          </cell>
          <cell r="DX166" t="str">
            <v>Avec sécurité</v>
          </cell>
          <cell r="EG166" t="str">
            <v>426.662.01</v>
          </cell>
          <cell r="EH166" t="str">
            <v>C:\Users\Filis\OneDrive\Citgez Trading\Leveranciers\Charmag\Productdata sheet\logo's\skg.png</v>
          </cell>
          <cell r="EI166" t="str">
            <v>C:\Users\Filis\OneDrive\Citgez Trading\Leveranciers\Charmag\Productdata sheet\logo's\politie keurmerk.png</v>
          </cell>
          <cell r="EJ166" t="str">
            <v>C:\Users\Filis\OneDrive\Citgez Trading\Leveranciers\Charmag\Productdata sheet\logo's\skg ikob.jfif</v>
          </cell>
          <cell r="EK166" t="str">
            <v>C:\Users\Filis\OneDrive\Citgez Trading\Leveranciers\Charmag\Productdata sheet\logo's\ce.png</v>
          </cell>
          <cell r="EL166" t="str">
            <v>SKG*** / SKH</v>
          </cell>
          <cell r="EM166" t="str">
            <v>politiekeur</v>
          </cell>
          <cell r="EN166" t="str">
            <v>426.662.01</v>
          </cell>
          <cell r="EO166" t="str">
            <v>ja</v>
          </cell>
          <cell r="EP166" t="str">
            <v>EN 1935: 475013112</v>
          </cell>
          <cell r="EQ166" t="str">
            <v>1292_20_</v>
          </cell>
          <cell r="ER166" t="str">
            <v>1292_20_2d</v>
          </cell>
          <cell r="ES166" t="str">
            <v>1292_20</v>
          </cell>
          <cell r="ET166" t="str">
            <v>skg.0214.1142.02.nl</v>
          </cell>
          <cell r="EU166" t="str">
            <v>1292.20.089</v>
          </cell>
          <cell r="FD166" t="str">
            <v>A400.20.003V</v>
          </cell>
          <cell r="FF166">
            <v>44279</v>
          </cell>
          <cell r="FI166">
            <v>115850</v>
          </cell>
          <cell r="FL166">
            <v>1</v>
          </cell>
        </row>
        <row r="167">
          <cell r="C167" t="str">
            <v>1292.20.089K.R</v>
          </cell>
          <cell r="D167">
            <v>1292</v>
          </cell>
          <cell r="E167" t="str">
            <v>Veiligheids kogelstiftpaumelle</v>
          </cell>
          <cell r="F167" t="str">
            <v>Safety Ball button split hinge, square corners, steel galvanized, safety bolt, SKG***</v>
          </cell>
          <cell r="G167" t="str">
            <v>Veiligheids kogelstiftpaumelle, rechte hoek, gegalvaniseerd, kogelstift met vetkamer, platkop, SKG ***</v>
          </cell>
          <cell r="H167" t="str">
            <v>Paumelle de sécurité , coins carrés, acier zingué, SKG***</v>
          </cell>
          <cell r="I167" t="str">
            <v>Sicherheitskugelpaumelle, rechte Ecken, Stahl verzinkt, Sicherheitsbolzen, SKG***</v>
          </cell>
          <cell r="J167" t="str">
            <v>1292_20_.jpg</v>
          </cell>
          <cell r="K167" t="str">
            <v>C:\Users\Filis\OneDrive\Citgez Trading\Leveranciers\Charmag\Foto's\1292_20_.jpg</v>
          </cell>
          <cell r="L167" t="str">
            <v>1292_20_2d.tif</v>
          </cell>
          <cell r="M167" t="str">
            <v>C:\Users\Filis\OneDrive\Citgez Trading\Leveranciers\Charmag\technische tekeningen\1292_20_2d.tif</v>
          </cell>
          <cell r="N167" t="str">
            <v>20_Gegalvaniseerd</v>
          </cell>
          <cell r="O167">
            <v>101544</v>
          </cell>
          <cell r="P167">
            <v>89</v>
          </cell>
          <cell r="Q167" t="str">
            <v>mm</v>
          </cell>
          <cell r="R167">
            <v>89</v>
          </cell>
          <cell r="S167" t="str">
            <v>mm</v>
          </cell>
          <cell r="T167">
            <v>3</v>
          </cell>
          <cell r="U167" t="str">
            <v>mm</v>
          </cell>
          <cell r="V167">
            <v>16</v>
          </cell>
          <cell r="W167" t="str">
            <v>mm</v>
          </cell>
          <cell r="X167">
            <v>10</v>
          </cell>
          <cell r="Y167" t="str">
            <v>mm</v>
          </cell>
          <cell r="Z167">
            <v>2</v>
          </cell>
          <cell r="AA167" t="str">
            <v>mm</v>
          </cell>
          <cell r="AC167" t="str">
            <v>mm</v>
          </cell>
          <cell r="AE167" t="str">
            <v>mm</v>
          </cell>
          <cell r="AF167">
            <v>4.5</v>
          </cell>
          <cell r="AG167">
            <v>8</v>
          </cell>
          <cell r="AH167" t="str">
            <v>4.5*40</v>
          </cell>
          <cell r="AI167" t="str">
            <v>mm</v>
          </cell>
          <cell r="AJ167" t="str">
            <v>SKH gecertificeeerd</v>
          </cell>
          <cell r="AK167" t="str">
            <v>Montage_handleiding_v3</v>
          </cell>
          <cell r="AL167" t="str">
            <v xml:space="preserve">Deuren volgens BRL 0803  </v>
          </cell>
          <cell r="AP167">
            <v>10</v>
          </cell>
          <cell r="AQ167" t="str">
            <v>stuks</v>
          </cell>
          <cell r="AR167">
            <v>0.28000000000000003</v>
          </cell>
          <cell r="AS167" t="str">
            <v>kg</v>
          </cell>
          <cell r="AT167" t="str">
            <v>100</v>
          </cell>
          <cell r="AU167" t="str">
            <v>120</v>
          </cell>
          <cell r="AV167" t="str">
            <v>150</v>
          </cell>
          <cell r="AW167" t="str">
            <v>Hout</v>
          </cell>
          <cell r="AX167" t="str">
            <v>Wood</v>
          </cell>
          <cell r="AY167" t="str">
            <v>Holz</v>
          </cell>
          <cell r="AZ167" t="str">
            <v>Bois</v>
          </cell>
          <cell r="BA167" t="str">
            <v>Ramen en Deuren</v>
          </cell>
          <cell r="BB167" t="str">
            <v>Windows and Doors</v>
          </cell>
          <cell r="BC167" t="str">
            <v>Fenster und Turen</v>
          </cell>
          <cell r="BD167" t="str">
            <v>Fenêtres et Portes</v>
          </cell>
          <cell r="BE167" t="str">
            <v>Veiligheids kogelstiftpaumelle</v>
          </cell>
          <cell r="BF167" t="str">
            <v>Safety Ball button split hinge</v>
          </cell>
          <cell r="BG167" t="str">
            <v>Sicherheits Kugelpaumelle</v>
          </cell>
          <cell r="BH167" t="str">
            <v xml:space="preserve">Paumelle de sécurité </v>
          </cell>
          <cell r="BM167" t="str">
            <v>Staal</v>
          </cell>
          <cell r="BN167" t="str">
            <v>Steel</v>
          </cell>
          <cell r="BO167" t="str">
            <v>Stahl</v>
          </cell>
          <cell r="BP167" t="str">
            <v>Acier</v>
          </cell>
          <cell r="BQ167" t="str">
            <v>Gegalvaniseerd</v>
          </cell>
          <cell r="BR167" t="str">
            <v>Galvanized</v>
          </cell>
          <cell r="BS167" t="str">
            <v>Verzinkt</v>
          </cell>
          <cell r="BT167" t="str">
            <v>Zingué</v>
          </cell>
          <cell r="BU167" t="str">
            <v>Staal</v>
          </cell>
          <cell r="BV167" t="str">
            <v>Steel</v>
          </cell>
          <cell r="BW167" t="str">
            <v>Stahl</v>
          </cell>
          <cell r="BX167" t="str">
            <v>Acier</v>
          </cell>
          <cell r="BY167" t="str">
            <v>Platkop</v>
          </cell>
          <cell r="BZ167" t="str">
            <v>Flat head</v>
          </cell>
          <cell r="CA167" t="str">
            <v xml:space="preserve">Flachkopf </v>
          </cell>
          <cell r="CB167" t="str">
            <v>Têtes plates</v>
          </cell>
          <cell r="CC167" t="str">
            <v>Rechte hoek</v>
          </cell>
          <cell r="CD167" t="str">
            <v>Square corners</v>
          </cell>
          <cell r="CE167" t="str">
            <v>Rechte Ecken</v>
          </cell>
          <cell r="CF167" t="str">
            <v>Coins carrés</v>
          </cell>
          <cell r="CG167" t="str">
            <v>Kogelstift met vetkamer</v>
          </cell>
          <cell r="CH167" t="str">
            <v>Ball button split hinge With grease chamber</v>
          </cell>
          <cell r="CI167" t="str">
            <v>Kugelpaumelle mit fettkammer</v>
          </cell>
          <cell r="CJ167" t="str">
            <v>Paumelle avec chambre à graisse</v>
          </cell>
          <cell r="DE167" t="str">
            <v>Toepasbaar voor binnen- en buitendeuren</v>
          </cell>
          <cell r="DI167" t="str">
            <v>Stervormig, verlagen de kans op schroefbreuk</v>
          </cell>
          <cell r="DJ167" t="str">
            <v>Star-shaped, reduce the risk of screw breaking</v>
          </cell>
          <cell r="DK167" t="str">
            <v>Sternförmig, reduziert das Risiko eines Schraubenbruchs</v>
          </cell>
          <cell r="DL167" t="str">
            <v>En forme d'étoile, pour réduire le risque de rupture des vis</v>
          </cell>
          <cell r="DM167" t="str">
            <v>Platkop</v>
          </cell>
          <cell r="DN167" t="str">
            <v>Flat Head</v>
          </cell>
          <cell r="DO167" t="str">
            <v>Flachkopf</v>
          </cell>
          <cell r="DP167" t="str">
            <v>Tige tête plate</v>
          </cell>
          <cell r="DU167" t="str">
            <v>Veiligheids nokken</v>
          </cell>
          <cell r="DV167" t="str">
            <v>Safety bolts</v>
          </cell>
          <cell r="DW167" t="str">
            <v>Sicheitsbolzen</v>
          </cell>
          <cell r="DX167" t="str">
            <v>Avec sécurité</v>
          </cell>
          <cell r="EG167" t="str">
            <v>426.662.01</v>
          </cell>
          <cell r="EH167" t="str">
            <v>C:\Users\Filis\OneDrive\Citgez Trading\Leveranciers\Charmag\Productdata sheet\logo's\skg.png</v>
          </cell>
          <cell r="EI167" t="str">
            <v>C:\Users\Filis\OneDrive\Citgez Trading\Leveranciers\Charmag\Productdata sheet\logo's\politie keurmerk.png</v>
          </cell>
          <cell r="EJ167" t="str">
            <v>C:\Users\Filis\OneDrive\Citgez Trading\Leveranciers\Charmag\Productdata sheet\logo's\skg ikob.jfif</v>
          </cell>
          <cell r="EK167" t="str">
            <v>C:\Users\Filis\OneDrive\Citgez Trading\Leveranciers\Charmag\Productdata sheet\logo's\ce.png</v>
          </cell>
          <cell r="EL167" t="str">
            <v>SKG*** / SKH</v>
          </cell>
          <cell r="EM167" t="str">
            <v>politiekeur</v>
          </cell>
          <cell r="EN167" t="str">
            <v>426.662.01</v>
          </cell>
          <cell r="EO167" t="str">
            <v>ja</v>
          </cell>
          <cell r="EP167" t="str">
            <v>EN 1935: 475013112</v>
          </cell>
          <cell r="EQ167" t="str">
            <v>1292_20_</v>
          </cell>
          <cell r="ER167" t="str">
            <v>1292_20_2d</v>
          </cell>
          <cell r="ES167" t="str">
            <v>1292_20</v>
          </cell>
          <cell r="ET167" t="str">
            <v>skg.0214.1142.02.nl</v>
          </cell>
          <cell r="EU167" t="str">
            <v>1292.20.089</v>
          </cell>
          <cell r="FD167" t="str">
            <v>A400.20.003V</v>
          </cell>
          <cell r="FF167">
            <v>44278</v>
          </cell>
          <cell r="FI167">
            <v>115851</v>
          </cell>
          <cell r="FL167">
            <v>1</v>
          </cell>
        </row>
        <row r="168">
          <cell r="BS168" t="str">
            <v/>
          </cell>
          <cell r="BT168" t="str">
            <v/>
          </cell>
          <cell r="BU168" t="str">
            <v/>
          </cell>
          <cell r="BV168" t="str">
            <v/>
          </cell>
          <cell r="BW168" t="str">
            <v/>
          </cell>
          <cell r="BX168" t="str">
            <v/>
          </cell>
          <cell r="BY168" t="str">
            <v/>
          </cell>
          <cell r="DM168" t="str">
            <v/>
          </cell>
          <cell r="DN168" t="str">
            <v/>
          </cell>
          <cell r="DO168" t="str">
            <v/>
          </cell>
          <cell r="FL168">
            <v>1</v>
          </cell>
        </row>
        <row r="169">
          <cell r="C169" t="str">
            <v>1293.20.089K.L</v>
          </cell>
          <cell r="D169">
            <v>1293</v>
          </cell>
          <cell r="E169" t="str">
            <v>Veiligheids kogelstiftpaumelle</v>
          </cell>
          <cell r="F169" t="str">
            <v>Safety Ball button split hinge, round corners, Steel galvanized, safety bolt, SKG***</v>
          </cell>
          <cell r="G169" t="str">
            <v>Veiligheids kogelstiftpaumelle, ronde hoek, gegalvaniseerd, kogelstift met vetkamer, platkop, SKG ***</v>
          </cell>
          <cell r="H169" t="str">
            <v>Paumelle de sécurité , coins arrondis, acier zingué, SKG***</v>
          </cell>
          <cell r="I169" t="str">
            <v>Sicherheitskugelpaumelle, runde Ecken, Stahl verzinkt, Sicherheitsbolzen, SKG***</v>
          </cell>
          <cell r="J169" t="str">
            <v>1293_20_.jpg</v>
          </cell>
          <cell r="K169" t="str">
            <v>C:\Users\Filis\OneDrive\Citgez Trading\Leveranciers\Charmag\Foto's\1293_20_.jpg</v>
          </cell>
          <cell r="L169" t="str">
            <v>1293_20_2d.tif</v>
          </cell>
          <cell r="M169" t="str">
            <v>C:\Users\Filis\OneDrive\Citgez Trading\Leveranciers\Charmag\technische tekeningen\1293_20_2d.tif</v>
          </cell>
          <cell r="N169" t="str">
            <v>20_Gegalvaniseerd</v>
          </cell>
          <cell r="O169">
            <v>101547</v>
          </cell>
          <cell r="P169">
            <v>89</v>
          </cell>
          <cell r="Q169" t="str">
            <v>mm</v>
          </cell>
          <cell r="R169">
            <v>89</v>
          </cell>
          <cell r="S169" t="str">
            <v>mm</v>
          </cell>
          <cell r="T169">
            <v>3</v>
          </cell>
          <cell r="U169" t="str">
            <v>mm</v>
          </cell>
          <cell r="V169">
            <v>16</v>
          </cell>
          <cell r="W169" t="str">
            <v>mm</v>
          </cell>
          <cell r="X169">
            <v>10</v>
          </cell>
          <cell r="Y169" t="str">
            <v>mm</v>
          </cell>
          <cell r="Z169">
            <v>2</v>
          </cell>
          <cell r="AA169" t="str">
            <v>mm</v>
          </cell>
          <cell r="AC169" t="str">
            <v>mm</v>
          </cell>
          <cell r="AE169" t="str">
            <v>mm</v>
          </cell>
          <cell r="AF169">
            <v>4.5</v>
          </cell>
          <cell r="AG169">
            <v>8</v>
          </cell>
          <cell r="AH169" t="str">
            <v>4.5*40</v>
          </cell>
          <cell r="AI169" t="str">
            <v>mm</v>
          </cell>
          <cell r="AJ169" t="str">
            <v>SKH gecertificeeerd</v>
          </cell>
          <cell r="AK169" t="str">
            <v>Montage_handleiding_v3</v>
          </cell>
          <cell r="AL169" t="str">
            <v xml:space="preserve">Deuren volgens BRL 0803  </v>
          </cell>
          <cell r="AP169">
            <v>10</v>
          </cell>
          <cell r="AQ169" t="str">
            <v>stuks</v>
          </cell>
          <cell r="AR169">
            <v>0.28000000000000003</v>
          </cell>
          <cell r="AS169" t="str">
            <v>kg</v>
          </cell>
          <cell r="AT169" t="str">
            <v>100</v>
          </cell>
          <cell r="AU169" t="str">
            <v>120</v>
          </cell>
          <cell r="AV169" t="str">
            <v>150</v>
          </cell>
          <cell r="AW169" t="str">
            <v>Hout</v>
          </cell>
          <cell r="AX169" t="str">
            <v>Wood</v>
          </cell>
          <cell r="AY169" t="str">
            <v>Holz</v>
          </cell>
          <cell r="AZ169" t="str">
            <v>Bois</v>
          </cell>
          <cell r="BA169" t="str">
            <v>Ramen en Deuren</v>
          </cell>
          <cell r="BB169" t="str">
            <v>Windows and Doors</v>
          </cell>
          <cell r="BC169" t="str">
            <v>Fenster und Turen</v>
          </cell>
          <cell r="BD169" t="str">
            <v>Fenêtres et Portes</v>
          </cell>
          <cell r="BE169" t="str">
            <v>Veiligheids kogelstiftpaumelle</v>
          </cell>
          <cell r="BF169" t="str">
            <v>Safety Ball button split hinge</v>
          </cell>
          <cell r="BG169" t="str">
            <v>Sicherheits Kugelpaumelle</v>
          </cell>
          <cell r="BH169" t="str">
            <v xml:space="preserve">Paumelle de sécurité </v>
          </cell>
          <cell r="BM169" t="str">
            <v>Staal</v>
          </cell>
          <cell r="BN169" t="str">
            <v>Steel</v>
          </cell>
          <cell r="BO169" t="str">
            <v>Stahl</v>
          </cell>
          <cell r="BP169" t="str">
            <v>Acier</v>
          </cell>
          <cell r="BQ169" t="str">
            <v>Gegalvaniseerd</v>
          </cell>
          <cell r="BR169" t="str">
            <v>Galvanized</v>
          </cell>
          <cell r="BS169" t="str">
            <v>Verzinkt</v>
          </cell>
          <cell r="BT169" t="str">
            <v>Zingué</v>
          </cell>
          <cell r="BU169" t="str">
            <v>Staal</v>
          </cell>
          <cell r="BV169" t="str">
            <v>Steel</v>
          </cell>
          <cell r="BW169" t="str">
            <v>Stahl</v>
          </cell>
          <cell r="BX169" t="str">
            <v>Acier</v>
          </cell>
          <cell r="BY169" t="str">
            <v>Platkop</v>
          </cell>
          <cell r="BZ169" t="str">
            <v>Flat head</v>
          </cell>
          <cell r="CA169" t="str">
            <v xml:space="preserve">Flachkopf </v>
          </cell>
          <cell r="CB169" t="str">
            <v>Têtes plates</v>
          </cell>
          <cell r="CC169" t="str">
            <v>Ronde hoek</v>
          </cell>
          <cell r="CD169" t="str">
            <v>Round corners</v>
          </cell>
          <cell r="CE169" t="str">
            <v>Runde Ecken</v>
          </cell>
          <cell r="CF169" t="str">
            <v>Coins arrondis</v>
          </cell>
          <cell r="CG169" t="str">
            <v>Kogelstift met vetkamer</v>
          </cell>
          <cell r="CH169" t="str">
            <v>Ball button split hinge With grease chamber</v>
          </cell>
          <cell r="CI169" t="str">
            <v>Kugelpaumelle mit fettkammer</v>
          </cell>
          <cell r="CJ169" t="str">
            <v>Paumelle avec chambre à graisse</v>
          </cell>
          <cell r="DE169" t="str">
            <v>Toepasbaar voor binnen- en buitendeuren</v>
          </cell>
          <cell r="DI169" t="str">
            <v>Stervormig, verlagen de kans op schroefbreuk</v>
          </cell>
          <cell r="DJ169" t="str">
            <v>Star-shaped, reduce the risk of screw breaking</v>
          </cell>
          <cell r="DK169" t="str">
            <v>Sternförmig, reduziert das Risiko eines Schraubenbruchs</v>
          </cell>
          <cell r="DL169" t="str">
            <v>En forme d'étoile, pour réduire le risque de rupture des vis</v>
          </cell>
          <cell r="DM169" t="str">
            <v>Platkop</v>
          </cell>
          <cell r="DN169" t="str">
            <v>Flat Head</v>
          </cell>
          <cell r="DO169" t="str">
            <v>Flachkopf</v>
          </cell>
          <cell r="DP169" t="str">
            <v>Tige tête plate</v>
          </cell>
          <cell r="DU169" t="str">
            <v>Veiligheids nokken</v>
          </cell>
          <cell r="DV169" t="str">
            <v>Safety bolts</v>
          </cell>
          <cell r="DW169" t="str">
            <v>Sicheitsbolzen</v>
          </cell>
          <cell r="DX169" t="str">
            <v>Avec sécurité</v>
          </cell>
          <cell r="EG169" t="str">
            <v>426.662.01</v>
          </cell>
          <cell r="EH169" t="str">
            <v>C:\Users\Filis\OneDrive\Citgez Trading\Leveranciers\Charmag\Productdata sheet\logo's\skg.png</v>
          </cell>
          <cell r="EI169" t="str">
            <v>C:\Users\Filis\OneDrive\Citgez Trading\Leveranciers\Charmag\Productdata sheet\logo's\politie keurmerk.png</v>
          </cell>
          <cell r="EJ169" t="str">
            <v>C:\Users\Filis\OneDrive\Citgez Trading\Leveranciers\Charmag\Productdata sheet\logo's\skg ikob.jfif</v>
          </cell>
          <cell r="EK169" t="str">
            <v>C:\Users\Filis\OneDrive\Citgez Trading\Leveranciers\Charmag\Productdata sheet\logo's\ce.png</v>
          </cell>
          <cell r="EL169" t="str">
            <v>SKG*** / SKH</v>
          </cell>
          <cell r="EM169" t="str">
            <v>politiekeur</v>
          </cell>
          <cell r="EN169" t="str">
            <v>426.662.01</v>
          </cell>
          <cell r="EO169" t="str">
            <v>ja</v>
          </cell>
          <cell r="EP169" t="str">
            <v>EN 1935: 475013112</v>
          </cell>
          <cell r="EQ169" t="str">
            <v>1293_20_</v>
          </cell>
          <cell r="ER169" t="str">
            <v>1293_20_2d</v>
          </cell>
          <cell r="ES169" t="str">
            <v>1293_20</v>
          </cell>
          <cell r="ET169" t="str">
            <v>skg.0214.1142.02.nl</v>
          </cell>
          <cell r="EU169" t="str">
            <v>1293.20.089</v>
          </cell>
          <cell r="FD169" t="str">
            <v>A400.20.003V</v>
          </cell>
          <cell r="FF169">
            <v>46687</v>
          </cell>
          <cell r="FI169">
            <v>115844</v>
          </cell>
          <cell r="FL169">
            <v>1</v>
          </cell>
        </row>
        <row r="170">
          <cell r="C170" t="str">
            <v>1293.20.089K.R</v>
          </cell>
          <cell r="D170">
            <v>1293</v>
          </cell>
          <cell r="E170" t="str">
            <v>Veiligheids kogelstiftpaumelle</v>
          </cell>
          <cell r="F170" t="str">
            <v>Safety Ball button split hinge, round corners, Steel galvanized, safety bolt, SKG***</v>
          </cell>
          <cell r="G170" t="str">
            <v>Veiligheids kogelstiftpaumelle, ronde hoek, gegalvaniseerd, kogelstift met vetkamer, platkop, SKG ***</v>
          </cell>
          <cell r="H170" t="str">
            <v>Paumelle de sécurité , coins arrondis, acier zingué, SKG***</v>
          </cell>
          <cell r="I170" t="str">
            <v>Sicherheitskugelpaumelle, runde Ecken, Stahl verzinkt, Sicherheitsbolzen, SKG***</v>
          </cell>
          <cell r="J170" t="str">
            <v>1293_20_.jpg</v>
          </cell>
          <cell r="K170" t="str">
            <v>C:\Users\Filis\OneDrive\Citgez Trading\Leveranciers\Charmag\Foto's\1293_20_.jpg</v>
          </cell>
          <cell r="L170" t="str">
            <v>1293_20_2d.tif</v>
          </cell>
          <cell r="M170" t="str">
            <v>C:\Users\Filis\OneDrive\Citgez Trading\Leveranciers\Charmag\technische tekeningen\1293_20_2d.tif</v>
          </cell>
          <cell r="N170" t="str">
            <v>20_Gegalvaniseerd</v>
          </cell>
          <cell r="O170">
            <v>101548</v>
          </cell>
          <cell r="P170">
            <v>89</v>
          </cell>
          <cell r="Q170" t="str">
            <v>mm</v>
          </cell>
          <cell r="R170">
            <v>89</v>
          </cell>
          <cell r="S170" t="str">
            <v>mm</v>
          </cell>
          <cell r="T170">
            <v>3</v>
          </cell>
          <cell r="U170" t="str">
            <v>mm</v>
          </cell>
          <cell r="V170">
            <v>16</v>
          </cell>
          <cell r="W170" t="str">
            <v>mm</v>
          </cell>
          <cell r="X170">
            <v>10</v>
          </cell>
          <cell r="Y170" t="str">
            <v>mm</v>
          </cell>
          <cell r="Z170">
            <v>2</v>
          </cell>
          <cell r="AA170" t="str">
            <v>mm</v>
          </cell>
          <cell r="AC170" t="str">
            <v>mm</v>
          </cell>
          <cell r="AE170" t="str">
            <v>mm</v>
          </cell>
          <cell r="AF170">
            <v>4.5</v>
          </cell>
          <cell r="AG170">
            <v>8</v>
          </cell>
          <cell r="AH170" t="str">
            <v>4.5*40</v>
          </cell>
          <cell r="AI170" t="str">
            <v>mm</v>
          </cell>
          <cell r="AJ170" t="str">
            <v>SKH gecertificeeerd</v>
          </cell>
          <cell r="AK170" t="str">
            <v>Montage_handleiding_v3</v>
          </cell>
          <cell r="AL170" t="str">
            <v xml:space="preserve">Deuren volgens BRL 0803  </v>
          </cell>
          <cell r="AP170">
            <v>10</v>
          </cell>
          <cell r="AQ170" t="str">
            <v>stuks</v>
          </cell>
          <cell r="AR170">
            <v>0.28000000000000003</v>
          </cell>
          <cell r="AS170" t="str">
            <v>kg</v>
          </cell>
          <cell r="AT170" t="str">
            <v>100</v>
          </cell>
          <cell r="AU170" t="str">
            <v>120</v>
          </cell>
          <cell r="AV170" t="str">
            <v>150</v>
          </cell>
          <cell r="AW170" t="str">
            <v>Hout</v>
          </cell>
          <cell r="AX170" t="str">
            <v>Wood</v>
          </cell>
          <cell r="AY170" t="str">
            <v>Holz</v>
          </cell>
          <cell r="AZ170" t="str">
            <v>Bois</v>
          </cell>
          <cell r="BA170" t="str">
            <v>Ramen en Deuren</v>
          </cell>
          <cell r="BB170" t="str">
            <v>Windows and Doors</v>
          </cell>
          <cell r="BC170" t="str">
            <v>Fenster und Turen</v>
          </cell>
          <cell r="BD170" t="str">
            <v>Fenêtres et Portes</v>
          </cell>
          <cell r="BE170" t="str">
            <v>Veiligheids kogelstiftpaumelle</v>
          </cell>
          <cell r="BF170" t="str">
            <v>Safety Ball button split hinge</v>
          </cell>
          <cell r="BG170" t="str">
            <v>Sicherheits Kugelpaumelle</v>
          </cell>
          <cell r="BH170" t="str">
            <v xml:space="preserve">Paumelle de sécurité </v>
          </cell>
          <cell r="BM170" t="str">
            <v>Staal</v>
          </cell>
          <cell r="BN170" t="str">
            <v>Steel</v>
          </cell>
          <cell r="BO170" t="str">
            <v>Stahl</v>
          </cell>
          <cell r="BP170" t="str">
            <v>Acier</v>
          </cell>
          <cell r="BQ170" t="str">
            <v>Gegalvaniseerd</v>
          </cell>
          <cell r="BR170" t="str">
            <v>Galvanized</v>
          </cell>
          <cell r="BS170" t="str">
            <v>Verzinkt</v>
          </cell>
          <cell r="BT170" t="str">
            <v>Zingué</v>
          </cell>
          <cell r="BU170" t="str">
            <v>Staal</v>
          </cell>
          <cell r="BV170" t="str">
            <v>Steel</v>
          </cell>
          <cell r="BW170" t="str">
            <v>Stahl</v>
          </cell>
          <cell r="BX170" t="str">
            <v>Acier</v>
          </cell>
          <cell r="BY170" t="str">
            <v>Platkop</v>
          </cell>
          <cell r="BZ170" t="str">
            <v>Flat head</v>
          </cell>
          <cell r="CA170" t="str">
            <v xml:space="preserve">Flachkopf </v>
          </cell>
          <cell r="CB170" t="str">
            <v>Têtes plates</v>
          </cell>
          <cell r="CC170" t="str">
            <v>Ronde hoek</v>
          </cell>
          <cell r="CD170" t="str">
            <v>Round corners</v>
          </cell>
          <cell r="CE170" t="str">
            <v>Runde Ecken</v>
          </cell>
          <cell r="CF170" t="str">
            <v>Coins arrondis</v>
          </cell>
          <cell r="CG170" t="str">
            <v>Kogelstift met vetkamer</v>
          </cell>
          <cell r="CH170" t="str">
            <v>Ball button split hinge With grease chamber</v>
          </cell>
          <cell r="CI170" t="str">
            <v>Kugelpaumelle mit fettkammer</v>
          </cell>
          <cell r="CJ170" t="str">
            <v>Paumelle avec chambre à graisse</v>
          </cell>
          <cell r="DE170" t="str">
            <v>Toepasbaar voor binnen- en buitendeuren</v>
          </cell>
          <cell r="DI170" t="str">
            <v>Stervormig, verlagen de kans op schroefbreuk</v>
          </cell>
          <cell r="DJ170" t="str">
            <v>Star-shaped, reduce the risk of screw breaking</v>
          </cell>
          <cell r="DK170" t="str">
            <v>Sternförmig, reduziert das Risiko eines Schraubenbruchs</v>
          </cell>
          <cell r="DL170" t="str">
            <v>En forme d'étoile, pour réduire le risque de rupture des vis</v>
          </cell>
          <cell r="DM170" t="str">
            <v>Platkop</v>
          </cell>
          <cell r="DN170" t="str">
            <v>Flat Head</v>
          </cell>
          <cell r="DO170" t="str">
            <v>Flachkopf</v>
          </cell>
          <cell r="DP170" t="str">
            <v>Tige tête plate</v>
          </cell>
          <cell r="DU170" t="str">
            <v>Veiligheids nokken</v>
          </cell>
          <cell r="DV170" t="str">
            <v>Safety bolts</v>
          </cell>
          <cell r="DW170" t="str">
            <v>Sicheitsbolzen</v>
          </cell>
          <cell r="DX170" t="str">
            <v>Avec sécurité</v>
          </cell>
          <cell r="EG170" t="str">
            <v>426.662.01</v>
          </cell>
          <cell r="EH170" t="str">
            <v>C:\Users\Filis\OneDrive\Citgez Trading\Leveranciers\Charmag\Productdata sheet\logo's\skg.png</v>
          </cell>
          <cell r="EI170" t="str">
            <v>C:\Users\Filis\OneDrive\Citgez Trading\Leveranciers\Charmag\Productdata sheet\logo's\politie keurmerk.png</v>
          </cell>
          <cell r="EJ170" t="str">
            <v>C:\Users\Filis\OneDrive\Citgez Trading\Leveranciers\Charmag\Productdata sheet\logo's\skg ikob.jfif</v>
          </cell>
          <cell r="EK170" t="str">
            <v>C:\Users\Filis\OneDrive\Citgez Trading\Leveranciers\Charmag\Productdata sheet\logo's\ce.png</v>
          </cell>
          <cell r="EL170" t="str">
            <v>SKG*** / SKH</v>
          </cell>
          <cell r="EM170" t="str">
            <v>politiekeur</v>
          </cell>
          <cell r="EN170" t="str">
            <v>426.662.01</v>
          </cell>
          <cell r="EO170" t="str">
            <v>ja</v>
          </cell>
          <cell r="EP170" t="str">
            <v>EN 1935: 475013112</v>
          </cell>
          <cell r="EQ170" t="str">
            <v>1293_20_</v>
          </cell>
          <cell r="ER170" t="str">
            <v>1293_20_2d</v>
          </cell>
          <cell r="ES170" t="str">
            <v>1293_20</v>
          </cell>
          <cell r="ET170" t="str">
            <v>skg.0214.1142.02.nl</v>
          </cell>
          <cell r="EU170" t="str">
            <v>1293.20.089</v>
          </cell>
          <cell r="FD170" t="str">
            <v>A400.20.003V</v>
          </cell>
          <cell r="FF170">
            <v>46688</v>
          </cell>
          <cell r="FI170">
            <v>115845</v>
          </cell>
          <cell r="FL170">
            <v>1</v>
          </cell>
        </row>
        <row r="171">
          <cell r="C171" t="str">
            <v>1293.80.089K.L</v>
          </cell>
          <cell r="D171">
            <v>1293</v>
          </cell>
          <cell r="E171" t="str">
            <v>Veiligheids kogelstiftpaumelle</v>
          </cell>
          <cell r="F171" t="str">
            <v>Safety Ball button split hinge, round corners, stainless steel brushed, safety bolt, SKG***</v>
          </cell>
          <cell r="G171" t="str">
            <v>Veiligheids kogelstiftpaumelle, ronde hoek, rvs geborsteld, kogelstift met vetkamer, platkop, SKG ***</v>
          </cell>
          <cell r="H171" t="str">
            <v>Paumelle de sécurité , coins arrondis, inox brossé, SKG***</v>
          </cell>
          <cell r="I171" t="str">
            <v>Sicherheitskugelpaumelle, runde Ecken, Edelstahl gebürstet, Sicherheitsbolzen, SKG***</v>
          </cell>
          <cell r="J171" t="str">
            <v>1293_80_.jpg</v>
          </cell>
          <cell r="K171" t="str">
            <v>C:\Users\Filis\OneDrive\Citgez Trading\Leveranciers\Charmag\Foto's\1293_80_.jpg</v>
          </cell>
          <cell r="L171" t="str">
            <v>1293_80_2d.tif</v>
          </cell>
          <cell r="M171" t="str">
            <v>C:\Users\Filis\OneDrive\Citgez Trading\Leveranciers\Charmag\technische tekeningen\1293_80_2d.tif</v>
          </cell>
          <cell r="N171" t="str">
            <v>80_Rvs</v>
          </cell>
          <cell r="O171">
            <v>101549</v>
          </cell>
          <cell r="P171">
            <v>89</v>
          </cell>
          <cell r="Q171" t="str">
            <v>mm</v>
          </cell>
          <cell r="R171">
            <v>89</v>
          </cell>
          <cell r="S171" t="str">
            <v>mm</v>
          </cell>
          <cell r="T171">
            <v>3</v>
          </cell>
          <cell r="U171" t="str">
            <v>mm</v>
          </cell>
          <cell r="V171">
            <v>16</v>
          </cell>
          <cell r="W171" t="str">
            <v>mm</v>
          </cell>
          <cell r="X171">
            <v>10</v>
          </cell>
          <cell r="Y171" t="str">
            <v>mm</v>
          </cell>
          <cell r="Z171">
            <v>2</v>
          </cell>
          <cell r="AA171" t="str">
            <v>mm</v>
          </cell>
          <cell r="AC171" t="str">
            <v>mm</v>
          </cell>
          <cell r="AE171" t="str">
            <v>mm</v>
          </cell>
          <cell r="AF171">
            <v>4.5</v>
          </cell>
          <cell r="AG171">
            <v>8</v>
          </cell>
          <cell r="AH171" t="str">
            <v>4.5*40</v>
          </cell>
          <cell r="AI171" t="str">
            <v>mm</v>
          </cell>
          <cell r="AJ171" t="str">
            <v>SKH gecertificeeerd</v>
          </cell>
          <cell r="AK171" t="str">
            <v>Montage_handleiding_v3</v>
          </cell>
          <cell r="AL171" t="str">
            <v xml:space="preserve">Deuren volgens BRL 0803  </v>
          </cell>
          <cell r="AP171">
            <v>10</v>
          </cell>
          <cell r="AQ171" t="str">
            <v>stuks</v>
          </cell>
          <cell r="AR171">
            <v>0.28000000000000003</v>
          </cell>
          <cell r="AS171" t="str">
            <v>kg</v>
          </cell>
          <cell r="AT171" t="str">
            <v>100</v>
          </cell>
          <cell r="AU171" t="str">
            <v>120</v>
          </cell>
          <cell r="AV171" t="str">
            <v>150</v>
          </cell>
          <cell r="AW171" t="str">
            <v>Hout</v>
          </cell>
          <cell r="AX171" t="str">
            <v>Wood</v>
          </cell>
          <cell r="AY171" t="str">
            <v>Holz</v>
          </cell>
          <cell r="AZ171" t="str">
            <v>Bois</v>
          </cell>
          <cell r="BA171" t="str">
            <v>Ramen en Deuren</v>
          </cell>
          <cell r="BB171" t="str">
            <v>Windows and Doors</v>
          </cell>
          <cell r="BC171" t="str">
            <v>Fenster und Turen</v>
          </cell>
          <cell r="BD171" t="str">
            <v>Fenêtres et Portes</v>
          </cell>
          <cell r="BE171" t="str">
            <v>Veiligheids kogelstiftpaumelle</v>
          </cell>
          <cell r="BF171" t="str">
            <v>Safety Ball button split hinge</v>
          </cell>
          <cell r="BG171" t="str">
            <v>Sicherheits Kugelpaumelle</v>
          </cell>
          <cell r="BH171" t="str">
            <v xml:space="preserve">Paumelle de sécurité </v>
          </cell>
          <cell r="BM171" t="str">
            <v>Rvs</v>
          </cell>
          <cell r="BN171" t="str">
            <v>Stainless steel</v>
          </cell>
          <cell r="BO171" t="str">
            <v>Edelstahl</v>
          </cell>
          <cell r="BP171" t="str">
            <v>Inox</v>
          </cell>
          <cell r="BQ171" t="str">
            <v>Geborsteld</v>
          </cell>
          <cell r="BR171" t="str">
            <v>Brushed</v>
          </cell>
          <cell r="BS171" t="str">
            <v>Gebürstet</v>
          </cell>
          <cell r="BT171" t="str">
            <v>Brossé</v>
          </cell>
          <cell r="BU171" t="str">
            <v>Rvs</v>
          </cell>
          <cell r="BV171" t="str">
            <v>Stainless Steel</v>
          </cell>
          <cell r="BW171" t="str">
            <v>Edelstahl</v>
          </cell>
          <cell r="BX171" t="str">
            <v>Inox</v>
          </cell>
          <cell r="BY171" t="str">
            <v>Platkop</v>
          </cell>
          <cell r="BZ171" t="str">
            <v>Flat head</v>
          </cell>
          <cell r="CA171" t="str">
            <v xml:space="preserve">Flachkopf </v>
          </cell>
          <cell r="CB171" t="str">
            <v>Têtes plates</v>
          </cell>
          <cell r="CC171" t="str">
            <v>Ronde hoek</v>
          </cell>
          <cell r="CD171" t="str">
            <v>Round corners</v>
          </cell>
          <cell r="CE171" t="str">
            <v>Runde Ecken</v>
          </cell>
          <cell r="CF171" t="str">
            <v>Coins arrondis</v>
          </cell>
          <cell r="CG171" t="str">
            <v>Kogelstift met vetkamer</v>
          </cell>
          <cell r="CH171" t="str">
            <v>Ball button split hinge With grease chamber</v>
          </cell>
          <cell r="CI171" t="str">
            <v>Kugelpaumelle mit fettkammer</v>
          </cell>
          <cell r="CJ171" t="str">
            <v>Paumelle avec chambre à graisse</v>
          </cell>
          <cell r="DE171" t="str">
            <v>Toepasbaar voor binnen- en buitendeuren</v>
          </cell>
          <cell r="DI171" t="str">
            <v>Stervormig, verlagen de kans op schroefbreuk</v>
          </cell>
          <cell r="DJ171" t="str">
            <v>Star-shaped, reduce the risk of screw breaking</v>
          </cell>
          <cell r="DK171" t="str">
            <v>Sternförmig, reduziert das Risiko eines Schraubenbruchs</v>
          </cell>
          <cell r="DL171" t="str">
            <v>En forme d'étoile, pour réduire le risque de rupture des vis</v>
          </cell>
          <cell r="DM171" t="str">
            <v>Platkop</v>
          </cell>
          <cell r="DN171" t="str">
            <v>Flat Head</v>
          </cell>
          <cell r="DO171" t="str">
            <v>Flachkopf</v>
          </cell>
          <cell r="DP171" t="str">
            <v>Tige tête plate</v>
          </cell>
          <cell r="DU171" t="str">
            <v>Veiligheids nokken</v>
          </cell>
          <cell r="DV171" t="str">
            <v>Safety bolts</v>
          </cell>
          <cell r="DW171" t="str">
            <v>Sicheitsbolzen</v>
          </cell>
          <cell r="DX171" t="str">
            <v>Avec sécurité</v>
          </cell>
          <cell r="EG171" t="str">
            <v>426.662.02</v>
          </cell>
          <cell r="EH171" t="str">
            <v>C:\Users\Filis\OneDrive\Citgez Trading\Leveranciers\Charmag\Productdata sheet\logo's\skg.png</v>
          </cell>
          <cell r="EI171" t="str">
            <v>C:\Users\Filis\OneDrive\Citgez Trading\Leveranciers\Charmag\Productdata sheet\logo's\politie keurmerk.png</v>
          </cell>
          <cell r="EJ171" t="str">
            <v>C:\Users\Filis\OneDrive\Citgez Trading\Leveranciers\Charmag\Productdata sheet\logo's\skg ikob.jfif</v>
          </cell>
          <cell r="EK171" t="str">
            <v>C:\Users\Filis\OneDrive\Citgez Trading\Leveranciers\Charmag\Productdata sheet\logo's\ce.png</v>
          </cell>
          <cell r="EL171" t="str">
            <v>SKG*** / SKH</v>
          </cell>
          <cell r="EM171" t="str">
            <v>politiekeur</v>
          </cell>
          <cell r="EN171" t="str">
            <v>426.662.02</v>
          </cell>
          <cell r="EO171" t="str">
            <v>ja</v>
          </cell>
          <cell r="EP171" t="str">
            <v>EN 1935: 475013112</v>
          </cell>
          <cell r="EQ171" t="str">
            <v>1293_80_</v>
          </cell>
          <cell r="ER171" t="str">
            <v>1293_80_2d</v>
          </cell>
          <cell r="ES171" t="str">
            <v>1293_80</v>
          </cell>
          <cell r="ET171" t="str">
            <v>skg.0214.1143.02.nl</v>
          </cell>
          <cell r="EU171" t="str">
            <v>1293.80.089</v>
          </cell>
          <cell r="FD171" t="str">
            <v>A400.80.003V</v>
          </cell>
          <cell r="FF171">
            <v>44288</v>
          </cell>
          <cell r="FI171">
            <v>116130</v>
          </cell>
          <cell r="FL171">
            <v>1</v>
          </cell>
        </row>
        <row r="172">
          <cell r="C172" t="str">
            <v>1293.80.089K.R</v>
          </cell>
          <cell r="D172">
            <v>1293</v>
          </cell>
          <cell r="E172" t="str">
            <v>Veiligheids kogelstiftpaumelle</v>
          </cell>
          <cell r="F172" t="str">
            <v>Safety Ball button split hinge, round corners, stainless steel brushed, safety bolt, SKG***</v>
          </cell>
          <cell r="G172" t="str">
            <v>Veiligheids kogelstiftpaumelle, ronde hoek, rvs geborsteld, kogelstift met vetkamer, platkop, SKG ***</v>
          </cell>
          <cell r="H172" t="str">
            <v>Paumelle de sécurité , coins arrondis, inox brossé, SKG***</v>
          </cell>
          <cell r="I172" t="str">
            <v>Sicherheitskugelpaumelle, runde Ecken, Edelstahl gebürstet, Sicherheitsbolzen, SKG***</v>
          </cell>
          <cell r="J172" t="str">
            <v>1293_80_.jpg</v>
          </cell>
          <cell r="K172" t="str">
            <v>C:\Users\Filis\OneDrive\Citgez Trading\Leveranciers\Charmag\Foto's\1293_80_.jpg</v>
          </cell>
          <cell r="L172" t="str">
            <v>1293_80_2d.tif</v>
          </cell>
          <cell r="M172" t="str">
            <v>C:\Users\Filis\OneDrive\Citgez Trading\Leveranciers\Charmag\technische tekeningen\1293_80_2d.tif</v>
          </cell>
          <cell r="N172" t="str">
            <v>80_Rvs</v>
          </cell>
          <cell r="O172">
            <v>110668</v>
          </cell>
          <cell r="P172">
            <v>89</v>
          </cell>
          <cell r="Q172" t="str">
            <v>mm</v>
          </cell>
          <cell r="R172">
            <v>89</v>
          </cell>
          <cell r="S172" t="str">
            <v>mm</v>
          </cell>
          <cell r="T172">
            <v>3</v>
          </cell>
          <cell r="U172" t="str">
            <v>mm</v>
          </cell>
          <cell r="V172">
            <v>16</v>
          </cell>
          <cell r="W172" t="str">
            <v>mm</v>
          </cell>
          <cell r="X172">
            <v>10</v>
          </cell>
          <cell r="Y172" t="str">
            <v>mm</v>
          </cell>
          <cell r="Z172">
            <v>2</v>
          </cell>
          <cell r="AA172" t="str">
            <v>mm</v>
          </cell>
          <cell r="AC172" t="str">
            <v>mm</v>
          </cell>
          <cell r="AE172" t="str">
            <v>mm</v>
          </cell>
          <cell r="AF172">
            <v>4.5</v>
          </cell>
          <cell r="AG172">
            <v>8</v>
          </cell>
          <cell r="AH172" t="str">
            <v>4.5*40</v>
          </cell>
          <cell r="AI172" t="str">
            <v>mm</v>
          </cell>
          <cell r="AJ172" t="str">
            <v>SKH gecertificeeerd</v>
          </cell>
          <cell r="AK172" t="str">
            <v>Montage_handleiding_v3</v>
          </cell>
          <cell r="AL172" t="str">
            <v xml:space="preserve">Deuren volgens BRL 0803  </v>
          </cell>
          <cell r="AP172">
            <v>10</v>
          </cell>
          <cell r="AQ172" t="str">
            <v>stuks</v>
          </cell>
          <cell r="AR172">
            <v>0.28000000000000003</v>
          </cell>
          <cell r="AS172" t="str">
            <v>kg</v>
          </cell>
          <cell r="AT172" t="str">
            <v>100</v>
          </cell>
          <cell r="AU172" t="str">
            <v>120</v>
          </cell>
          <cell r="AV172" t="str">
            <v>150</v>
          </cell>
          <cell r="AW172" t="str">
            <v>Hout</v>
          </cell>
          <cell r="AX172" t="str">
            <v>Wood</v>
          </cell>
          <cell r="AY172" t="str">
            <v>Holz</v>
          </cell>
          <cell r="AZ172" t="str">
            <v>Bois</v>
          </cell>
          <cell r="BA172" t="str">
            <v>Ramen en Deuren</v>
          </cell>
          <cell r="BB172" t="str">
            <v>Windows and Doors</v>
          </cell>
          <cell r="BC172" t="str">
            <v>Fenster und Turen</v>
          </cell>
          <cell r="BD172" t="str">
            <v>Fenêtres et Portes</v>
          </cell>
          <cell r="BE172" t="str">
            <v>Veiligheids kogelstiftpaumelle</v>
          </cell>
          <cell r="BF172" t="str">
            <v>Safety Ball button split hinge</v>
          </cell>
          <cell r="BG172" t="str">
            <v>Sicherheits Kugelpaumelle</v>
          </cell>
          <cell r="BH172" t="str">
            <v xml:space="preserve">Paumelle de sécurité </v>
          </cell>
          <cell r="BM172" t="str">
            <v>Rvs</v>
          </cell>
          <cell r="BN172" t="str">
            <v>Stainless steel</v>
          </cell>
          <cell r="BO172" t="str">
            <v>Edelstahl</v>
          </cell>
          <cell r="BP172" t="str">
            <v>Inox</v>
          </cell>
          <cell r="BQ172" t="str">
            <v>Geborsteld</v>
          </cell>
          <cell r="BR172" t="str">
            <v>Brushed</v>
          </cell>
          <cell r="BS172" t="str">
            <v>Gebürstet</v>
          </cell>
          <cell r="BT172" t="str">
            <v>Brossé</v>
          </cell>
          <cell r="BU172" t="str">
            <v>Rvs</v>
          </cell>
          <cell r="BV172" t="str">
            <v>Stainless Steel</v>
          </cell>
          <cell r="BW172" t="str">
            <v>Edelstahl</v>
          </cell>
          <cell r="BX172" t="str">
            <v>Inox</v>
          </cell>
          <cell r="BY172" t="str">
            <v>Platkop</v>
          </cell>
          <cell r="BZ172" t="str">
            <v>Flat head</v>
          </cell>
          <cell r="CA172" t="str">
            <v xml:space="preserve">Flachkopf </v>
          </cell>
          <cell r="CB172" t="str">
            <v>Têtes plates</v>
          </cell>
          <cell r="CC172" t="str">
            <v>Ronde hoek</v>
          </cell>
          <cell r="CD172" t="str">
            <v>Round corners</v>
          </cell>
          <cell r="CE172" t="str">
            <v>Runde Ecken</v>
          </cell>
          <cell r="CF172" t="str">
            <v>Coins arrondis</v>
          </cell>
          <cell r="CG172" t="str">
            <v>Kogelstift met vetkamer</v>
          </cell>
          <cell r="CH172" t="str">
            <v>Ball button split hinge With grease chamber</v>
          </cell>
          <cell r="CI172" t="str">
            <v>Kugelpaumelle mit fettkammer</v>
          </cell>
          <cell r="CJ172" t="str">
            <v>Paumelle avec chambre à graisse</v>
          </cell>
          <cell r="DE172" t="str">
            <v>Toepasbaar voor binnen- en buitendeuren</v>
          </cell>
          <cell r="DI172" t="str">
            <v>Stervormig, verlagen de kans op schroefbreuk</v>
          </cell>
          <cell r="DJ172" t="str">
            <v>Star-shaped, reduce the risk of screw breaking</v>
          </cell>
          <cell r="DK172" t="str">
            <v>Sternförmig, reduziert das Risiko eines Schraubenbruchs</v>
          </cell>
          <cell r="DL172" t="str">
            <v>En forme d'étoile, pour réduire le risque de rupture des vis</v>
          </cell>
          <cell r="DM172" t="str">
            <v>Platkop</v>
          </cell>
          <cell r="DN172" t="str">
            <v>Flat Head</v>
          </cell>
          <cell r="DO172" t="str">
            <v>Flachkopf</v>
          </cell>
          <cell r="DP172" t="str">
            <v>Tige tête plate</v>
          </cell>
          <cell r="DU172" t="str">
            <v>Veiligheids nokken</v>
          </cell>
          <cell r="DV172" t="str">
            <v>Safety bolts</v>
          </cell>
          <cell r="DW172" t="str">
            <v>Sicheitsbolzen</v>
          </cell>
          <cell r="DX172" t="str">
            <v>Avec sécurité</v>
          </cell>
          <cell r="EG172" t="str">
            <v>426.662.02</v>
          </cell>
          <cell r="EH172" t="str">
            <v>C:\Users\Filis\OneDrive\Citgez Trading\Leveranciers\Charmag\Productdata sheet\logo's\skg.png</v>
          </cell>
          <cell r="EI172" t="str">
            <v>C:\Users\Filis\OneDrive\Citgez Trading\Leveranciers\Charmag\Productdata sheet\logo's\politie keurmerk.png</v>
          </cell>
          <cell r="EJ172" t="str">
            <v>C:\Users\Filis\OneDrive\Citgez Trading\Leveranciers\Charmag\Productdata sheet\logo's\skg ikob.jfif</v>
          </cell>
          <cell r="EK172" t="str">
            <v>C:\Users\Filis\OneDrive\Citgez Trading\Leveranciers\Charmag\Productdata sheet\logo's\ce.png</v>
          </cell>
          <cell r="EL172" t="str">
            <v>SKG*** / SKH</v>
          </cell>
          <cell r="EM172" t="str">
            <v>politiekeur</v>
          </cell>
          <cell r="EN172" t="str">
            <v>426.662.02</v>
          </cell>
          <cell r="EO172" t="str">
            <v>ja</v>
          </cell>
          <cell r="EP172" t="str">
            <v>EN 1935: 475013112</v>
          </cell>
          <cell r="EQ172" t="str">
            <v>1293_80_</v>
          </cell>
          <cell r="ER172" t="str">
            <v>1293_80_2d</v>
          </cell>
          <cell r="ES172" t="str">
            <v>1293_80</v>
          </cell>
          <cell r="ET172" t="str">
            <v>skg.0214.1143.02.nl</v>
          </cell>
          <cell r="EU172" t="str">
            <v>1293.80.089</v>
          </cell>
          <cell r="FD172" t="str">
            <v>A400.80.003V</v>
          </cell>
          <cell r="FF172">
            <v>44287</v>
          </cell>
          <cell r="FI172">
            <v>116128</v>
          </cell>
          <cell r="FL172">
            <v>1</v>
          </cell>
        </row>
        <row r="173">
          <cell r="BS173" t="str">
            <v/>
          </cell>
          <cell r="BT173" t="str">
            <v/>
          </cell>
          <cell r="BU173" t="str">
            <v/>
          </cell>
          <cell r="BV173" t="str">
            <v/>
          </cell>
          <cell r="BW173" t="str">
            <v/>
          </cell>
          <cell r="BX173" t="str">
            <v/>
          </cell>
          <cell r="BY173" t="str">
            <v/>
          </cell>
          <cell r="DM173" t="str">
            <v/>
          </cell>
          <cell r="DN173" t="str">
            <v/>
          </cell>
          <cell r="DO173" t="str">
            <v/>
          </cell>
          <cell r="FL173">
            <v>1</v>
          </cell>
        </row>
        <row r="174">
          <cell r="C174" t="str">
            <v>2000.80.030E</v>
          </cell>
          <cell r="D174">
            <v>2000</v>
          </cell>
          <cell r="E174" t="str">
            <v>Smalscharnier</v>
          </cell>
          <cell r="F174" t="str">
            <v>Narrow butt hinge, square corners, stainless steel, with riveted pin, DIN 7954A</v>
          </cell>
          <cell r="G174" t="str">
            <v>Smalscharnier, rechte hoek, rvs, met vaste stift, DIN 7954A</v>
          </cell>
          <cell r="H174" t="str">
            <v>Charnière étroite, coins carrés, inox, tige rivetée, DIN 7954A</v>
          </cell>
          <cell r="I174" t="str">
            <v>Schmales Scharnier, rechte Ecken, Edelstahl, mit vernietetem Stift, DIN 7954A</v>
          </cell>
          <cell r="J174" t="str">
            <v>2000_80_.jpg</v>
          </cell>
          <cell r="K174" t="str">
            <v>C:\Users\Filis\OneDrive\Citgez Trading\Leveranciers\Charmag\Foto's\2000_80_.jpg</v>
          </cell>
          <cell r="L174" t="str">
            <v>2000_80_2d.tif</v>
          </cell>
          <cell r="M174" t="str">
            <v>C:\Users\Filis\OneDrive\Citgez Trading\Leveranciers\Charmag\technische tekeningen\2000_80_2d.tif</v>
          </cell>
          <cell r="N174" t="str">
            <v>80_Rvs</v>
          </cell>
          <cell r="O174">
            <v>101570</v>
          </cell>
          <cell r="P174">
            <v>30</v>
          </cell>
          <cell r="Q174" t="str">
            <v>mm</v>
          </cell>
          <cell r="R174">
            <v>22</v>
          </cell>
          <cell r="S174" t="str">
            <v>mm</v>
          </cell>
          <cell r="T174">
            <v>1</v>
          </cell>
          <cell r="U174" t="str">
            <v>mm</v>
          </cell>
          <cell r="V174">
            <v>4.2</v>
          </cell>
          <cell r="W174" t="str">
            <v>mm</v>
          </cell>
          <cell r="X174">
            <v>2</v>
          </cell>
          <cell r="Y174" t="str">
            <v>mm</v>
          </cell>
          <cell r="Z174">
            <v>3</v>
          </cell>
          <cell r="AA174" t="str">
            <v>mm</v>
          </cell>
          <cell r="AC174" t="str">
            <v>mm</v>
          </cell>
          <cell r="AE174" t="str">
            <v>mm</v>
          </cell>
          <cell r="AF174">
            <v>2</v>
          </cell>
          <cell r="AG174">
            <v>4</v>
          </cell>
          <cell r="AH174" t="str">
            <v>2*20</v>
          </cell>
          <cell r="AI174" t="str">
            <v>mm</v>
          </cell>
          <cell r="AL174" t="str">
            <v xml:space="preserve">Deuren volgens BRL 0803  </v>
          </cell>
          <cell r="AP174">
            <v>100</v>
          </cell>
          <cell r="AQ174" t="str">
            <v>stuks</v>
          </cell>
          <cell r="AR174">
            <v>7.0000000000000001E-3</v>
          </cell>
          <cell r="AS174" t="str">
            <v>kg</v>
          </cell>
          <cell r="AW174" t="str">
            <v>Hout</v>
          </cell>
          <cell r="AX174" t="str">
            <v>Wood</v>
          </cell>
          <cell r="AY174" t="str">
            <v>Holz</v>
          </cell>
          <cell r="AZ174" t="str">
            <v>Bois</v>
          </cell>
          <cell r="BA174" t="str">
            <v>Scharnier</v>
          </cell>
          <cell r="BB174" t="str">
            <v>Hinge</v>
          </cell>
          <cell r="BC174" t="str">
            <v>Scharnier</v>
          </cell>
          <cell r="BD174" t="str">
            <v>Charnière</v>
          </cell>
          <cell r="BE174" t="str">
            <v>Smalscharnier</v>
          </cell>
          <cell r="BF174" t="str">
            <v>Narrow butt hinge</v>
          </cell>
          <cell r="BG174" t="str">
            <v>Schmales scharnier</v>
          </cell>
          <cell r="BH174" t="str">
            <v>Charnière étroite</v>
          </cell>
          <cell r="BM174" t="str">
            <v>Rvs</v>
          </cell>
          <cell r="BN174" t="str">
            <v>Stainless steel</v>
          </cell>
          <cell r="BO174" t="str">
            <v>Edelstahl</v>
          </cell>
          <cell r="BP174" t="str">
            <v>Inox</v>
          </cell>
          <cell r="BQ174" t="str">
            <v>Geborsteld</v>
          </cell>
          <cell r="BR174" t="str">
            <v>Brushed</v>
          </cell>
          <cell r="BS174" t="str">
            <v>Gebürstet</v>
          </cell>
          <cell r="BT174" t="str">
            <v>Brossé</v>
          </cell>
          <cell r="BU174" t="str">
            <v>Rvs</v>
          </cell>
          <cell r="BV174" t="str">
            <v>Stainless Steel</v>
          </cell>
          <cell r="BW174" t="str">
            <v>Edelstahl</v>
          </cell>
          <cell r="BX174" t="str">
            <v>Inox</v>
          </cell>
          <cell r="BY174" t="str">
            <v/>
          </cell>
          <cell r="CC174" t="str">
            <v>Rechte hoek</v>
          </cell>
          <cell r="CD174" t="str">
            <v>Square corners</v>
          </cell>
          <cell r="CE174" t="str">
            <v>Rechte Ecken</v>
          </cell>
          <cell r="CF174" t="str">
            <v>Coins carrés</v>
          </cell>
          <cell r="CG174" t="str">
            <v>Ongelagerd</v>
          </cell>
          <cell r="CH174" t="str">
            <v xml:space="preserve">Bearing-free </v>
          </cell>
          <cell r="CI174" t="str">
            <v>Lager frei</v>
          </cell>
          <cell r="CJ174" t="str">
            <v>Sans lisse</v>
          </cell>
          <cell r="DE174" t="str">
            <v>Toepasbaar voor binnendeuren</v>
          </cell>
          <cell r="DM174" t="str">
            <v/>
          </cell>
          <cell r="DN174" t="str">
            <v/>
          </cell>
          <cell r="DO174" t="str">
            <v/>
          </cell>
          <cell r="DU174" t="str">
            <v>Met vaste pen</v>
          </cell>
          <cell r="DV174" t="str">
            <v>With riveted pin</v>
          </cell>
          <cell r="DW174" t="str">
            <v>Mit vernietetem Stift</v>
          </cell>
          <cell r="DX174" t="str">
            <v>Tige rivetée</v>
          </cell>
          <cell r="EQ174" t="str">
            <v>2000_80_</v>
          </cell>
          <cell r="ER174" t="str">
            <v>2000_80_2d</v>
          </cell>
          <cell r="ES174" t="str">
            <v>2000_80</v>
          </cell>
          <cell r="FL174">
            <v>1</v>
          </cell>
        </row>
        <row r="175">
          <cell r="C175" t="str">
            <v>2000.80.040E</v>
          </cell>
          <cell r="D175">
            <v>2000</v>
          </cell>
          <cell r="E175" t="str">
            <v>Smalscharnier</v>
          </cell>
          <cell r="F175" t="str">
            <v>Narrow butt hinge, square corners, stainless steel, with riveted pin, DIN 7954A</v>
          </cell>
          <cell r="G175" t="str">
            <v>Smalscharnier, rechte hoek, rvs, met vaste stift, DIN 7954A</v>
          </cell>
          <cell r="H175" t="str">
            <v>Charnière étroite, coins carrés, inox, tige rivetée, DIN 7954A</v>
          </cell>
          <cell r="I175" t="str">
            <v>Schmales Scharnier, rechte Ecken, Edelstahl, mit vernietetem Stift, DIN 7954A</v>
          </cell>
          <cell r="J175" t="str">
            <v>2000_80_.jpg</v>
          </cell>
          <cell r="K175" t="str">
            <v>C:\Users\Filis\OneDrive\Citgez Trading\Leveranciers\Charmag\Foto's\2000_80_.jpg</v>
          </cell>
          <cell r="L175" t="str">
            <v>2000_80_2d.tif</v>
          </cell>
          <cell r="M175" t="str">
            <v>C:\Users\Filis\OneDrive\Citgez Trading\Leveranciers\Charmag\technische tekeningen\2000_80_2d.tif</v>
          </cell>
          <cell r="N175" t="str">
            <v>80_Rvs</v>
          </cell>
          <cell r="O175">
            <v>101572</v>
          </cell>
          <cell r="P175">
            <v>40</v>
          </cell>
          <cell r="Q175" t="str">
            <v>mm</v>
          </cell>
          <cell r="R175">
            <v>26</v>
          </cell>
          <cell r="S175" t="str">
            <v>mm</v>
          </cell>
          <cell r="T175">
            <v>1</v>
          </cell>
          <cell r="U175" t="str">
            <v>mm</v>
          </cell>
          <cell r="V175">
            <v>4.7</v>
          </cell>
          <cell r="W175" t="str">
            <v>mm</v>
          </cell>
          <cell r="X175">
            <v>2.5</v>
          </cell>
          <cell r="Y175" t="str">
            <v>mm</v>
          </cell>
          <cell r="Z175">
            <v>3</v>
          </cell>
          <cell r="AA175" t="str">
            <v>mm</v>
          </cell>
          <cell r="AC175" t="str">
            <v>mm</v>
          </cell>
          <cell r="AE175" t="str">
            <v>mm</v>
          </cell>
          <cell r="AF175">
            <v>2.5</v>
          </cell>
          <cell r="AG175">
            <v>4</v>
          </cell>
          <cell r="AH175" t="str">
            <v>2,5*20</v>
          </cell>
          <cell r="AI175" t="str">
            <v>mm</v>
          </cell>
          <cell r="AL175" t="str">
            <v xml:space="preserve">Deuren volgens BRL 0803  </v>
          </cell>
          <cell r="AP175">
            <v>100</v>
          </cell>
          <cell r="AQ175" t="str">
            <v>stuks</v>
          </cell>
          <cell r="AR175">
            <v>1.2E-2</v>
          </cell>
          <cell r="AS175" t="str">
            <v>kg</v>
          </cell>
          <cell r="AW175" t="str">
            <v>Hout</v>
          </cell>
          <cell r="AX175" t="str">
            <v>Wood</v>
          </cell>
          <cell r="AY175" t="str">
            <v>Holz</v>
          </cell>
          <cell r="AZ175" t="str">
            <v>Bois</v>
          </cell>
          <cell r="BA175" t="str">
            <v>Scharnier</v>
          </cell>
          <cell r="BB175" t="str">
            <v>Hinge</v>
          </cell>
          <cell r="BC175" t="str">
            <v>Scharnier</v>
          </cell>
          <cell r="BD175" t="str">
            <v>Charnière</v>
          </cell>
          <cell r="BE175" t="str">
            <v>Smalscharnier</v>
          </cell>
          <cell r="BF175" t="str">
            <v>Narrow butt hinge</v>
          </cell>
          <cell r="BG175" t="str">
            <v>Schmales scharnier</v>
          </cell>
          <cell r="BH175" t="str">
            <v>Charnière étroite</v>
          </cell>
          <cell r="BM175" t="str">
            <v>Rvs</v>
          </cell>
          <cell r="BN175" t="str">
            <v>Stainless steel</v>
          </cell>
          <cell r="BO175" t="str">
            <v>Edelstahl</v>
          </cell>
          <cell r="BP175" t="str">
            <v>Inox</v>
          </cell>
          <cell r="BQ175" t="str">
            <v>Geborsteld</v>
          </cell>
          <cell r="BR175" t="str">
            <v>Brushed</v>
          </cell>
          <cell r="BS175" t="str">
            <v>Gebürstet</v>
          </cell>
          <cell r="BT175" t="str">
            <v>Brossé</v>
          </cell>
          <cell r="BU175" t="str">
            <v>Rvs</v>
          </cell>
          <cell r="BV175" t="str">
            <v>Stainless Steel</v>
          </cell>
          <cell r="BW175" t="str">
            <v>Edelstahl</v>
          </cell>
          <cell r="BX175" t="str">
            <v>Inox</v>
          </cell>
          <cell r="BY175" t="str">
            <v/>
          </cell>
          <cell r="CC175" t="str">
            <v>Rechte hoek</v>
          </cell>
          <cell r="CD175" t="str">
            <v>Square corners</v>
          </cell>
          <cell r="CE175" t="str">
            <v>Rechte Ecken</v>
          </cell>
          <cell r="CF175" t="str">
            <v>Coins carrés</v>
          </cell>
          <cell r="CG175" t="str">
            <v>Ongelagerd</v>
          </cell>
          <cell r="CH175" t="str">
            <v xml:space="preserve">Bearing-free </v>
          </cell>
          <cell r="CI175" t="str">
            <v>Lager frei</v>
          </cell>
          <cell r="CJ175" t="str">
            <v>Sans lisse</v>
          </cell>
          <cell r="DE175" t="str">
            <v>Toepasbaar voor binnendeuren</v>
          </cell>
          <cell r="DM175" t="str">
            <v/>
          </cell>
          <cell r="DN175" t="str">
            <v/>
          </cell>
          <cell r="DO175" t="str">
            <v/>
          </cell>
          <cell r="DU175" t="str">
            <v>Met vaste pen</v>
          </cell>
          <cell r="DV175" t="str">
            <v>With riveted pin</v>
          </cell>
          <cell r="DW175" t="str">
            <v>Mit vernietetem Stift</v>
          </cell>
          <cell r="DX175" t="str">
            <v>Tige rivetée</v>
          </cell>
          <cell r="EQ175" t="str">
            <v>2000_80_</v>
          </cell>
          <cell r="ER175" t="str">
            <v>2000_80_2d</v>
          </cell>
          <cell r="ES175" t="str">
            <v>2000_80</v>
          </cell>
          <cell r="FL175">
            <v>1</v>
          </cell>
        </row>
        <row r="176">
          <cell r="C176" t="str">
            <v>2000.80.050E</v>
          </cell>
          <cell r="D176">
            <v>2000</v>
          </cell>
          <cell r="E176" t="str">
            <v>Smalscharnier</v>
          </cell>
          <cell r="F176" t="str">
            <v>Narrow butt hinge, square corners, stainless steel, with riveted pin, DIN 7954A</v>
          </cell>
          <cell r="G176" t="str">
            <v>Smalscharnier, rechte hoek, rvs, met vaste stift, DIN 7954A</v>
          </cell>
          <cell r="H176" t="str">
            <v>Charnière étroite, coins carrés, inox, tige rivetée, DIN 7954A</v>
          </cell>
          <cell r="I176" t="str">
            <v>Schmales Scharnier, rechte Ecken, Edelstahl, mit vernietetem Stift, DIN 7954A</v>
          </cell>
          <cell r="J176" t="str">
            <v>2000_80_.jpg</v>
          </cell>
          <cell r="K176" t="str">
            <v>C:\Users\Filis\OneDrive\Citgez Trading\Leveranciers\Charmag\Foto's\2000_80_.jpg</v>
          </cell>
          <cell r="L176" t="str">
            <v>2000_80_2d.tif</v>
          </cell>
          <cell r="M176" t="str">
            <v>C:\Users\Filis\OneDrive\Citgez Trading\Leveranciers\Charmag\technische tekeningen\2000_80_2d.tif</v>
          </cell>
          <cell r="N176" t="str">
            <v>80_Rvs</v>
          </cell>
          <cell r="O176">
            <v>101574</v>
          </cell>
          <cell r="P176">
            <v>50</v>
          </cell>
          <cell r="Q176" t="str">
            <v>mm</v>
          </cell>
          <cell r="R176">
            <v>31</v>
          </cell>
          <cell r="S176" t="str">
            <v>mm</v>
          </cell>
          <cell r="T176">
            <v>1.25</v>
          </cell>
          <cell r="U176" t="str">
            <v>mm</v>
          </cell>
          <cell r="V176">
            <v>5.5</v>
          </cell>
          <cell r="W176" t="str">
            <v>mm</v>
          </cell>
          <cell r="X176">
            <v>2.75</v>
          </cell>
          <cell r="Y176" t="str">
            <v>mm</v>
          </cell>
          <cell r="Z176">
            <v>5</v>
          </cell>
          <cell r="AA176" t="str">
            <v>mm</v>
          </cell>
          <cell r="AC176" t="str">
            <v>mm</v>
          </cell>
          <cell r="AE176" t="str">
            <v>mm</v>
          </cell>
          <cell r="AF176">
            <v>3</v>
          </cell>
          <cell r="AG176">
            <v>6</v>
          </cell>
          <cell r="AH176" t="str">
            <v>3*2,5</v>
          </cell>
          <cell r="AI176" t="str">
            <v>mm</v>
          </cell>
          <cell r="AL176" t="str">
            <v xml:space="preserve">Deuren volgens BRL 0803  </v>
          </cell>
          <cell r="AP176">
            <v>20</v>
          </cell>
          <cell r="AQ176" t="str">
            <v>stuks</v>
          </cell>
          <cell r="AR176">
            <v>2.1000000000000001E-2</v>
          </cell>
          <cell r="AS176" t="str">
            <v>kg</v>
          </cell>
          <cell r="AW176" t="str">
            <v>Hout</v>
          </cell>
          <cell r="AX176" t="str">
            <v>Wood</v>
          </cell>
          <cell r="AY176" t="str">
            <v>Holz</v>
          </cell>
          <cell r="AZ176" t="str">
            <v>Bois</v>
          </cell>
          <cell r="BA176" t="str">
            <v>Scharnier</v>
          </cell>
          <cell r="BB176" t="str">
            <v>Hinge</v>
          </cell>
          <cell r="BC176" t="str">
            <v>Scharnier</v>
          </cell>
          <cell r="BD176" t="str">
            <v>Charnière</v>
          </cell>
          <cell r="BE176" t="str">
            <v>Smalscharnier</v>
          </cell>
          <cell r="BF176" t="str">
            <v>Narrow butt hinge</v>
          </cell>
          <cell r="BG176" t="str">
            <v>Schmales scharnier</v>
          </cell>
          <cell r="BH176" t="str">
            <v>Charnière étroite</v>
          </cell>
          <cell r="BM176" t="str">
            <v>Rvs</v>
          </cell>
          <cell r="BN176" t="str">
            <v>Stainless steel</v>
          </cell>
          <cell r="BO176" t="str">
            <v>Edelstahl</v>
          </cell>
          <cell r="BP176" t="str">
            <v>Inox</v>
          </cell>
          <cell r="BQ176" t="str">
            <v>Geborsteld</v>
          </cell>
          <cell r="BR176" t="str">
            <v>Brushed</v>
          </cell>
          <cell r="BS176" t="str">
            <v>Gebürstet</v>
          </cell>
          <cell r="BT176" t="str">
            <v>Brossé</v>
          </cell>
          <cell r="BU176" t="str">
            <v>Rvs</v>
          </cell>
          <cell r="BV176" t="str">
            <v>Stainless Steel</v>
          </cell>
          <cell r="BW176" t="str">
            <v>Edelstahl</v>
          </cell>
          <cell r="BX176" t="str">
            <v>Inox</v>
          </cell>
          <cell r="BY176" t="str">
            <v/>
          </cell>
          <cell r="CC176" t="str">
            <v>Rechte hoek</v>
          </cell>
          <cell r="CD176" t="str">
            <v>Square corners</v>
          </cell>
          <cell r="CE176" t="str">
            <v>Rechte Ecken</v>
          </cell>
          <cell r="CF176" t="str">
            <v>Coins carrés</v>
          </cell>
          <cell r="CG176" t="str">
            <v>Ongelagerd</v>
          </cell>
          <cell r="CH176" t="str">
            <v xml:space="preserve">Bearing-free </v>
          </cell>
          <cell r="CI176" t="str">
            <v>Lager frei</v>
          </cell>
          <cell r="CJ176" t="str">
            <v>Sans lisse</v>
          </cell>
          <cell r="DE176" t="str">
            <v>Toepasbaar voor binnendeuren</v>
          </cell>
          <cell r="DM176" t="str">
            <v/>
          </cell>
          <cell r="DN176" t="str">
            <v/>
          </cell>
          <cell r="DO176" t="str">
            <v/>
          </cell>
          <cell r="DU176" t="str">
            <v>Met vaste pen</v>
          </cell>
          <cell r="DV176" t="str">
            <v>With riveted pin</v>
          </cell>
          <cell r="DW176" t="str">
            <v>Mit vernietetem Stift</v>
          </cell>
          <cell r="DX176" t="str">
            <v>Tige rivetée</v>
          </cell>
          <cell r="EQ176" t="str">
            <v>2000_80_</v>
          </cell>
          <cell r="ER176" t="str">
            <v>2000_80_2d</v>
          </cell>
          <cell r="ES176" t="str">
            <v>2000_80</v>
          </cell>
          <cell r="FL176">
            <v>1</v>
          </cell>
        </row>
        <row r="177">
          <cell r="C177" t="str">
            <v>2000.80.060E</v>
          </cell>
          <cell r="D177">
            <v>2000</v>
          </cell>
          <cell r="E177" t="str">
            <v>Smalscharnier</v>
          </cell>
          <cell r="F177" t="str">
            <v>Narrow butt hinge, square corners, stainless steel, with riveted pin, DIN 7954A</v>
          </cell>
          <cell r="G177" t="str">
            <v>Smalscharnier, rechte hoek, rvs, met vaste stift, DIN 7954A</v>
          </cell>
          <cell r="H177" t="str">
            <v>Charnière étroite, coins carrés, inox, tige rivetée, DIN 7954A</v>
          </cell>
          <cell r="I177" t="str">
            <v>Schmales Scharnier, rechte Ecken, Edelstahl, mit vernietetem Stift, DIN 7954A</v>
          </cell>
          <cell r="J177" t="str">
            <v>2000_80_.jpg</v>
          </cell>
          <cell r="K177" t="str">
            <v>C:\Users\Filis\OneDrive\Citgez Trading\Leveranciers\Charmag\Foto's\2000_80_.jpg</v>
          </cell>
          <cell r="L177" t="str">
            <v>2000_80_2d.tif</v>
          </cell>
          <cell r="M177" t="str">
            <v>C:\Users\Filis\OneDrive\Citgez Trading\Leveranciers\Charmag\technische tekeningen\2000_80_2d.tif</v>
          </cell>
          <cell r="N177" t="str">
            <v>80_Rvs</v>
          </cell>
          <cell r="O177">
            <v>101576</v>
          </cell>
          <cell r="P177">
            <v>60</v>
          </cell>
          <cell r="Q177" t="str">
            <v>mm</v>
          </cell>
          <cell r="R177">
            <v>34</v>
          </cell>
          <cell r="S177" t="str">
            <v>mm</v>
          </cell>
          <cell r="T177">
            <v>1.5</v>
          </cell>
          <cell r="U177" t="str">
            <v>mm</v>
          </cell>
          <cell r="V177">
            <v>6.1</v>
          </cell>
          <cell r="W177" t="str">
            <v>mm</v>
          </cell>
          <cell r="X177">
            <v>3</v>
          </cell>
          <cell r="Y177" t="str">
            <v>mm</v>
          </cell>
          <cell r="Z177">
            <v>5</v>
          </cell>
          <cell r="AA177" t="str">
            <v>mm</v>
          </cell>
          <cell r="AC177" t="str">
            <v>mm</v>
          </cell>
          <cell r="AE177" t="str">
            <v>mm</v>
          </cell>
          <cell r="AF177">
            <v>3</v>
          </cell>
          <cell r="AG177">
            <v>6</v>
          </cell>
          <cell r="AH177" t="str">
            <v>3*2,5</v>
          </cell>
          <cell r="AI177" t="str">
            <v>mm</v>
          </cell>
          <cell r="AL177" t="str">
            <v xml:space="preserve">Deuren volgens BRL 0803  </v>
          </cell>
          <cell r="AP177">
            <v>20</v>
          </cell>
          <cell r="AQ177" t="str">
            <v>stuks</v>
          </cell>
          <cell r="AR177">
            <v>3.3000000000000002E-2</v>
          </cell>
          <cell r="AS177" t="str">
            <v>kg</v>
          </cell>
          <cell r="AW177" t="str">
            <v>Hout</v>
          </cell>
          <cell r="AX177" t="str">
            <v>Wood</v>
          </cell>
          <cell r="AY177" t="str">
            <v>Holz</v>
          </cell>
          <cell r="AZ177" t="str">
            <v>Bois</v>
          </cell>
          <cell r="BA177" t="str">
            <v>Scharnier</v>
          </cell>
          <cell r="BB177" t="str">
            <v>Hinge</v>
          </cell>
          <cell r="BC177" t="str">
            <v>Scharnier</v>
          </cell>
          <cell r="BD177" t="str">
            <v>Charnière</v>
          </cell>
          <cell r="BE177" t="str">
            <v>Smalscharnier</v>
          </cell>
          <cell r="BF177" t="str">
            <v>Narrow butt hinge</v>
          </cell>
          <cell r="BG177" t="str">
            <v>Schmales scharnier</v>
          </cell>
          <cell r="BH177" t="str">
            <v>Charnière étroite</v>
          </cell>
          <cell r="BM177" t="str">
            <v>Rvs</v>
          </cell>
          <cell r="BN177" t="str">
            <v>Stainless steel</v>
          </cell>
          <cell r="BO177" t="str">
            <v>Edelstahl</v>
          </cell>
          <cell r="BP177" t="str">
            <v>Inox</v>
          </cell>
          <cell r="BQ177" t="str">
            <v>Geborsteld</v>
          </cell>
          <cell r="BR177" t="str">
            <v>Brushed</v>
          </cell>
          <cell r="BS177" t="str">
            <v>Gebürstet</v>
          </cell>
          <cell r="BT177" t="str">
            <v>Brossé</v>
          </cell>
          <cell r="BU177" t="str">
            <v>Rvs</v>
          </cell>
          <cell r="BV177" t="str">
            <v>Stainless Steel</v>
          </cell>
          <cell r="BW177" t="str">
            <v>Edelstahl</v>
          </cell>
          <cell r="BX177" t="str">
            <v>Inox</v>
          </cell>
          <cell r="BY177" t="str">
            <v/>
          </cell>
          <cell r="CC177" t="str">
            <v>Rechte hoek</v>
          </cell>
          <cell r="CD177" t="str">
            <v>Square corners</v>
          </cell>
          <cell r="CE177" t="str">
            <v>Rechte Ecken</v>
          </cell>
          <cell r="CF177" t="str">
            <v>Coins carrés</v>
          </cell>
          <cell r="CG177" t="str">
            <v>Ongelagerd</v>
          </cell>
          <cell r="CH177" t="str">
            <v xml:space="preserve">Bearing-free </v>
          </cell>
          <cell r="CI177" t="str">
            <v>Lager frei</v>
          </cell>
          <cell r="CJ177" t="str">
            <v>Sans lisse</v>
          </cell>
          <cell r="DE177" t="str">
            <v>Toepasbaar voor binnendeuren</v>
          </cell>
          <cell r="DM177" t="str">
            <v/>
          </cell>
          <cell r="DN177" t="str">
            <v/>
          </cell>
          <cell r="DO177" t="str">
            <v/>
          </cell>
          <cell r="DU177" t="str">
            <v>Met vaste pen</v>
          </cell>
          <cell r="DV177" t="str">
            <v>With riveted pin</v>
          </cell>
          <cell r="DW177" t="str">
            <v>Mit vernietetem Stift</v>
          </cell>
          <cell r="DX177" t="str">
            <v>Tige rivetée</v>
          </cell>
          <cell r="EQ177" t="str">
            <v>2000_80_</v>
          </cell>
          <cell r="ER177" t="str">
            <v>2000_80_2d</v>
          </cell>
          <cell r="ES177" t="str">
            <v>2000_80</v>
          </cell>
          <cell r="FL177">
            <v>1</v>
          </cell>
        </row>
        <row r="178">
          <cell r="C178" t="str">
            <v>2000.80.080E</v>
          </cell>
          <cell r="D178">
            <v>2000</v>
          </cell>
          <cell r="E178" t="str">
            <v>Smalscharnier</v>
          </cell>
          <cell r="F178" t="str">
            <v>Narrow butt hinge, square corners, stainless steel, with riveted pin, DIN 7954A</v>
          </cell>
          <cell r="G178" t="str">
            <v>Smalscharnier, rechte hoek, rvs, met vaste stift, DIN 7954A</v>
          </cell>
          <cell r="H178" t="str">
            <v>Charnière étroite, coins carrés, inox, tige rivetée, DIN 7954A</v>
          </cell>
          <cell r="I178" t="str">
            <v>Schmales Scharnier, rechte Ecken, Edelstahl, mit vernietetem Stift, DIN 7954A</v>
          </cell>
          <cell r="J178" t="str">
            <v>2000_80_.jpg</v>
          </cell>
          <cell r="K178" t="str">
            <v>C:\Users\Filis\OneDrive\Citgez Trading\Leveranciers\Charmag\Foto's\2000_80_.jpg</v>
          </cell>
          <cell r="L178" t="str">
            <v>2000_80_2d.tif</v>
          </cell>
          <cell r="M178" t="str">
            <v>C:\Users\Filis\OneDrive\Citgez Trading\Leveranciers\Charmag\technische tekeningen\2000_80_2d.tif</v>
          </cell>
          <cell r="N178" t="str">
            <v>80_Rvs</v>
          </cell>
          <cell r="O178">
            <v>101578</v>
          </cell>
          <cell r="P178">
            <v>80</v>
          </cell>
          <cell r="Q178" t="str">
            <v>mm</v>
          </cell>
          <cell r="R178">
            <v>41</v>
          </cell>
          <cell r="S178" t="str">
            <v>mm</v>
          </cell>
          <cell r="T178">
            <v>1.5</v>
          </cell>
          <cell r="U178" t="str">
            <v>mm</v>
          </cell>
          <cell r="V178">
            <v>6.6</v>
          </cell>
          <cell r="W178" t="str">
            <v>mm</v>
          </cell>
          <cell r="X178">
            <v>3.5</v>
          </cell>
          <cell r="Y178" t="str">
            <v>mm</v>
          </cell>
          <cell r="Z178">
            <v>5</v>
          </cell>
          <cell r="AA178" t="str">
            <v>mm</v>
          </cell>
          <cell r="AC178" t="str">
            <v>mm</v>
          </cell>
          <cell r="AE178" t="str">
            <v>mm</v>
          </cell>
          <cell r="AF178">
            <v>3.5</v>
          </cell>
          <cell r="AG178">
            <v>6</v>
          </cell>
          <cell r="AH178" t="str">
            <v>3,5*30</v>
          </cell>
          <cell r="AI178" t="str">
            <v>mm</v>
          </cell>
          <cell r="AL178" t="str">
            <v xml:space="preserve">Deuren volgens BRL 0803  </v>
          </cell>
          <cell r="AP178">
            <v>20</v>
          </cell>
          <cell r="AQ178" t="str">
            <v>stuks</v>
          </cell>
          <cell r="AR178">
            <v>5.1999999999999998E-2</v>
          </cell>
          <cell r="AS178" t="str">
            <v>kg</v>
          </cell>
          <cell r="AW178" t="str">
            <v>Hout</v>
          </cell>
          <cell r="AX178" t="str">
            <v>Wood</v>
          </cell>
          <cell r="AY178" t="str">
            <v>Holz</v>
          </cell>
          <cell r="AZ178" t="str">
            <v>Bois</v>
          </cell>
          <cell r="BA178" t="str">
            <v>Scharnier</v>
          </cell>
          <cell r="BB178" t="str">
            <v>Hinge</v>
          </cell>
          <cell r="BC178" t="str">
            <v>Scharnier</v>
          </cell>
          <cell r="BD178" t="str">
            <v>Charnière</v>
          </cell>
          <cell r="BE178" t="str">
            <v>Smalscharnier</v>
          </cell>
          <cell r="BF178" t="str">
            <v>Narrow butt hinge</v>
          </cell>
          <cell r="BG178" t="str">
            <v>Schmales scharnier</v>
          </cell>
          <cell r="BH178" t="str">
            <v>Charnière étroite</v>
          </cell>
          <cell r="BM178" t="str">
            <v>Rvs</v>
          </cell>
          <cell r="BN178" t="str">
            <v>Stainless steel</v>
          </cell>
          <cell r="BO178" t="str">
            <v>Edelstahl</v>
          </cell>
          <cell r="BP178" t="str">
            <v>Inox</v>
          </cell>
          <cell r="BQ178" t="str">
            <v>Geborsteld</v>
          </cell>
          <cell r="BR178" t="str">
            <v>Brushed</v>
          </cell>
          <cell r="BS178" t="str">
            <v>Gebürstet</v>
          </cell>
          <cell r="BT178" t="str">
            <v>Brossé</v>
          </cell>
          <cell r="BU178" t="str">
            <v>Rvs</v>
          </cell>
          <cell r="BV178" t="str">
            <v>Stainless Steel</v>
          </cell>
          <cell r="BW178" t="str">
            <v>Edelstahl</v>
          </cell>
          <cell r="BX178" t="str">
            <v>Inox</v>
          </cell>
          <cell r="BY178" t="str">
            <v/>
          </cell>
          <cell r="CC178" t="str">
            <v>Rechte hoek</v>
          </cell>
          <cell r="CD178" t="str">
            <v>Square corners</v>
          </cell>
          <cell r="CE178" t="str">
            <v>Rechte Ecken</v>
          </cell>
          <cell r="CF178" t="str">
            <v>Coins carrés</v>
          </cell>
          <cell r="CG178" t="str">
            <v>Ongelagerd</v>
          </cell>
          <cell r="CH178" t="str">
            <v xml:space="preserve">Bearing-free </v>
          </cell>
          <cell r="CI178" t="str">
            <v>Lager frei</v>
          </cell>
          <cell r="CJ178" t="str">
            <v>Sans lisse</v>
          </cell>
          <cell r="DE178" t="str">
            <v>Toepasbaar voor binnendeuren</v>
          </cell>
          <cell r="DM178" t="str">
            <v/>
          </cell>
          <cell r="DN178" t="str">
            <v/>
          </cell>
          <cell r="DO178" t="str">
            <v/>
          </cell>
          <cell r="DU178" t="str">
            <v>Met vaste pen</v>
          </cell>
          <cell r="DV178" t="str">
            <v>With riveted pin</v>
          </cell>
          <cell r="DW178" t="str">
            <v>Mit vernietetem Stift</v>
          </cell>
          <cell r="DX178" t="str">
            <v>Tige rivetée</v>
          </cell>
          <cell r="EQ178" t="str">
            <v>2000_80_</v>
          </cell>
          <cell r="ER178" t="str">
            <v>2000_80_2d</v>
          </cell>
          <cell r="ES178" t="str">
            <v>2000_80</v>
          </cell>
          <cell r="FL178">
            <v>1</v>
          </cell>
        </row>
        <row r="179">
          <cell r="C179" t="str">
            <v>2000.20.025E</v>
          </cell>
          <cell r="D179">
            <v>2000</v>
          </cell>
          <cell r="E179" t="str">
            <v>Smalscharnier</v>
          </cell>
          <cell r="F179" t="str">
            <v>Narrow butt hinge, square corners, steel galvanized, with riveted pin, DIN 7954A</v>
          </cell>
          <cell r="G179" t="str">
            <v>Smalscharnier, rechte hoek, gegalvaniseerd, met vaste stift, DIN 7954A</v>
          </cell>
          <cell r="H179" t="str">
            <v>Charnière étroite, coins carrés, acier zingué, tige rivetée, DIN 7954A</v>
          </cell>
          <cell r="I179" t="str">
            <v>Schmales Scharnier, rechte Ecken, Stahl verzinkt, mit vernietetem Stift, DIN 7954A</v>
          </cell>
          <cell r="J179" t="str">
            <v>2000_20_.jpg</v>
          </cell>
          <cell r="K179" t="str">
            <v>C:\Users\Filis\OneDrive\Citgez Trading\Leveranciers\Charmag\Foto's\2000_20_.jpg</v>
          </cell>
          <cell r="L179" t="str">
            <v>2000_20_2d.tif</v>
          </cell>
          <cell r="M179" t="str">
            <v>C:\Users\Filis\OneDrive\Citgez Trading\Leveranciers\Charmag\technische tekeningen\2000_20_2d.tif</v>
          </cell>
          <cell r="N179" t="str">
            <v>20_Gegalvaniseerd</v>
          </cell>
          <cell r="O179">
            <v>101551</v>
          </cell>
          <cell r="P179">
            <v>25</v>
          </cell>
          <cell r="Q179" t="str">
            <v>mm</v>
          </cell>
          <cell r="R179">
            <v>20</v>
          </cell>
          <cell r="S179" t="str">
            <v>mm</v>
          </cell>
          <cell r="T179">
            <v>1</v>
          </cell>
          <cell r="U179" t="str">
            <v>mm</v>
          </cell>
          <cell r="V179">
            <v>4.2</v>
          </cell>
          <cell r="W179" t="str">
            <v>mm</v>
          </cell>
          <cell r="X179">
            <v>2</v>
          </cell>
          <cell r="Y179" t="str">
            <v>mm</v>
          </cell>
          <cell r="Z179">
            <v>3</v>
          </cell>
          <cell r="AA179" t="str">
            <v>mm</v>
          </cell>
          <cell r="AC179" t="str">
            <v>mm</v>
          </cell>
          <cell r="AE179" t="str">
            <v>mm</v>
          </cell>
          <cell r="AF179">
            <v>2</v>
          </cell>
          <cell r="AG179">
            <v>4</v>
          </cell>
          <cell r="AH179" t="str">
            <v>2*20</v>
          </cell>
          <cell r="AI179" t="str">
            <v>mm</v>
          </cell>
          <cell r="AL179" t="str">
            <v xml:space="preserve">Deuren volgens BRL 0803  </v>
          </cell>
          <cell r="AP179">
            <v>100</v>
          </cell>
          <cell r="AQ179" t="str">
            <v>stuks</v>
          </cell>
          <cell r="AR179">
            <v>6.0000000000000001E-3</v>
          </cell>
          <cell r="AS179" t="str">
            <v>kg</v>
          </cell>
          <cell r="AW179" t="str">
            <v>Hout</v>
          </cell>
          <cell r="AX179" t="str">
            <v>Wood</v>
          </cell>
          <cell r="AY179" t="str">
            <v>Holz</v>
          </cell>
          <cell r="AZ179" t="str">
            <v>Bois</v>
          </cell>
          <cell r="BA179" t="str">
            <v>Scharnier</v>
          </cell>
          <cell r="BB179" t="str">
            <v>Hinge</v>
          </cell>
          <cell r="BC179" t="str">
            <v>Scharnier</v>
          </cell>
          <cell r="BD179" t="str">
            <v>Charnière</v>
          </cell>
          <cell r="BE179" t="str">
            <v>Smalscharnier</v>
          </cell>
          <cell r="BF179" t="str">
            <v>Narrow butt hinge</v>
          </cell>
          <cell r="BG179" t="str">
            <v>Schmales scharnier</v>
          </cell>
          <cell r="BH179" t="str">
            <v>Charnière étroite</v>
          </cell>
          <cell r="BM179" t="str">
            <v>Staal</v>
          </cell>
          <cell r="BN179" t="str">
            <v>Steel</v>
          </cell>
          <cell r="BO179" t="str">
            <v>Stahl</v>
          </cell>
          <cell r="BP179" t="str">
            <v>Acier</v>
          </cell>
          <cell r="BQ179" t="str">
            <v>Gegalvaniseerd</v>
          </cell>
          <cell r="BR179" t="str">
            <v>Galvanized</v>
          </cell>
          <cell r="BS179" t="str">
            <v>Verzinkt</v>
          </cell>
          <cell r="BT179" t="str">
            <v>Zingué</v>
          </cell>
          <cell r="BU179" t="str">
            <v>Staal</v>
          </cell>
          <cell r="BV179" t="str">
            <v>Steel</v>
          </cell>
          <cell r="BW179" t="str">
            <v>Stahl</v>
          </cell>
          <cell r="BX179" t="str">
            <v>Acier</v>
          </cell>
          <cell r="BY179" t="str">
            <v/>
          </cell>
          <cell r="CC179" t="str">
            <v>Rechte hoek</v>
          </cell>
          <cell r="CD179" t="str">
            <v>Square corners</v>
          </cell>
          <cell r="CE179" t="str">
            <v>Rechte Ecken</v>
          </cell>
          <cell r="CF179" t="str">
            <v>Coins carrés</v>
          </cell>
          <cell r="CG179" t="str">
            <v>Ongelagerd</v>
          </cell>
          <cell r="CH179" t="str">
            <v xml:space="preserve">Bearing-free </v>
          </cell>
          <cell r="CI179" t="str">
            <v>Lager frei</v>
          </cell>
          <cell r="CJ179" t="str">
            <v>Sans lisse</v>
          </cell>
          <cell r="DE179" t="str">
            <v>Toepasbaar voor binnendeuren</v>
          </cell>
          <cell r="DM179" t="str">
            <v/>
          </cell>
          <cell r="DN179" t="str">
            <v/>
          </cell>
          <cell r="DO179" t="str">
            <v/>
          </cell>
          <cell r="DU179" t="str">
            <v>Met vaste pen</v>
          </cell>
          <cell r="DV179" t="str">
            <v>With riveted pin</v>
          </cell>
          <cell r="DW179" t="str">
            <v>Mit vernietetem Stift</v>
          </cell>
          <cell r="DX179" t="str">
            <v>Tige rivetée</v>
          </cell>
          <cell r="EQ179" t="str">
            <v>2000_20_</v>
          </cell>
          <cell r="ER179" t="str">
            <v>2000_20_2d</v>
          </cell>
          <cell r="ES179" t="str">
            <v>2000_20</v>
          </cell>
          <cell r="FL179">
            <v>1</v>
          </cell>
        </row>
        <row r="180">
          <cell r="C180" t="str">
            <v>2000.20.030E</v>
          </cell>
          <cell r="D180">
            <v>2000</v>
          </cell>
          <cell r="E180" t="str">
            <v>Smalscharnier</v>
          </cell>
          <cell r="F180" t="str">
            <v>Narrow butt hinge, square corners, steel galvanized, with riveted pin, DIN 7954A</v>
          </cell>
          <cell r="G180" t="str">
            <v>Smalscharnier, rechte hoek, gegalvaniseerd, met vaste stift, DIN 7954A</v>
          </cell>
          <cell r="H180" t="str">
            <v>Charnière étroite, coins carrés, acier zingué, tige rivetée, DIN 7954A</v>
          </cell>
          <cell r="I180" t="str">
            <v>Schmales Scharnier, rechte Ecken, Stahl verzinkt, mit vernietetem Stift, DIN 7954A</v>
          </cell>
          <cell r="J180" t="str">
            <v>2000_20_.jpg</v>
          </cell>
          <cell r="K180" t="str">
            <v>C:\Users\Filis\OneDrive\Citgez Trading\Leveranciers\Charmag\Foto's\2000_20_.jpg</v>
          </cell>
          <cell r="L180" t="str">
            <v>2000_20_2d.tif</v>
          </cell>
          <cell r="M180" t="str">
            <v>C:\Users\Filis\OneDrive\Citgez Trading\Leveranciers\Charmag\technische tekeningen\2000_20_2d.tif</v>
          </cell>
          <cell r="N180" t="str">
            <v>20_Gegalvaniseerd</v>
          </cell>
          <cell r="O180">
            <v>101553</v>
          </cell>
          <cell r="P180">
            <v>30</v>
          </cell>
          <cell r="Q180" t="str">
            <v>mm</v>
          </cell>
          <cell r="R180">
            <v>22</v>
          </cell>
          <cell r="S180" t="str">
            <v>mm</v>
          </cell>
          <cell r="T180">
            <v>1</v>
          </cell>
          <cell r="U180" t="str">
            <v>mm</v>
          </cell>
          <cell r="V180">
            <v>4.2</v>
          </cell>
          <cell r="W180" t="str">
            <v>mm</v>
          </cell>
          <cell r="X180">
            <v>2</v>
          </cell>
          <cell r="Y180" t="str">
            <v>mm</v>
          </cell>
          <cell r="Z180">
            <v>3</v>
          </cell>
          <cell r="AA180" t="str">
            <v>mm</v>
          </cell>
          <cell r="AC180" t="str">
            <v>mm</v>
          </cell>
          <cell r="AE180" t="str">
            <v>mm</v>
          </cell>
          <cell r="AF180">
            <v>2</v>
          </cell>
          <cell r="AG180">
            <v>4</v>
          </cell>
          <cell r="AH180" t="str">
            <v>2*20</v>
          </cell>
          <cell r="AI180" t="str">
            <v>mm</v>
          </cell>
          <cell r="AL180" t="str">
            <v xml:space="preserve">Deuren volgens BRL 0803  </v>
          </cell>
          <cell r="AP180">
            <v>100</v>
          </cell>
          <cell r="AQ180" t="str">
            <v>stuks</v>
          </cell>
          <cell r="AR180">
            <v>7.0000000000000001E-3</v>
          </cell>
          <cell r="AS180" t="str">
            <v>kg</v>
          </cell>
          <cell r="AW180" t="str">
            <v>Hout</v>
          </cell>
          <cell r="AX180" t="str">
            <v>Wood</v>
          </cell>
          <cell r="AY180" t="str">
            <v>Holz</v>
          </cell>
          <cell r="AZ180" t="str">
            <v>Bois</v>
          </cell>
          <cell r="BA180" t="str">
            <v>Scharnier</v>
          </cell>
          <cell r="BB180" t="str">
            <v>Hinge</v>
          </cell>
          <cell r="BC180" t="str">
            <v>Scharnier</v>
          </cell>
          <cell r="BD180" t="str">
            <v>Charnière</v>
          </cell>
          <cell r="BE180" t="str">
            <v>Smalscharnier</v>
          </cell>
          <cell r="BF180" t="str">
            <v>Narrow butt hinge</v>
          </cell>
          <cell r="BG180" t="str">
            <v>Schmales scharnier</v>
          </cell>
          <cell r="BH180" t="str">
            <v>Charnière étroite</v>
          </cell>
          <cell r="BM180" t="str">
            <v>Staal</v>
          </cell>
          <cell r="BN180" t="str">
            <v>Steel</v>
          </cell>
          <cell r="BO180" t="str">
            <v>Stahl</v>
          </cell>
          <cell r="BP180" t="str">
            <v>Acier</v>
          </cell>
          <cell r="BQ180" t="str">
            <v>Gegalvaniseerd</v>
          </cell>
          <cell r="BR180" t="str">
            <v>Galvanized</v>
          </cell>
          <cell r="BS180" t="str">
            <v>Verzinkt</v>
          </cell>
          <cell r="BT180" t="str">
            <v>Zingué</v>
          </cell>
          <cell r="BU180" t="str">
            <v>Staal</v>
          </cell>
          <cell r="BV180" t="str">
            <v>Steel</v>
          </cell>
          <cell r="BW180" t="str">
            <v>Stahl</v>
          </cell>
          <cell r="BX180" t="str">
            <v>Acier</v>
          </cell>
          <cell r="BY180" t="str">
            <v/>
          </cell>
          <cell r="CC180" t="str">
            <v>Rechte hoek</v>
          </cell>
          <cell r="CD180" t="str">
            <v>Square corners</v>
          </cell>
          <cell r="CE180" t="str">
            <v>Rechte Ecken</v>
          </cell>
          <cell r="CF180" t="str">
            <v>Coins carrés</v>
          </cell>
          <cell r="CG180" t="str">
            <v>Ongelagerd</v>
          </cell>
          <cell r="CH180" t="str">
            <v xml:space="preserve">Bearing-free </v>
          </cell>
          <cell r="CI180" t="str">
            <v>Lager frei</v>
          </cell>
          <cell r="CJ180" t="str">
            <v>Sans lisse</v>
          </cell>
          <cell r="DE180" t="str">
            <v>Toepasbaar voor binnendeuren</v>
          </cell>
          <cell r="DM180" t="str">
            <v/>
          </cell>
          <cell r="DN180" t="str">
            <v/>
          </cell>
          <cell r="DO180" t="str">
            <v/>
          </cell>
          <cell r="DU180" t="str">
            <v>Met vaste pen</v>
          </cell>
          <cell r="DV180" t="str">
            <v>With riveted pin</v>
          </cell>
          <cell r="DW180" t="str">
            <v>Mit vernietetem Stift</v>
          </cell>
          <cell r="DX180" t="str">
            <v>Tige rivetée</v>
          </cell>
          <cell r="EQ180" t="str">
            <v>2000_20_</v>
          </cell>
          <cell r="ER180" t="str">
            <v>2000_20_2d</v>
          </cell>
          <cell r="ES180" t="str">
            <v>2000_20</v>
          </cell>
          <cell r="FL180">
            <v>1</v>
          </cell>
        </row>
        <row r="181">
          <cell r="C181" t="str">
            <v>2000.20.040E</v>
          </cell>
          <cell r="D181">
            <v>2000</v>
          </cell>
          <cell r="E181" t="str">
            <v>Smalscharnier</v>
          </cell>
          <cell r="F181" t="str">
            <v>Narrow butt hinge, square corners, steel galvanized, with riveted pin, DIN 7954A</v>
          </cell>
          <cell r="G181" t="str">
            <v>Smalscharnier, rechte hoek, gegalvaniseerd, met vaste stift, DIN 7954A</v>
          </cell>
          <cell r="H181" t="str">
            <v>Charnière étroite, coins carrés, acier zingué, tige rivetée, DIN 7954A</v>
          </cell>
          <cell r="I181" t="str">
            <v>Schmales Scharnier, rechte Ecken, Stahl verzinkt, mit vernietetem Stift, DIN 7954A</v>
          </cell>
          <cell r="J181" t="str">
            <v>2000_20_.jpg</v>
          </cell>
          <cell r="K181" t="str">
            <v>C:\Users\Filis\OneDrive\Citgez Trading\Leveranciers\Charmag\Foto's\2000_20_.jpg</v>
          </cell>
          <cell r="L181" t="str">
            <v>2000_20_2d.tif</v>
          </cell>
          <cell r="M181" t="str">
            <v>C:\Users\Filis\OneDrive\Citgez Trading\Leveranciers\Charmag\technische tekeningen\2000_20_2d.tif</v>
          </cell>
          <cell r="N181" t="str">
            <v>20_Gegalvaniseerd</v>
          </cell>
          <cell r="O181">
            <v>101555</v>
          </cell>
          <cell r="P181">
            <v>40</v>
          </cell>
          <cell r="Q181" t="str">
            <v>mm</v>
          </cell>
          <cell r="R181">
            <v>26</v>
          </cell>
          <cell r="S181" t="str">
            <v>mm</v>
          </cell>
          <cell r="T181">
            <v>1</v>
          </cell>
          <cell r="U181" t="str">
            <v>mm</v>
          </cell>
          <cell r="V181">
            <v>4.7</v>
          </cell>
          <cell r="W181" t="str">
            <v>mm</v>
          </cell>
          <cell r="X181">
            <v>2.5</v>
          </cell>
          <cell r="Y181" t="str">
            <v>mm</v>
          </cell>
          <cell r="Z181">
            <v>3</v>
          </cell>
          <cell r="AA181" t="str">
            <v>mm</v>
          </cell>
          <cell r="AC181" t="str">
            <v>mm</v>
          </cell>
          <cell r="AE181" t="str">
            <v>mm</v>
          </cell>
          <cell r="AF181">
            <v>2.5</v>
          </cell>
          <cell r="AG181">
            <v>4</v>
          </cell>
          <cell r="AH181" t="str">
            <v>2,5*20</v>
          </cell>
          <cell r="AI181" t="str">
            <v>mm</v>
          </cell>
          <cell r="AL181" t="str">
            <v xml:space="preserve">Deuren volgens BRL 0803  </v>
          </cell>
          <cell r="AP181">
            <v>100</v>
          </cell>
          <cell r="AQ181" t="str">
            <v>stuks</v>
          </cell>
          <cell r="AR181">
            <v>1.2E-2</v>
          </cell>
          <cell r="AS181" t="str">
            <v>kg</v>
          </cell>
          <cell r="AW181" t="str">
            <v>Hout</v>
          </cell>
          <cell r="AX181" t="str">
            <v>Wood</v>
          </cell>
          <cell r="AY181" t="str">
            <v>Holz</v>
          </cell>
          <cell r="AZ181" t="str">
            <v>Bois</v>
          </cell>
          <cell r="BA181" t="str">
            <v>Scharnier</v>
          </cell>
          <cell r="BB181" t="str">
            <v>Hinge</v>
          </cell>
          <cell r="BC181" t="str">
            <v>Scharnier</v>
          </cell>
          <cell r="BD181" t="str">
            <v>Charnière</v>
          </cell>
          <cell r="BE181" t="str">
            <v>Smalscharnier</v>
          </cell>
          <cell r="BF181" t="str">
            <v>Narrow butt hinge</v>
          </cell>
          <cell r="BG181" t="str">
            <v>Schmales scharnier</v>
          </cell>
          <cell r="BH181" t="str">
            <v>Charnière étroite</v>
          </cell>
          <cell r="BM181" t="str">
            <v>Staal</v>
          </cell>
          <cell r="BN181" t="str">
            <v>Steel</v>
          </cell>
          <cell r="BO181" t="str">
            <v>Stahl</v>
          </cell>
          <cell r="BP181" t="str">
            <v>Acier</v>
          </cell>
          <cell r="BQ181" t="str">
            <v>Gegalvaniseerd</v>
          </cell>
          <cell r="BR181" t="str">
            <v>Galvanized</v>
          </cell>
          <cell r="BS181" t="str">
            <v>Verzinkt</v>
          </cell>
          <cell r="BT181" t="str">
            <v>Zingué</v>
          </cell>
          <cell r="BU181" t="str">
            <v>Staal</v>
          </cell>
          <cell r="BV181" t="str">
            <v>Steel</v>
          </cell>
          <cell r="BW181" t="str">
            <v>Stahl</v>
          </cell>
          <cell r="BX181" t="str">
            <v>Acier</v>
          </cell>
          <cell r="BY181" t="str">
            <v/>
          </cell>
          <cell r="CC181" t="str">
            <v>Rechte hoek</v>
          </cell>
          <cell r="CD181" t="str">
            <v>Square corners</v>
          </cell>
          <cell r="CE181" t="str">
            <v>Rechte Ecken</v>
          </cell>
          <cell r="CF181" t="str">
            <v>Coins carrés</v>
          </cell>
          <cell r="CG181" t="str">
            <v>Ongelagerd</v>
          </cell>
          <cell r="CH181" t="str">
            <v xml:space="preserve">Bearing-free </v>
          </cell>
          <cell r="CI181" t="str">
            <v>Lager frei</v>
          </cell>
          <cell r="CJ181" t="str">
            <v>Sans lisse</v>
          </cell>
          <cell r="DE181" t="str">
            <v>Toepasbaar voor binnendeuren</v>
          </cell>
          <cell r="DM181" t="str">
            <v/>
          </cell>
          <cell r="DN181" t="str">
            <v/>
          </cell>
          <cell r="DO181" t="str">
            <v/>
          </cell>
          <cell r="DU181" t="str">
            <v>Met vaste pen</v>
          </cell>
          <cell r="DV181" t="str">
            <v>With riveted pin</v>
          </cell>
          <cell r="DW181" t="str">
            <v>Mit vernietetem Stift</v>
          </cell>
          <cell r="DX181" t="str">
            <v>Tige rivetée</v>
          </cell>
          <cell r="EQ181" t="str">
            <v>2000_20_</v>
          </cell>
          <cell r="ER181" t="str">
            <v>2000_20_2d</v>
          </cell>
          <cell r="ES181" t="str">
            <v>2000_20</v>
          </cell>
          <cell r="FL181">
            <v>1</v>
          </cell>
        </row>
        <row r="182">
          <cell r="C182" t="str">
            <v>2000.20.050E</v>
          </cell>
          <cell r="D182">
            <v>2000</v>
          </cell>
          <cell r="E182" t="str">
            <v>Smalscharnier</v>
          </cell>
          <cell r="F182" t="str">
            <v>Narrow butt hinge, square corners, steel galvanized, with riveted pin, DIN 7954A</v>
          </cell>
          <cell r="G182" t="str">
            <v>Smalscharnier, rechte hoek, gegalvaniseerd, met vaste stift, DIN 7954A</v>
          </cell>
          <cell r="H182" t="str">
            <v>Charnière étroite, coins carrés, acier zingué, tige rivetée, DIN 7954A</v>
          </cell>
          <cell r="I182" t="str">
            <v>Schmales Scharnier, rechte Ecken, Stahl verzinkt, mit vernietetem Stift, DIN 7954A</v>
          </cell>
          <cell r="J182" t="str">
            <v>2000_20_.jpg</v>
          </cell>
          <cell r="K182" t="str">
            <v>C:\Users\Filis\OneDrive\Citgez Trading\Leveranciers\Charmag\Foto's\2000_20_.jpg</v>
          </cell>
          <cell r="L182" t="str">
            <v>2000_20_2d.tif</v>
          </cell>
          <cell r="M182" t="str">
            <v>C:\Users\Filis\OneDrive\Citgez Trading\Leveranciers\Charmag\technische tekeningen\2000_20_2d.tif</v>
          </cell>
          <cell r="N182" t="str">
            <v>20_Gegalvaniseerd</v>
          </cell>
          <cell r="O182">
            <v>101557</v>
          </cell>
          <cell r="P182">
            <v>50</v>
          </cell>
          <cell r="Q182" t="str">
            <v>mm</v>
          </cell>
          <cell r="R182">
            <v>31</v>
          </cell>
          <cell r="S182" t="str">
            <v>mm</v>
          </cell>
          <cell r="T182">
            <v>1.25</v>
          </cell>
          <cell r="U182" t="str">
            <v>mm</v>
          </cell>
          <cell r="V182">
            <v>5.5</v>
          </cell>
          <cell r="W182" t="str">
            <v>mm</v>
          </cell>
          <cell r="X182">
            <v>2.75</v>
          </cell>
          <cell r="Y182" t="str">
            <v>mm</v>
          </cell>
          <cell r="Z182">
            <v>5</v>
          </cell>
          <cell r="AA182" t="str">
            <v>mm</v>
          </cell>
          <cell r="AC182" t="str">
            <v>mm</v>
          </cell>
          <cell r="AE182" t="str">
            <v>mm</v>
          </cell>
          <cell r="AF182">
            <v>3</v>
          </cell>
          <cell r="AG182">
            <v>6</v>
          </cell>
          <cell r="AH182" t="str">
            <v>3*2,5</v>
          </cell>
          <cell r="AI182" t="str">
            <v>mm</v>
          </cell>
          <cell r="AL182" t="str">
            <v xml:space="preserve">Deuren volgens BRL 0803  </v>
          </cell>
          <cell r="AP182">
            <v>20</v>
          </cell>
          <cell r="AQ182" t="str">
            <v>stuks</v>
          </cell>
          <cell r="AR182">
            <v>2.1000000000000001E-2</v>
          </cell>
          <cell r="AS182" t="str">
            <v>kg</v>
          </cell>
          <cell r="AW182" t="str">
            <v>Hout</v>
          </cell>
          <cell r="AX182" t="str">
            <v>Wood</v>
          </cell>
          <cell r="AY182" t="str">
            <v>Holz</v>
          </cell>
          <cell r="AZ182" t="str">
            <v>Bois</v>
          </cell>
          <cell r="BA182" t="str">
            <v>Scharnier</v>
          </cell>
          <cell r="BB182" t="str">
            <v>Hinge</v>
          </cell>
          <cell r="BC182" t="str">
            <v>Scharnier</v>
          </cell>
          <cell r="BD182" t="str">
            <v>Charnière</v>
          </cell>
          <cell r="BE182" t="str">
            <v>Smalscharnier</v>
          </cell>
          <cell r="BF182" t="str">
            <v>Narrow butt hinge</v>
          </cell>
          <cell r="BG182" t="str">
            <v>Schmales scharnier</v>
          </cell>
          <cell r="BH182" t="str">
            <v>Charnière étroite</v>
          </cell>
          <cell r="BM182" t="str">
            <v>Staal</v>
          </cell>
          <cell r="BN182" t="str">
            <v>Steel</v>
          </cell>
          <cell r="BO182" t="str">
            <v>Stahl</v>
          </cell>
          <cell r="BP182" t="str">
            <v>Acier</v>
          </cell>
          <cell r="BQ182" t="str">
            <v>Gegalvaniseerd</v>
          </cell>
          <cell r="BR182" t="str">
            <v>Galvanized</v>
          </cell>
          <cell r="BS182" t="str">
            <v>Verzinkt</v>
          </cell>
          <cell r="BT182" t="str">
            <v>Zingué</v>
          </cell>
          <cell r="BU182" t="str">
            <v>Staal</v>
          </cell>
          <cell r="BV182" t="str">
            <v>Steel</v>
          </cell>
          <cell r="BW182" t="str">
            <v>Stahl</v>
          </cell>
          <cell r="BX182" t="str">
            <v>Acier</v>
          </cell>
          <cell r="BY182" t="str">
            <v/>
          </cell>
          <cell r="CC182" t="str">
            <v>Rechte hoek</v>
          </cell>
          <cell r="CD182" t="str">
            <v>Square corners</v>
          </cell>
          <cell r="CE182" t="str">
            <v>Rechte Ecken</v>
          </cell>
          <cell r="CF182" t="str">
            <v>Coins carrés</v>
          </cell>
          <cell r="CG182" t="str">
            <v>Ongelagerd</v>
          </cell>
          <cell r="CH182" t="str">
            <v xml:space="preserve">Bearing-free </v>
          </cell>
          <cell r="CI182" t="str">
            <v>Lager frei</v>
          </cell>
          <cell r="CJ182" t="str">
            <v>Sans lisse</v>
          </cell>
          <cell r="DE182" t="str">
            <v>Toepasbaar voor binnendeuren</v>
          </cell>
          <cell r="DM182" t="str">
            <v/>
          </cell>
          <cell r="DN182" t="str">
            <v/>
          </cell>
          <cell r="DO182" t="str">
            <v/>
          </cell>
          <cell r="DU182" t="str">
            <v>Met vaste pen</v>
          </cell>
          <cell r="DV182" t="str">
            <v>With riveted pin</v>
          </cell>
          <cell r="DW182" t="str">
            <v>Mit vernietetem Stift</v>
          </cell>
          <cell r="DX182" t="str">
            <v>Tige rivetée</v>
          </cell>
          <cell r="EQ182" t="str">
            <v>2000_20_</v>
          </cell>
          <cell r="ER182" t="str">
            <v>2000_20_2d</v>
          </cell>
          <cell r="ES182" t="str">
            <v>2000_20</v>
          </cell>
          <cell r="FL182">
            <v>1</v>
          </cell>
        </row>
        <row r="183">
          <cell r="C183" t="str">
            <v>2000.20.060E</v>
          </cell>
          <cell r="D183">
            <v>2000</v>
          </cell>
          <cell r="E183" t="str">
            <v>Smalscharnier</v>
          </cell>
          <cell r="F183" t="str">
            <v>Narrow butt hinge, square corners, steel galvanized, with riveted pin, DIN 7954A</v>
          </cell>
          <cell r="G183" t="str">
            <v>Smalscharnier, rechte hoek, gegalvaniseerd, met vaste stift, DIN 7954A</v>
          </cell>
          <cell r="H183" t="str">
            <v>Charnière étroite, coins carrés, acier zingué, tige rivetée, DIN 7954A</v>
          </cell>
          <cell r="I183" t="str">
            <v>Schmales Scharnier, rechte Ecken, Stahl verzinkt, mit vernietetem Stift, DIN 7954A</v>
          </cell>
          <cell r="J183" t="str">
            <v>2000_20_.jpg</v>
          </cell>
          <cell r="K183" t="str">
            <v>C:\Users\Filis\OneDrive\Citgez Trading\Leveranciers\Charmag\Foto's\2000_20_.jpg</v>
          </cell>
          <cell r="L183" t="str">
            <v>2000_20_2d.tif</v>
          </cell>
          <cell r="M183" t="str">
            <v>C:\Users\Filis\OneDrive\Citgez Trading\Leveranciers\Charmag\technische tekeningen\2000_20_2d.tif</v>
          </cell>
          <cell r="N183" t="str">
            <v>20_Gegalvaniseerd</v>
          </cell>
          <cell r="O183">
            <v>101559</v>
          </cell>
          <cell r="P183">
            <v>60</v>
          </cell>
          <cell r="Q183" t="str">
            <v>mm</v>
          </cell>
          <cell r="R183">
            <v>34</v>
          </cell>
          <cell r="S183" t="str">
            <v>mm</v>
          </cell>
          <cell r="T183">
            <v>1.5</v>
          </cell>
          <cell r="U183" t="str">
            <v>mm</v>
          </cell>
          <cell r="V183">
            <v>6.1</v>
          </cell>
          <cell r="W183" t="str">
            <v>mm</v>
          </cell>
          <cell r="X183">
            <v>3</v>
          </cell>
          <cell r="Y183" t="str">
            <v>mm</v>
          </cell>
          <cell r="Z183">
            <v>5</v>
          </cell>
          <cell r="AA183" t="str">
            <v>mm</v>
          </cell>
          <cell r="AC183" t="str">
            <v>mm</v>
          </cell>
          <cell r="AE183" t="str">
            <v>mm</v>
          </cell>
          <cell r="AF183">
            <v>3</v>
          </cell>
          <cell r="AG183">
            <v>6</v>
          </cell>
          <cell r="AH183" t="str">
            <v>3*2,5</v>
          </cell>
          <cell r="AI183" t="str">
            <v>mm</v>
          </cell>
          <cell r="AL183" t="str">
            <v xml:space="preserve">Deuren volgens BRL 0803  </v>
          </cell>
          <cell r="AP183">
            <v>20</v>
          </cell>
          <cell r="AQ183" t="str">
            <v>stuks</v>
          </cell>
          <cell r="AR183">
            <v>3.3000000000000002E-2</v>
          </cell>
          <cell r="AS183" t="str">
            <v>kg</v>
          </cell>
          <cell r="AW183" t="str">
            <v>Hout</v>
          </cell>
          <cell r="AX183" t="str">
            <v>Wood</v>
          </cell>
          <cell r="AY183" t="str">
            <v>Holz</v>
          </cell>
          <cell r="AZ183" t="str">
            <v>Bois</v>
          </cell>
          <cell r="BA183" t="str">
            <v>Scharnier</v>
          </cell>
          <cell r="BB183" t="str">
            <v>Hinge</v>
          </cell>
          <cell r="BC183" t="str">
            <v>Scharnier</v>
          </cell>
          <cell r="BD183" t="str">
            <v>Charnière</v>
          </cell>
          <cell r="BE183" t="str">
            <v>Smalscharnier</v>
          </cell>
          <cell r="BF183" t="str">
            <v>Narrow butt hinge</v>
          </cell>
          <cell r="BG183" t="str">
            <v>Schmales scharnier</v>
          </cell>
          <cell r="BH183" t="str">
            <v>Charnière étroite</v>
          </cell>
          <cell r="BM183" t="str">
            <v>Staal</v>
          </cell>
          <cell r="BN183" t="str">
            <v>Steel</v>
          </cell>
          <cell r="BO183" t="str">
            <v>Stahl</v>
          </cell>
          <cell r="BP183" t="str">
            <v>Acier</v>
          </cell>
          <cell r="BQ183" t="str">
            <v>Gegalvaniseerd</v>
          </cell>
          <cell r="BR183" t="str">
            <v>Galvanized</v>
          </cell>
          <cell r="BS183" t="str">
            <v>Verzinkt</v>
          </cell>
          <cell r="BT183" t="str">
            <v>Zingué</v>
          </cell>
          <cell r="BU183" t="str">
            <v>Staal</v>
          </cell>
          <cell r="BV183" t="str">
            <v>Steel</v>
          </cell>
          <cell r="BW183" t="str">
            <v>Stahl</v>
          </cell>
          <cell r="BX183" t="str">
            <v>Acier</v>
          </cell>
          <cell r="BY183" t="str">
            <v/>
          </cell>
          <cell r="CC183" t="str">
            <v>Rechte hoek</v>
          </cell>
          <cell r="CD183" t="str">
            <v>Square corners</v>
          </cell>
          <cell r="CE183" t="str">
            <v>Rechte Ecken</v>
          </cell>
          <cell r="CF183" t="str">
            <v>Coins carrés</v>
          </cell>
          <cell r="CG183" t="str">
            <v>Ongelagerd</v>
          </cell>
          <cell r="CH183" t="str">
            <v xml:space="preserve">Bearing-free </v>
          </cell>
          <cell r="CI183" t="str">
            <v>Lager frei</v>
          </cell>
          <cell r="CJ183" t="str">
            <v>Sans lisse</v>
          </cell>
          <cell r="DE183" t="str">
            <v>Toepasbaar voor binnendeuren</v>
          </cell>
          <cell r="DM183" t="str">
            <v/>
          </cell>
          <cell r="DN183" t="str">
            <v/>
          </cell>
          <cell r="DO183" t="str">
            <v/>
          </cell>
          <cell r="DU183" t="str">
            <v>Met vaste pen</v>
          </cell>
          <cell r="DV183" t="str">
            <v>With riveted pin</v>
          </cell>
          <cell r="DW183" t="str">
            <v>Mit vernietetem Stift</v>
          </cell>
          <cell r="DX183" t="str">
            <v>Tige rivetée</v>
          </cell>
          <cell r="EQ183" t="str">
            <v>2000_20_</v>
          </cell>
          <cell r="ER183" t="str">
            <v>2000_20_2d</v>
          </cell>
          <cell r="ES183" t="str">
            <v>2000_20</v>
          </cell>
          <cell r="FL183">
            <v>1</v>
          </cell>
        </row>
        <row r="184">
          <cell r="C184" t="str">
            <v>2000.20.070E</v>
          </cell>
          <cell r="D184">
            <v>2000</v>
          </cell>
          <cell r="E184" t="str">
            <v>Smalscharnier</v>
          </cell>
          <cell r="F184" t="str">
            <v>Narrow butt hinge, square corners, steel galvanized, with riveted pin, DIN 7954A</v>
          </cell>
          <cell r="G184" t="str">
            <v>Smalscharnier, rechte hoek, gegalvaniseerd, met vaste stift, DIN 7954A</v>
          </cell>
          <cell r="H184" t="str">
            <v>Charnière étroite, coins carrés, acier zingué, tige rivetée, DIN 7954A</v>
          </cell>
          <cell r="I184" t="str">
            <v>Schmales Scharnier, rechte Ecken, Stahl verzinkt, mit vernietetem Stift, DIN 7954A</v>
          </cell>
          <cell r="J184" t="str">
            <v>2000_20_.jpg</v>
          </cell>
          <cell r="K184" t="str">
            <v>C:\Users\Filis\OneDrive\Citgez Trading\Leveranciers\Charmag\Foto's\2000_20_.jpg</v>
          </cell>
          <cell r="L184" t="str">
            <v>2000_20_2d.tif</v>
          </cell>
          <cell r="M184" t="str">
            <v>C:\Users\Filis\OneDrive\Citgez Trading\Leveranciers\Charmag\technische tekeningen\2000_20_2d.tif</v>
          </cell>
          <cell r="N184" t="str">
            <v>20_Gegalvaniseerd</v>
          </cell>
          <cell r="O184">
            <v>101561</v>
          </cell>
          <cell r="P184">
            <v>70</v>
          </cell>
          <cell r="Q184" t="str">
            <v>mm</v>
          </cell>
          <cell r="R184">
            <v>38</v>
          </cell>
          <cell r="S184" t="str">
            <v>mm</v>
          </cell>
          <cell r="T184">
            <v>1.5</v>
          </cell>
          <cell r="U184" t="str">
            <v>mm</v>
          </cell>
          <cell r="V184">
            <v>6.1</v>
          </cell>
          <cell r="W184" t="str">
            <v>mm</v>
          </cell>
          <cell r="X184">
            <v>3</v>
          </cell>
          <cell r="Y184" t="str">
            <v>mm</v>
          </cell>
          <cell r="Z184">
            <v>5</v>
          </cell>
          <cell r="AA184" t="str">
            <v>mm</v>
          </cell>
          <cell r="AC184" t="str">
            <v>mm</v>
          </cell>
          <cell r="AE184" t="str">
            <v>mm</v>
          </cell>
          <cell r="AF184">
            <v>3</v>
          </cell>
          <cell r="AG184">
            <v>6</v>
          </cell>
          <cell r="AH184" t="str">
            <v>3*2,5</v>
          </cell>
          <cell r="AI184" t="str">
            <v>mm</v>
          </cell>
          <cell r="AL184" t="str">
            <v xml:space="preserve">Deuren volgens BRL 0803  </v>
          </cell>
          <cell r="AP184">
            <v>20</v>
          </cell>
          <cell r="AQ184" t="str">
            <v>stuks</v>
          </cell>
          <cell r="AR184">
            <v>3.9E-2</v>
          </cell>
          <cell r="AS184" t="str">
            <v>kg</v>
          </cell>
          <cell r="AW184" t="str">
            <v>Hout</v>
          </cell>
          <cell r="AX184" t="str">
            <v>Wood</v>
          </cell>
          <cell r="AY184" t="str">
            <v>Holz</v>
          </cell>
          <cell r="AZ184" t="str">
            <v>Bois</v>
          </cell>
          <cell r="BA184" t="str">
            <v>Scharnier</v>
          </cell>
          <cell r="BB184" t="str">
            <v>Hinge</v>
          </cell>
          <cell r="BC184" t="str">
            <v>Scharnier</v>
          </cell>
          <cell r="BD184" t="str">
            <v>Charnière</v>
          </cell>
          <cell r="BE184" t="str">
            <v>Smalscharnier</v>
          </cell>
          <cell r="BF184" t="str">
            <v>Narrow butt hinge</v>
          </cell>
          <cell r="BG184" t="str">
            <v>Schmales scharnier</v>
          </cell>
          <cell r="BH184" t="str">
            <v>Charnière étroite</v>
          </cell>
          <cell r="BM184" t="str">
            <v>Staal</v>
          </cell>
          <cell r="BN184" t="str">
            <v>Steel</v>
          </cell>
          <cell r="BO184" t="str">
            <v>Stahl</v>
          </cell>
          <cell r="BP184" t="str">
            <v>Acier</v>
          </cell>
          <cell r="BQ184" t="str">
            <v>Gegalvaniseerd</v>
          </cell>
          <cell r="BR184" t="str">
            <v>Galvanized</v>
          </cell>
          <cell r="BS184" t="str">
            <v>Verzinkt</v>
          </cell>
          <cell r="BT184" t="str">
            <v>Zingué</v>
          </cell>
          <cell r="BU184" t="str">
            <v>Staal</v>
          </cell>
          <cell r="BV184" t="str">
            <v>Steel</v>
          </cell>
          <cell r="BW184" t="str">
            <v>Stahl</v>
          </cell>
          <cell r="BX184" t="str">
            <v>Acier</v>
          </cell>
          <cell r="BY184" t="str">
            <v/>
          </cell>
          <cell r="CC184" t="str">
            <v>Rechte hoek</v>
          </cell>
          <cell r="CD184" t="str">
            <v>Square corners</v>
          </cell>
          <cell r="CE184" t="str">
            <v>Rechte Ecken</v>
          </cell>
          <cell r="CF184" t="str">
            <v>Coins carrés</v>
          </cell>
          <cell r="CG184" t="str">
            <v>Ongelagerd</v>
          </cell>
          <cell r="CH184" t="str">
            <v xml:space="preserve">Bearing-free </v>
          </cell>
          <cell r="CI184" t="str">
            <v>Lager frei</v>
          </cell>
          <cell r="CJ184" t="str">
            <v>Sans lisse</v>
          </cell>
          <cell r="DE184" t="str">
            <v>Toepasbaar voor binnendeuren</v>
          </cell>
          <cell r="DM184" t="str">
            <v/>
          </cell>
          <cell r="DN184" t="str">
            <v/>
          </cell>
          <cell r="DO184" t="str">
            <v/>
          </cell>
          <cell r="DU184" t="str">
            <v>Met vaste pen</v>
          </cell>
          <cell r="DV184" t="str">
            <v>With riveted pin</v>
          </cell>
          <cell r="DW184" t="str">
            <v>Mit vernietetem Stift</v>
          </cell>
          <cell r="DX184" t="str">
            <v>Tige rivetée</v>
          </cell>
          <cell r="EQ184" t="str">
            <v>2000_20_</v>
          </cell>
          <cell r="ER184" t="str">
            <v>2000_20_2d</v>
          </cell>
          <cell r="ES184" t="str">
            <v>2000_20</v>
          </cell>
          <cell r="FL184">
            <v>1</v>
          </cell>
        </row>
        <row r="185">
          <cell r="C185" t="str">
            <v>2000.20.080E</v>
          </cell>
          <cell r="D185">
            <v>2000</v>
          </cell>
          <cell r="E185" t="str">
            <v>Smalscharnier</v>
          </cell>
          <cell r="F185" t="str">
            <v>Narrow butt hinge, square corners, steel galvanized, with riveted pin, DIN 7954A</v>
          </cell>
          <cell r="G185" t="str">
            <v>Smalscharnier, rechte hoek, gegalvaniseerd, met vaste stift, DIN 7954A</v>
          </cell>
          <cell r="H185" t="str">
            <v>Charnière étroite, coins carrés, acier zingué, tige rivetée, DIN 7954A</v>
          </cell>
          <cell r="I185" t="str">
            <v>Schmales Scharnier, rechte Ecken, Stahl verzinkt, mit vernietetem Stift, DIN 7954A</v>
          </cell>
          <cell r="J185" t="str">
            <v>2000_20_.jpg</v>
          </cell>
          <cell r="K185" t="str">
            <v>C:\Users\Filis\OneDrive\Citgez Trading\Leveranciers\Charmag\Foto's\2000_20_.jpg</v>
          </cell>
          <cell r="L185" t="str">
            <v>2000_20_2d.tif</v>
          </cell>
          <cell r="M185" t="str">
            <v>C:\Users\Filis\OneDrive\Citgez Trading\Leveranciers\Charmag\technische tekeningen\2000_20_2d.tif</v>
          </cell>
          <cell r="N185" t="str">
            <v>20_Gegalvaniseerd</v>
          </cell>
          <cell r="O185">
            <v>101563</v>
          </cell>
          <cell r="P185">
            <v>80</v>
          </cell>
          <cell r="Q185" t="str">
            <v>mm</v>
          </cell>
          <cell r="R185">
            <v>41</v>
          </cell>
          <cell r="S185" t="str">
            <v>mm</v>
          </cell>
          <cell r="T185">
            <v>1.5</v>
          </cell>
          <cell r="U185" t="str">
            <v>mm</v>
          </cell>
          <cell r="V185">
            <v>6.6</v>
          </cell>
          <cell r="W185" t="str">
            <v>mm</v>
          </cell>
          <cell r="X185">
            <v>3.5</v>
          </cell>
          <cell r="Y185" t="str">
            <v>mm</v>
          </cell>
          <cell r="Z185">
            <v>5</v>
          </cell>
          <cell r="AA185" t="str">
            <v>mm</v>
          </cell>
          <cell r="AC185" t="str">
            <v>mm</v>
          </cell>
          <cell r="AE185" t="str">
            <v>mm</v>
          </cell>
          <cell r="AF185">
            <v>3.5</v>
          </cell>
          <cell r="AG185">
            <v>6</v>
          </cell>
          <cell r="AH185" t="str">
            <v>3,5*30</v>
          </cell>
          <cell r="AI185" t="str">
            <v>mm</v>
          </cell>
          <cell r="AL185" t="str">
            <v xml:space="preserve">Deuren volgens BRL 0803  </v>
          </cell>
          <cell r="AP185">
            <v>20</v>
          </cell>
          <cell r="AQ185" t="str">
            <v>stuks</v>
          </cell>
          <cell r="AR185">
            <v>5.2999999999999999E-2</v>
          </cell>
          <cell r="AS185" t="str">
            <v>kg</v>
          </cell>
          <cell r="AW185" t="str">
            <v>Hout</v>
          </cell>
          <cell r="AX185" t="str">
            <v>Wood</v>
          </cell>
          <cell r="AY185" t="str">
            <v>Holz</v>
          </cell>
          <cell r="AZ185" t="str">
            <v>Bois</v>
          </cell>
          <cell r="BA185" t="str">
            <v>Scharnier</v>
          </cell>
          <cell r="BB185" t="str">
            <v>Hinge</v>
          </cell>
          <cell r="BC185" t="str">
            <v>Scharnier</v>
          </cell>
          <cell r="BD185" t="str">
            <v>Charnière</v>
          </cell>
          <cell r="BE185" t="str">
            <v>Smalscharnier</v>
          </cell>
          <cell r="BF185" t="str">
            <v>Narrow butt hinge</v>
          </cell>
          <cell r="BG185" t="str">
            <v>Schmales scharnier</v>
          </cell>
          <cell r="BH185" t="str">
            <v>Charnière étroite</v>
          </cell>
          <cell r="BM185" t="str">
            <v>Staal</v>
          </cell>
          <cell r="BN185" t="str">
            <v>Steel</v>
          </cell>
          <cell r="BO185" t="str">
            <v>Stahl</v>
          </cell>
          <cell r="BP185" t="str">
            <v>Acier</v>
          </cell>
          <cell r="BQ185" t="str">
            <v>Gegalvaniseerd</v>
          </cell>
          <cell r="BR185" t="str">
            <v>Galvanized</v>
          </cell>
          <cell r="BS185" t="str">
            <v>Verzinkt</v>
          </cell>
          <cell r="BT185" t="str">
            <v>Zingué</v>
          </cell>
          <cell r="BU185" t="str">
            <v>Staal</v>
          </cell>
          <cell r="BV185" t="str">
            <v>Steel</v>
          </cell>
          <cell r="BW185" t="str">
            <v>Stahl</v>
          </cell>
          <cell r="BX185" t="str">
            <v>Acier</v>
          </cell>
          <cell r="BY185" t="str">
            <v/>
          </cell>
          <cell r="CC185" t="str">
            <v>Rechte hoek</v>
          </cell>
          <cell r="CD185" t="str">
            <v>Square corners</v>
          </cell>
          <cell r="CE185" t="str">
            <v>Rechte Ecken</v>
          </cell>
          <cell r="CF185" t="str">
            <v>Coins carrés</v>
          </cell>
          <cell r="CG185" t="str">
            <v>Ongelagerd</v>
          </cell>
          <cell r="CH185" t="str">
            <v xml:space="preserve">Bearing-free </v>
          </cell>
          <cell r="CI185" t="str">
            <v>Lager frei</v>
          </cell>
          <cell r="CJ185" t="str">
            <v>Sans lisse</v>
          </cell>
          <cell r="DE185" t="str">
            <v>Toepasbaar voor binnendeuren</v>
          </cell>
          <cell r="DM185" t="str">
            <v/>
          </cell>
          <cell r="DN185" t="str">
            <v/>
          </cell>
          <cell r="DO185" t="str">
            <v/>
          </cell>
          <cell r="DU185" t="str">
            <v>Met vaste pen</v>
          </cell>
          <cell r="DV185" t="str">
            <v>With riveted pin</v>
          </cell>
          <cell r="DW185" t="str">
            <v>Mit vernietetem Stift</v>
          </cell>
          <cell r="DX185" t="str">
            <v>Tige rivetée</v>
          </cell>
          <cell r="EQ185" t="str">
            <v>2000_20_</v>
          </cell>
          <cell r="ER185" t="str">
            <v>2000_20_2d</v>
          </cell>
          <cell r="ES185" t="str">
            <v>2000_20</v>
          </cell>
          <cell r="FL185">
            <v>1</v>
          </cell>
        </row>
        <row r="186">
          <cell r="C186" t="str">
            <v>2000.20.100E</v>
          </cell>
          <cell r="D186">
            <v>2000</v>
          </cell>
          <cell r="E186" t="str">
            <v>Smalscharnier</v>
          </cell>
          <cell r="F186" t="str">
            <v>Narrow butt hinge, square corners, steel galvanized, with riveted pin, DIN 7954A</v>
          </cell>
          <cell r="G186" t="str">
            <v>Smalscharnier, rechte hoek, gegalvaniseerd, met vaste stift, DIN 7954A</v>
          </cell>
          <cell r="H186" t="str">
            <v>Charnière étroite, coins carrés, acier zingué, tige rivetée, DIN 7954A</v>
          </cell>
          <cell r="I186" t="str">
            <v>Schmales Scharnier, rechte Ecken, Stahl verzinkt, mit vernietetem Stift, DIN 7954A</v>
          </cell>
          <cell r="J186" t="str">
            <v>2000_20_.jpg</v>
          </cell>
          <cell r="K186" t="str">
            <v>C:\Users\Filis\OneDrive\Citgez Trading\Leveranciers\Charmag\Foto's\2000_20_.jpg</v>
          </cell>
          <cell r="L186" t="str">
            <v>2000_20_2d.tif</v>
          </cell>
          <cell r="M186" t="str">
            <v>C:\Users\Filis\OneDrive\Citgez Trading\Leveranciers\Charmag\technische tekeningen\2000_20_2d.tif</v>
          </cell>
          <cell r="N186" t="str">
            <v>20_Gegalvaniseerd</v>
          </cell>
          <cell r="O186">
            <v>101565</v>
          </cell>
          <cell r="P186">
            <v>100</v>
          </cell>
          <cell r="Q186" t="str">
            <v>mm</v>
          </cell>
          <cell r="R186">
            <v>52</v>
          </cell>
          <cell r="S186" t="str">
            <v>mm</v>
          </cell>
          <cell r="T186">
            <v>1.75</v>
          </cell>
          <cell r="U186" t="str">
            <v>mm</v>
          </cell>
          <cell r="V186">
            <v>7.7</v>
          </cell>
          <cell r="W186" t="str">
            <v>mm</v>
          </cell>
          <cell r="X186">
            <v>4</v>
          </cell>
          <cell r="Y186" t="str">
            <v>mm</v>
          </cell>
          <cell r="Z186">
            <v>5</v>
          </cell>
          <cell r="AA186" t="str">
            <v>mm</v>
          </cell>
          <cell r="AC186" t="str">
            <v>mm</v>
          </cell>
          <cell r="AE186" t="str">
            <v>mm</v>
          </cell>
          <cell r="AF186">
            <v>4</v>
          </cell>
          <cell r="AG186">
            <v>8</v>
          </cell>
          <cell r="AH186" t="str">
            <v>4*30</v>
          </cell>
          <cell r="AI186" t="str">
            <v>mm</v>
          </cell>
          <cell r="AL186" t="str">
            <v xml:space="preserve">Deuren volgens BRL 0803  </v>
          </cell>
          <cell r="AP186">
            <v>20</v>
          </cell>
          <cell r="AQ186" t="str">
            <v>stuks</v>
          </cell>
          <cell r="AR186">
            <v>9.2999999999999999E-2</v>
          </cell>
          <cell r="AS186" t="str">
            <v>kg</v>
          </cell>
          <cell r="AW186" t="str">
            <v>Hout</v>
          </cell>
          <cell r="AX186" t="str">
            <v>Wood</v>
          </cell>
          <cell r="AY186" t="str">
            <v>Holz</v>
          </cell>
          <cell r="AZ186" t="str">
            <v>Bois</v>
          </cell>
          <cell r="BA186" t="str">
            <v>Scharnier</v>
          </cell>
          <cell r="BB186" t="str">
            <v>Hinge</v>
          </cell>
          <cell r="BC186" t="str">
            <v>Scharnier</v>
          </cell>
          <cell r="BD186" t="str">
            <v>Charnière</v>
          </cell>
          <cell r="BE186" t="str">
            <v>Smalscharnier</v>
          </cell>
          <cell r="BF186" t="str">
            <v>Narrow butt hinge</v>
          </cell>
          <cell r="BG186" t="str">
            <v>Schmales scharnier</v>
          </cell>
          <cell r="BH186" t="str">
            <v>Charnière étroite</v>
          </cell>
          <cell r="BM186" t="str">
            <v>Staal</v>
          </cell>
          <cell r="BN186" t="str">
            <v>Steel</v>
          </cell>
          <cell r="BO186" t="str">
            <v>Stahl</v>
          </cell>
          <cell r="BP186" t="str">
            <v>Acier</v>
          </cell>
          <cell r="BQ186" t="str">
            <v>Gegalvaniseerd</v>
          </cell>
          <cell r="BR186" t="str">
            <v>Galvanized</v>
          </cell>
          <cell r="BS186" t="str">
            <v>Verzinkt</v>
          </cell>
          <cell r="BT186" t="str">
            <v>Zingué</v>
          </cell>
          <cell r="BU186" t="str">
            <v>Staal</v>
          </cell>
          <cell r="BV186" t="str">
            <v>Steel</v>
          </cell>
          <cell r="BW186" t="str">
            <v>Stahl</v>
          </cell>
          <cell r="BX186" t="str">
            <v>Acier</v>
          </cell>
          <cell r="BY186" t="str">
            <v/>
          </cell>
          <cell r="CC186" t="str">
            <v>Rechte hoek</v>
          </cell>
          <cell r="CD186" t="str">
            <v>Square corners</v>
          </cell>
          <cell r="CE186" t="str">
            <v>Rechte Ecken</v>
          </cell>
          <cell r="CF186" t="str">
            <v>Coins carrés</v>
          </cell>
          <cell r="CG186" t="str">
            <v>Ongelagerd</v>
          </cell>
          <cell r="CH186" t="str">
            <v xml:space="preserve">Bearing-free </v>
          </cell>
          <cell r="CI186" t="str">
            <v>Lager frei</v>
          </cell>
          <cell r="CJ186" t="str">
            <v>Sans lisse</v>
          </cell>
          <cell r="DE186" t="str">
            <v>Toepasbaar voor binnendeuren</v>
          </cell>
          <cell r="DM186" t="str">
            <v/>
          </cell>
          <cell r="DN186" t="str">
            <v/>
          </cell>
          <cell r="DO186" t="str">
            <v/>
          </cell>
          <cell r="DU186" t="str">
            <v>Met vaste pen</v>
          </cell>
          <cell r="DV186" t="str">
            <v>With riveted pin</v>
          </cell>
          <cell r="DW186" t="str">
            <v>Mit vernietetem Stift</v>
          </cell>
          <cell r="DX186" t="str">
            <v>Tige rivetée</v>
          </cell>
          <cell r="EQ186" t="str">
            <v>2000_20_</v>
          </cell>
          <cell r="ER186" t="str">
            <v>2000_20_2d</v>
          </cell>
          <cell r="ES186" t="str">
            <v>2000_20</v>
          </cell>
          <cell r="FL186">
            <v>1</v>
          </cell>
        </row>
        <row r="187"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DM187" t="str">
            <v/>
          </cell>
          <cell r="DN187" t="str">
            <v/>
          </cell>
          <cell r="DO187" t="str">
            <v/>
          </cell>
          <cell r="FL187">
            <v>1</v>
          </cell>
        </row>
        <row r="188">
          <cell r="C188" t="str">
            <v>2003.20.040E</v>
          </cell>
          <cell r="D188">
            <v>2003</v>
          </cell>
          <cell r="E188" t="str">
            <v>Smalscharnier</v>
          </cell>
          <cell r="F188" t="str">
            <v>Butt hinge, half wide, square corners, steel galvanized, with riveted pin, DIN 7954B</v>
          </cell>
          <cell r="G188" t="str">
            <v>Smalscharnier, rechte hoek, gegalvaniseerd, met vaste stift, DIN 7954B</v>
          </cell>
          <cell r="H188" t="str">
            <v>Charnière mi-large, coins carrés, acier zingué, tige rivetée, DIN 7954B</v>
          </cell>
          <cell r="I188" t="str">
            <v>Scharnier, halbbreit, rechte Ecken, Stahl verzinkt, mit vernietetem Stift, DIN 7954B</v>
          </cell>
          <cell r="J188" t="str">
            <v>2003_20_.jpg</v>
          </cell>
          <cell r="K188" t="str">
            <v>C:\Users\Filis\OneDrive\Citgez Trading\Leveranciers\Charmag\Foto's\2003_20_.jpg</v>
          </cell>
          <cell r="L188" t="str">
            <v>2003_20_2d.tif</v>
          </cell>
          <cell r="M188" t="str">
            <v>C:\Users\Filis\OneDrive\Citgez Trading\Leveranciers\Charmag\technische tekeningen\2003_20_2d.tif</v>
          </cell>
          <cell r="N188" t="str">
            <v>20_Gegalvaniseerd</v>
          </cell>
          <cell r="O188">
            <v>101580</v>
          </cell>
          <cell r="P188">
            <v>40</v>
          </cell>
          <cell r="Q188" t="str">
            <v>mm</v>
          </cell>
          <cell r="R188">
            <v>32</v>
          </cell>
          <cell r="S188" t="str">
            <v>mm</v>
          </cell>
          <cell r="T188">
            <v>1</v>
          </cell>
          <cell r="U188" t="str">
            <v>mm</v>
          </cell>
          <cell r="V188">
            <v>4.7</v>
          </cell>
          <cell r="W188" t="str">
            <v>mm</v>
          </cell>
          <cell r="X188">
            <v>2.5</v>
          </cell>
          <cell r="Y188" t="str">
            <v>mm</v>
          </cell>
          <cell r="Z188">
            <v>3</v>
          </cell>
          <cell r="AA188" t="str">
            <v>mm</v>
          </cell>
          <cell r="AC188" t="str">
            <v>mm</v>
          </cell>
          <cell r="AE188" t="str">
            <v>mm</v>
          </cell>
          <cell r="AF188">
            <v>2.5</v>
          </cell>
          <cell r="AG188">
            <v>4</v>
          </cell>
          <cell r="AH188" t="str">
            <v>2,5*20</v>
          </cell>
          <cell r="AI188" t="str">
            <v>mm</v>
          </cell>
          <cell r="AL188" t="str">
            <v xml:space="preserve">Deuren volgens BRL 0803  </v>
          </cell>
          <cell r="AP188">
            <v>100</v>
          </cell>
          <cell r="AQ188" t="str">
            <v>stuks</v>
          </cell>
          <cell r="AR188">
            <v>1.4E-2</v>
          </cell>
          <cell r="AS188" t="str">
            <v>kg</v>
          </cell>
          <cell r="AW188" t="str">
            <v>Hout</v>
          </cell>
          <cell r="AX188" t="str">
            <v>Wood</v>
          </cell>
          <cell r="AY188" t="str">
            <v>Holz</v>
          </cell>
          <cell r="AZ188" t="str">
            <v>Bois</v>
          </cell>
          <cell r="BA188" t="str">
            <v>Scharnier</v>
          </cell>
          <cell r="BB188" t="str">
            <v>Hinge</v>
          </cell>
          <cell r="BC188" t="str">
            <v>Scharnier</v>
          </cell>
          <cell r="BD188" t="str">
            <v>Charnière</v>
          </cell>
          <cell r="BE188" t="str">
            <v>Smalscharnier</v>
          </cell>
          <cell r="BF188" t="str">
            <v>Narrow butt hinge</v>
          </cell>
          <cell r="BG188" t="str">
            <v>Schmales scharnier</v>
          </cell>
          <cell r="BH188" t="str">
            <v>Charnière étroite</v>
          </cell>
          <cell r="BM188" t="str">
            <v>Staal</v>
          </cell>
          <cell r="BN188" t="str">
            <v>Steel</v>
          </cell>
          <cell r="BO188" t="str">
            <v>Stahl</v>
          </cell>
          <cell r="BP188" t="str">
            <v>Acier</v>
          </cell>
          <cell r="BQ188" t="str">
            <v>Gegalvaniseerd</v>
          </cell>
          <cell r="BR188" t="str">
            <v>Galvanized</v>
          </cell>
          <cell r="BS188" t="str">
            <v>Verzinkt</v>
          </cell>
          <cell r="BT188" t="str">
            <v>Zingué</v>
          </cell>
          <cell r="BU188" t="str">
            <v>Staal</v>
          </cell>
          <cell r="BV188" t="str">
            <v>Steel</v>
          </cell>
          <cell r="BW188" t="str">
            <v>Stahl</v>
          </cell>
          <cell r="BX188" t="str">
            <v>Acier</v>
          </cell>
          <cell r="BY188" t="str">
            <v/>
          </cell>
          <cell r="CC188" t="str">
            <v>Rechte hoek</v>
          </cell>
          <cell r="CD188" t="str">
            <v>Square corners</v>
          </cell>
          <cell r="CE188" t="str">
            <v>Rechte Ecken</v>
          </cell>
          <cell r="CF188" t="str">
            <v>Coins carrés</v>
          </cell>
          <cell r="CG188" t="str">
            <v>Ongelagerd</v>
          </cell>
          <cell r="CH188" t="str">
            <v xml:space="preserve">Bearing-free </v>
          </cell>
          <cell r="CI188" t="str">
            <v>Lager frei</v>
          </cell>
          <cell r="CJ188" t="str">
            <v>Sans lisse</v>
          </cell>
          <cell r="DE188" t="str">
            <v>Toepasbaar voor binnendeuren</v>
          </cell>
          <cell r="DM188" t="str">
            <v/>
          </cell>
          <cell r="DN188" t="str">
            <v/>
          </cell>
          <cell r="DO188" t="str">
            <v/>
          </cell>
          <cell r="DU188" t="str">
            <v>Met vaste pen</v>
          </cell>
          <cell r="DV188" t="str">
            <v>With riveted pin</v>
          </cell>
          <cell r="DW188" t="str">
            <v>Mit vernietetem Stift</v>
          </cell>
          <cell r="DX188" t="str">
            <v>Tige rivetée</v>
          </cell>
          <cell r="EQ188" t="str">
            <v>2003_20_</v>
          </cell>
          <cell r="ER188" t="str">
            <v>2003_20_2d</v>
          </cell>
          <cell r="ES188" t="str">
            <v>2003_20</v>
          </cell>
          <cell r="FL188">
            <v>1</v>
          </cell>
        </row>
        <row r="189">
          <cell r="C189" t="str">
            <v>2003.20.050E</v>
          </cell>
          <cell r="D189">
            <v>2003</v>
          </cell>
          <cell r="E189" t="str">
            <v>Smalscharnier</v>
          </cell>
          <cell r="F189" t="str">
            <v>Butt hinge, half wide, square corners, steel galvanized, with riveted pin, DIN 7954B</v>
          </cell>
          <cell r="G189" t="str">
            <v>Smalscharnier, rechte hoek, gegalvaniseerd, met vaste stift, DIN 7954B</v>
          </cell>
          <cell r="H189" t="str">
            <v>Charnière mi-large, coins carrés, acier zingué, tige rivetée, DIN 7954B</v>
          </cell>
          <cell r="I189" t="str">
            <v>Scharnier, halbbreit, rechte Ecken, Stahl verzinkt, mit vernietetem Stift, DIN 7954B</v>
          </cell>
          <cell r="J189" t="str">
            <v>2003_20_.jpg</v>
          </cell>
          <cell r="K189" t="str">
            <v>C:\Users\Filis\OneDrive\Citgez Trading\Leveranciers\Charmag\Foto's\2003_20_.jpg</v>
          </cell>
          <cell r="L189" t="str">
            <v>2003_20_2d.tif</v>
          </cell>
          <cell r="M189" t="str">
            <v>C:\Users\Filis\OneDrive\Citgez Trading\Leveranciers\Charmag\technische tekeningen\2003_20_2d.tif</v>
          </cell>
          <cell r="N189" t="str">
            <v>20_Gegalvaniseerd</v>
          </cell>
          <cell r="O189">
            <v>101582</v>
          </cell>
          <cell r="P189">
            <v>50</v>
          </cell>
          <cell r="Q189" t="str">
            <v>mm</v>
          </cell>
          <cell r="R189">
            <v>39</v>
          </cell>
          <cell r="S189" t="str">
            <v>mm</v>
          </cell>
          <cell r="T189">
            <v>1.25</v>
          </cell>
          <cell r="U189" t="str">
            <v>mm</v>
          </cell>
          <cell r="V189">
            <v>5.5</v>
          </cell>
          <cell r="W189" t="str">
            <v>mm</v>
          </cell>
          <cell r="X189">
            <v>2.75</v>
          </cell>
          <cell r="Y189" t="str">
            <v>mm</v>
          </cell>
          <cell r="Z189">
            <v>5</v>
          </cell>
          <cell r="AA189" t="str">
            <v>mm</v>
          </cell>
          <cell r="AC189" t="str">
            <v>mm</v>
          </cell>
          <cell r="AE189" t="str">
            <v>mm</v>
          </cell>
          <cell r="AF189">
            <v>3</v>
          </cell>
          <cell r="AG189">
            <v>6</v>
          </cell>
          <cell r="AH189" t="str">
            <v>3*2,5</v>
          </cell>
          <cell r="AI189" t="str">
            <v>mm</v>
          </cell>
          <cell r="AL189" t="str">
            <v xml:space="preserve">Deuren volgens BRL 0803  </v>
          </cell>
          <cell r="AP189">
            <v>20</v>
          </cell>
          <cell r="AQ189" t="str">
            <v>stuks</v>
          </cell>
          <cell r="AR189">
            <v>2.4E-2</v>
          </cell>
          <cell r="AS189" t="str">
            <v>kg</v>
          </cell>
          <cell r="AW189" t="str">
            <v>Hout</v>
          </cell>
          <cell r="AX189" t="str">
            <v>Wood</v>
          </cell>
          <cell r="AY189" t="str">
            <v>Holz</v>
          </cell>
          <cell r="AZ189" t="str">
            <v>Bois</v>
          </cell>
          <cell r="BA189" t="str">
            <v>Scharnier</v>
          </cell>
          <cell r="BB189" t="str">
            <v>Hinge</v>
          </cell>
          <cell r="BC189" t="str">
            <v>Scharnier</v>
          </cell>
          <cell r="BD189" t="str">
            <v>Charnière</v>
          </cell>
          <cell r="BE189" t="str">
            <v>Smalscharnier</v>
          </cell>
          <cell r="BF189" t="str">
            <v>Narrow butt hinge</v>
          </cell>
          <cell r="BG189" t="str">
            <v>Schmales scharnier</v>
          </cell>
          <cell r="BH189" t="str">
            <v>Charnière étroite</v>
          </cell>
          <cell r="BM189" t="str">
            <v>Staal</v>
          </cell>
          <cell r="BN189" t="str">
            <v>Steel</v>
          </cell>
          <cell r="BO189" t="str">
            <v>Stahl</v>
          </cell>
          <cell r="BP189" t="str">
            <v>Acier</v>
          </cell>
          <cell r="BQ189" t="str">
            <v>Gegalvaniseerd</v>
          </cell>
          <cell r="BR189" t="str">
            <v>Galvanized</v>
          </cell>
          <cell r="BS189" t="str">
            <v>Verzinkt</v>
          </cell>
          <cell r="BT189" t="str">
            <v>Zingué</v>
          </cell>
          <cell r="BU189" t="str">
            <v>Staal</v>
          </cell>
          <cell r="BV189" t="str">
            <v>Steel</v>
          </cell>
          <cell r="BW189" t="str">
            <v>Stahl</v>
          </cell>
          <cell r="BX189" t="str">
            <v>Acier</v>
          </cell>
          <cell r="BY189" t="str">
            <v/>
          </cell>
          <cell r="CC189" t="str">
            <v>Rechte hoek</v>
          </cell>
          <cell r="CD189" t="str">
            <v>Square corners</v>
          </cell>
          <cell r="CE189" t="str">
            <v>Rechte Ecken</v>
          </cell>
          <cell r="CF189" t="str">
            <v>Coins carrés</v>
          </cell>
          <cell r="CG189" t="str">
            <v>Ongelagerd</v>
          </cell>
          <cell r="CH189" t="str">
            <v xml:space="preserve">Bearing-free </v>
          </cell>
          <cell r="CI189" t="str">
            <v>Lager frei</v>
          </cell>
          <cell r="CJ189" t="str">
            <v>Sans lisse</v>
          </cell>
          <cell r="DE189" t="str">
            <v>Toepasbaar voor binnendeuren</v>
          </cell>
          <cell r="DM189" t="str">
            <v/>
          </cell>
          <cell r="DN189" t="str">
            <v/>
          </cell>
          <cell r="DO189" t="str">
            <v/>
          </cell>
          <cell r="DU189" t="str">
            <v>Met vaste pen</v>
          </cell>
          <cell r="DV189" t="str">
            <v>With riveted pin</v>
          </cell>
          <cell r="DW189" t="str">
            <v>Mit vernietetem Stift</v>
          </cell>
          <cell r="DX189" t="str">
            <v>Tige rivetée</v>
          </cell>
          <cell r="EQ189" t="str">
            <v>2003_20_</v>
          </cell>
          <cell r="ER189" t="str">
            <v>2003_20_2d</v>
          </cell>
          <cell r="ES189" t="str">
            <v>2003_20</v>
          </cell>
          <cell r="FL189">
            <v>1</v>
          </cell>
        </row>
        <row r="190">
          <cell r="C190" t="str">
            <v>2003.20.060E</v>
          </cell>
          <cell r="D190">
            <v>2003</v>
          </cell>
          <cell r="E190" t="str">
            <v>Smalscharnier</v>
          </cell>
          <cell r="F190" t="str">
            <v>Butt hinge, half wide, square corners, steel galvanized, with riveted pin, DIN 7954B</v>
          </cell>
          <cell r="G190" t="str">
            <v>Smalscharnier, rechte hoek, gegalvaniseerd, met vaste stift, DIN 7954B</v>
          </cell>
          <cell r="H190" t="str">
            <v>Charnière mi-large, coins carrés, acier zingué, tige rivetée, DIN 7954B</v>
          </cell>
          <cell r="I190" t="str">
            <v>Scharnier, halbbreit, rechte Ecken, Stahl verzinkt, mit vernietetem Stift, DIN 7954B</v>
          </cell>
          <cell r="J190" t="str">
            <v>2003_20_.jpg</v>
          </cell>
          <cell r="K190" t="str">
            <v>C:\Users\Filis\OneDrive\Citgez Trading\Leveranciers\Charmag\Foto's\2003_20_.jpg</v>
          </cell>
          <cell r="L190" t="str">
            <v>2003_20_2d.tif</v>
          </cell>
          <cell r="M190" t="str">
            <v>C:\Users\Filis\OneDrive\Citgez Trading\Leveranciers\Charmag\technische tekeningen\2003_20_2d.tif</v>
          </cell>
          <cell r="N190" t="str">
            <v>20_Gegalvaniseerd</v>
          </cell>
          <cell r="O190">
            <v>101584</v>
          </cell>
          <cell r="P190">
            <v>60</v>
          </cell>
          <cell r="Q190" t="str">
            <v>mm</v>
          </cell>
          <cell r="R190">
            <v>46</v>
          </cell>
          <cell r="S190" t="str">
            <v>mm</v>
          </cell>
          <cell r="T190">
            <v>1.5</v>
          </cell>
          <cell r="U190" t="str">
            <v>mm</v>
          </cell>
          <cell r="V190">
            <v>6.2</v>
          </cell>
          <cell r="W190" t="str">
            <v>mm</v>
          </cell>
          <cell r="X190">
            <v>3</v>
          </cell>
          <cell r="Y190" t="str">
            <v>mm</v>
          </cell>
          <cell r="Z190">
            <v>5</v>
          </cell>
          <cell r="AA190" t="str">
            <v>mm</v>
          </cell>
          <cell r="AC190" t="str">
            <v>mm</v>
          </cell>
          <cell r="AE190" t="str">
            <v>mm</v>
          </cell>
          <cell r="AF190">
            <v>3</v>
          </cell>
          <cell r="AG190">
            <v>6</v>
          </cell>
          <cell r="AH190" t="str">
            <v>3*2,5</v>
          </cell>
          <cell r="AI190" t="str">
            <v>mm</v>
          </cell>
          <cell r="AL190" t="str">
            <v xml:space="preserve">Deuren volgens BRL 0803  </v>
          </cell>
          <cell r="AP190">
            <v>20</v>
          </cell>
          <cell r="AQ190" t="str">
            <v>stuks</v>
          </cell>
          <cell r="AR190">
            <v>0.04</v>
          </cell>
          <cell r="AS190" t="str">
            <v>kg</v>
          </cell>
          <cell r="AW190" t="str">
            <v>Hout</v>
          </cell>
          <cell r="AX190" t="str">
            <v>Wood</v>
          </cell>
          <cell r="AY190" t="str">
            <v>Holz</v>
          </cell>
          <cell r="AZ190" t="str">
            <v>Bois</v>
          </cell>
          <cell r="BA190" t="str">
            <v>Scharnier</v>
          </cell>
          <cell r="BB190" t="str">
            <v>Hinge</v>
          </cell>
          <cell r="BC190" t="str">
            <v>Scharnier</v>
          </cell>
          <cell r="BD190" t="str">
            <v>Charnière</v>
          </cell>
          <cell r="BE190" t="str">
            <v>Smalscharnier</v>
          </cell>
          <cell r="BF190" t="str">
            <v>Narrow butt hinge</v>
          </cell>
          <cell r="BG190" t="str">
            <v>Schmales scharnier</v>
          </cell>
          <cell r="BH190" t="str">
            <v>Charnière étroite</v>
          </cell>
          <cell r="BM190" t="str">
            <v>Staal</v>
          </cell>
          <cell r="BN190" t="str">
            <v>Steel</v>
          </cell>
          <cell r="BO190" t="str">
            <v>Stahl</v>
          </cell>
          <cell r="BP190" t="str">
            <v>Acier</v>
          </cell>
          <cell r="BQ190" t="str">
            <v>Gegalvaniseerd</v>
          </cell>
          <cell r="BR190" t="str">
            <v>Galvanized</v>
          </cell>
          <cell r="BS190" t="str">
            <v>Verzinkt</v>
          </cell>
          <cell r="BT190" t="str">
            <v>Zingué</v>
          </cell>
          <cell r="BU190" t="str">
            <v>Staal</v>
          </cell>
          <cell r="BV190" t="str">
            <v>Steel</v>
          </cell>
          <cell r="BW190" t="str">
            <v>Stahl</v>
          </cell>
          <cell r="BX190" t="str">
            <v>Acier</v>
          </cell>
          <cell r="BY190" t="str">
            <v/>
          </cell>
          <cell r="CC190" t="str">
            <v>Rechte hoek</v>
          </cell>
          <cell r="CD190" t="str">
            <v>Square corners</v>
          </cell>
          <cell r="CE190" t="str">
            <v>Rechte Ecken</v>
          </cell>
          <cell r="CF190" t="str">
            <v>Coins carrés</v>
          </cell>
          <cell r="CG190" t="str">
            <v>Ongelagerd</v>
          </cell>
          <cell r="CH190" t="str">
            <v xml:space="preserve">Bearing-free </v>
          </cell>
          <cell r="CI190" t="str">
            <v>Lager frei</v>
          </cell>
          <cell r="CJ190" t="str">
            <v>Sans lisse</v>
          </cell>
          <cell r="DE190" t="str">
            <v>Toepasbaar voor binnendeuren</v>
          </cell>
          <cell r="DM190" t="str">
            <v/>
          </cell>
          <cell r="DN190" t="str">
            <v/>
          </cell>
          <cell r="DO190" t="str">
            <v/>
          </cell>
          <cell r="DU190" t="str">
            <v>Met vaste pen</v>
          </cell>
          <cell r="DV190" t="str">
            <v>With riveted pin</v>
          </cell>
          <cell r="DW190" t="str">
            <v>Mit vernietetem Stift</v>
          </cell>
          <cell r="DX190" t="str">
            <v>Tige rivetée</v>
          </cell>
          <cell r="EQ190" t="str">
            <v>2003_20_</v>
          </cell>
          <cell r="ER190" t="str">
            <v>2003_20_2d</v>
          </cell>
          <cell r="ES190" t="str">
            <v>2003_20</v>
          </cell>
          <cell r="FL190">
            <v>1</v>
          </cell>
        </row>
        <row r="191">
          <cell r="C191" t="str">
            <v>2003.20.070E</v>
          </cell>
          <cell r="D191">
            <v>2003</v>
          </cell>
          <cell r="E191" t="str">
            <v>Smalscharnier</v>
          </cell>
          <cell r="F191" t="str">
            <v>Butt hinge, half wide, square corners, steel galvanized, with riveted pin, DIN 7954B</v>
          </cell>
          <cell r="G191" t="str">
            <v>Smalscharnier, rechte hoek, gegalvaniseerd, met vaste stift, DIN 7954B</v>
          </cell>
          <cell r="H191" t="str">
            <v>Charnière mi-large, coins carrés, acier zingué, tige rivetée, DIN 7954B</v>
          </cell>
          <cell r="I191" t="str">
            <v>Scharnier, halbbreit, rechte Ecken, Stahl verzinkt, mit vernietetem Stift, DIN 7954B</v>
          </cell>
          <cell r="J191" t="str">
            <v>2003_20_.jpg</v>
          </cell>
          <cell r="K191" t="str">
            <v>C:\Users\Filis\OneDrive\Citgez Trading\Leveranciers\Charmag\Foto's\2003_20_.jpg</v>
          </cell>
          <cell r="L191" t="str">
            <v>2003_20_2d.tif</v>
          </cell>
          <cell r="M191" t="str">
            <v>C:\Users\Filis\OneDrive\Citgez Trading\Leveranciers\Charmag\technische tekeningen\2003_20_2d.tif</v>
          </cell>
          <cell r="N191" t="str">
            <v>20_Gegalvaniseerd</v>
          </cell>
          <cell r="O191">
            <v>101586</v>
          </cell>
          <cell r="P191">
            <v>70</v>
          </cell>
          <cell r="Q191" t="str">
            <v>mm</v>
          </cell>
          <cell r="R191">
            <v>51</v>
          </cell>
          <cell r="S191" t="str">
            <v>mm</v>
          </cell>
          <cell r="T191">
            <v>1.5</v>
          </cell>
          <cell r="U191" t="str">
            <v>mm</v>
          </cell>
          <cell r="V191">
            <v>6.2</v>
          </cell>
          <cell r="W191" t="str">
            <v>mm</v>
          </cell>
          <cell r="X191">
            <v>3</v>
          </cell>
          <cell r="Y191" t="str">
            <v>mm</v>
          </cell>
          <cell r="Z191">
            <v>5</v>
          </cell>
          <cell r="AA191" t="str">
            <v>mm</v>
          </cell>
          <cell r="AC191" t="str">
            <v>mm</v>
          </cell>
          <cell r="AE191" t="str">
            <v>mm</v>
          </cell>
          <cell r="AF191">
            <v>3.5</v>
          </cell>
          <cell r="AG191">
            <v>6</v>
          </cell>
          <cell r="AH191" t="str">
            <v>3,5*30</v>
          </cell>
          <cell r="AI191" t="str">
            <v>mm</v>
          </cell>
          <cell r="AL191" t="str">
            <v xml:space="preserve">Deuren volgens BRL 0803  </v>
          </cell>
          <cell r="AP191">
            <v>20</v>
          </cell>
          <cell r="AQ191" t="str">
            <v>stuks</v>
          </cell>
          <cell r="AR191">
            <v>5.2999999999999999E-2</v>
          </cell>
          <cell r="AS191" t="str">
            <v>kg</v>
          </cell>
          <cell r="AW191" t="str">
            <v>Hout</v>
          </cell>
          <cell r="AX191" t="str">
            <v>Wood</v>
          </cell>
          <cell r="AY191" t="str">
            <v>Holz</v>
          </cell>
          <cell r="AZ191" t="str">
            <v>Bois</v>
          </cell>
          <cell r="BA191" t="str">
            <v>Scharnier</v>
          </cell>
          <cell r="BB191" t="str">
            <v>Hinge</v>
          </cell>
          <cell r="BC191" t="str">
            <v>Scharnier</v>
          </cell>
          <cell r="BD191" t="str">
            <v>Charnière</v>
          </cell>
          <cell r="BE191" t="str">
            <v>Smalscharnier</v>
          </cell>
          <cell r="BF191" t="str">
            <v>Narrow butt hinge</v>
          </cell>
          <cell r="BG191" t="str">
            <v>Schmales scharnier</v>
          </cell>
          <cell r="BH191" t="str">
            <v>Charnière étroite</v>
          </cell>
          <cell r="BM191" t="str">
            <v>Staal</v>
          </cell>
          <cell r="BN191" t="str">
            <v>Steel</v>
          </cell>
          <cell r="BO191" t="str">
            <v>Stahl</v>
          </cell>
          <cell r="BP191" t="str">
            <v>Acier</v>
          </cell>
          <cell r="BQ191" t="str">
            <v>Gegalvaniseerd</v>
          </cell>
          <cell r="BR191" t="str">
            <v>Galvanized</v>
          </cell>
          <cell r="BS191" t="str">
            <v>Verzinkt</v>
          </cell>
          <cell r="BT191" t="str">
            <v>Zingué</v>
          </cell>
          <cell r="BU191" t="str">
            <v>Staal</v>
          </cell>
          <cell r="BV191" t="str">
            <v>Steel</v>
          </cell>
          <cell r="BW191" t="str">
            <v>Stahl</v>
          </cell>
          <cell r="BX191" t="str">
            <v>Acier</v>
          </cell>
          <cell r="BY191" t="str">
            <v/>
          </cell>
          <cell r="CC191" t="str">
            <v>Rechte hoek</v>
          </cell>
          <cell r="CD191" t="str">
            <v>Square corners</v>
          </cell>
          <cell r="CE191" t="str">
            <v>Rechte Ecken</v>
          </cell>
          <cell r="CF191" t="str">
            <v>Coins carrés</v>
          </cell>
          <cell r="CG191" t="str">
            <v>Ongelagerd</v>
          </cell>
          <cell r="CH191" t="str">
            <v xml:space="preserve">Bearing-free </v>
          </cell>
          <cell r="CI191" t="str">
            <v>Lager frei</v>
          </cell>
          <cell r="CJ191" t="str">
            <v>Sans lisse</v>
          </cell>
          <cell r="DE191" t="str">
            <v>Toepasbaar voor binnendeuren</v>
          </cell>
          <cell r="DM191" t="str">
            <v/>
          </cell>
          <cell r="DN191" t="str">
            <v/>
          </cell>
          <cell r="DO191" t="str">
            <v/>
          </cell>
          <cell r="DU191" t="str">
            <v>Met vaste pen</v>
          </cell>
          <cell r="DV191" t="str">
            <v>With riveted pin</v>
          </cell>
          <cell r="DW191" t="str">
            <v>Mit vernietetem Stift</v>
          </cell>
          <cell r="DX191" t="str">
            <v>Tige rivetée</v>
          </cell>
          <cell r="EQ191" t="str">
            <v>2003_20_</v>
          </cell>
          <cell r="ER191" t="str">
            <v>2003_20_2d</v>
          </cell>
          <cell r="ES191" t="str">
            <v>2003_20</v>
          </cell>
          <cell r="FL191">
            <v>1</v>
          </cell>
        </row>
        <row r="192">
          <cell r="C192" t="str">
            <v>2003.20.080E</v>
          </cell>
          <cell r="D192">
            <v>2003</v>
          </cell>
          <cell r="E192" t="str">
            <v>Smalscharnier</v>
          </cell>
          <cell r="F192" t="str">
            <v>Butt hinge, half wide, square corners, steel galvanized, with riveted pin, DIN 7954B</v>
          </cell>
          <cell r="G192" t="str">
            <v>Smalscharnier, rechte hoek, gegalvaniseerd, met vaste stift, DIN 7954B</v>
          </cell>
          <cell r="H192" t="str">
            <v>Charnière mi-large, coins carrés, acier zingué, tige rivetée, DIN 7954B</v>
          </cell>
          <cell r="I192" t="str">
            <v>Scharnier, halbbreit, rechte Ecken, Stahl verzinkt, mit vernietetem Stift, DIN 7954B</v>
          </cell>
          <cell r="J192" t="str">
            <v>2003_20_.jpg</v>
          </cell>
          <cell r="K192" t="str">
            <v>C:\Users\Filis\OneDrive\Citgez Trading\Leveranciers\Charmag\Foto's\2003_20_.jpg</v>
          </cell>
          <cell r="L192" t="str">
            <v>2003_20_2d.tif</v>
          </cell>
          <cell r="M192" t="str">
            <v>C:\Users\Filis\OneDrive\Citgez Trading\Leveranciers\Charmag\technische tekeningen\2003_20_2d.tif</v>
          </cell>
          <cell r="N192" t="str">
            <v>20_Gegalvaniseerd</v>
          </cell>
          <cell r="O192">
            <v>101588</v>
          </cell>
          <cell r="P192">
            <v>80</v>
          </cell>
          <cell r="Q192" t="str">
            <v>mm</v>
          </cell>
          <cell r="R192">
            <v>58</v>
          </cell>
          <cell r="S192" t="str">
            <v>mm</v>
          </cell>
          <cell r="T192">
            <v>1.5</v>
          </cell>
          <cell r="U192" t="str">
            <v>mm</v>
          </cell>
          <cell r="V192">
            <v>6.7</v>
          </cell>
          <cell r="W192" t="str">
            <v>mm</v>
          </cell>
          <cell r="X192">
            <v>3.5</v>
          </cell>
          <cell r="Y192" t="str">
            <v>mm</v>
          </cell>
          <cell r="Z192">
            <v>5</v>
          </cell>
          <cell r="AA192" t="str">
            <v>mm</v>
          </cell>
          <cell r="AC192" t="str">
            <v>mm</v>
          </cell>
          <cell r="AE192" t="str">
            <v>mm</v>
          </cell>
          <cell r="AF192">
            <v>3.5</v>
          </cell>
          <cell r="AG192">
            <v>6</v>
          </cell>
          <cell r="AH192" t="str">
            <v>3,5*30</v>
          </cell>
          <cell r="AI192" t="str">
            <v>mm</v>
          </cell>
          <cell r="AL192" t="str">
            <v xml:space="preserve">Deuren volgens BRL 0803  </v>
          </cell>
          <cell r="AP192">
            <v>20</v>
          </cell>
          <cell r="AQ192" t="str">
            <v>stuks</v>
          </cell>
          <cell r="AR192">
            <v>6.8000000000000005E-2</v>
          </cell>
          <cell r="AS192" t="str">
            <v>kg</v>
          </cell>
          <cell r="AW192" t="str">
            <v>Hout</v>
          </cell>
          <cell r="AX192" t="str">
            <v>Wood</v>
          </cell>
          <cell r="AY192" t="str">
            <v>Holz</v>
          </cell>
          <cell r="AZ192" t="str">
            <v>Bois</v>
          </cell>
          <cell r="BA192" t="str">
            <v>Scharnier</v>
          </cell>
          <cell r="BB192" t="str">
            <v>Hinge</v>
          </cell>
          <cell r="BC192" t="str">
            <v>Scharnier</v>
          </cell>
          <cell r="BD192" t="str">
            <v>Charnière</v>
          </cell>
          <cell r="BE192" t="str">
            <v>Smalscharnier</v>
          </cell>
          <cell r="BF192" t="str">
            <v>Narrow butt hinge</v>
          </cell>
          <cell r="BG192" t="str">
            <v>Schmales scharnier</v>
          </cell>
          <cell r="BH192" t="str">
            <v>Charnière étroite</v>
          </cell>
          <cell r="BM192" t="str">
            <v>Staal</v>
          </cell>
          <cell r="BN192" t="str">
            <v>Steel</v>
          </cell>
          <cell r="BO192" t="str">
            <v>Stahl</v>
          </cell>
          <cell r="BP192" t="str">
            <v>Acier</v>
          </cell>
          <cell r="BQ192" t="str">
            <v>Gegalvaniseerd</v>
          </cell>
          <cell r="BR192" t="str">
            <v>Galvanized</v>
          </cell>
          <cell r="BS192" t="str">
            <v>Verzinkt</v>
          </cell>
          <cell r="BT192" t="str">
            <v>Zingué</v>
          </cell>
          <cell r="BU192" t="str">
            <v>Staal</v>
          </cell>
          <cell r="BV192" t="str">
            <v>Steel</v>
          </cell>
          <cell r="BW192" t="str">
            <v>Stahl</v>
          </cell>
          <cell r="BX192" t="str">
            <v>Acier</v>
          </cell>
          <cell r="BY192" t="str">
            <v/>
          </cell>
          <cell r="CC192" t="str">
            <v>Rechte hoek</v>
          </cell>
          <cell r="CD192" t="str">
            <v>Square corners</v>
          </cell>
          <cell r="CE192" t="str">
            <v>Rechte Ecken</v>
          </cell>
          <cell r="CF192" t="str">
            <v>Coins carrés</v>
          </cell>
          <cell r="CG192" t="str">
            <v>Ongelagerd</v>
          </cell>
          <cell r="CH192" t="str">
            <v xml:space="preserve">Bearing-free </v>
          </cell>
          <cell r="CI192" t="str">
            <v>Lager frei</v>
          </cell>
          <cell r="CJ192" t="str">
            <v>Sans lisse</v>
          </cell>
          <cell r="DE192" t="str">
            <v>Toepasbaar voor binnendeuren</v>
          </cell>
          <cell r="DM192" t="str">
            <v/>
          </cell>
          <cell r="DN192" t="str">
            <v/>
          </cell>
          <cell r="DO192" t="str">
            <v/>
          </cell>
          <cell r="DU192" t="str">
            <v>Met vaste pen</v>
          </cell>
          <cell r="DV192" t="str">
            <v>With riveted pin</v>
          </cell>
          <cell r="DW192" t="str">
            <v>Mit vernietetem Stift</v>
          </cell>
          <cell r="DX192" t="str">
            <v>Tige rivetée</v>
          </cell>
          <cell r="EQ192" t="str">
            <v>2003_20_</v>
          </cell>
          <cell r="ER192" t="str">
            <v>2003_20_2d</v>
          </cell>
          <cell r="ES192" t="str">
            <v>2003_20</v>
          </cell>
          <cell r="FL192">
            <v>1</v>
          </cell>
        </row>
        <row r="193">
          <cell r="C193" t="str">
            <v>2003.20.100E</v>
          </cell>
          <cell r="D193">
            <v>2003</v>
          </cell>
          <cell r="E193" t="str">
            <v>Smalscharnier</v>
          </cell>
          <cell r="F193" t="str">
            <v>Butt hinge, half wide, square corners, steel galvanized, with riveted pin, DIN 7954B</v>
          </cell>
          <cell r="G193" t="str">
            <v>Smalscharnier, rechte hoek, gegalvaniseerd, met vaste stift, DIN 7954B</v>
          </cell>
          <cell r="H193" t="str">
            <v>Charnière mi-large, coins carrés, acier zingué, tige rivetée, DIN 7954B</v>
          </cell>
          <cell r="I193" t="str">
            <v>Scharnier, halbbreit, rechte Ecken, Stahl verzinkt, mit vernietetem Stift, DIN 7954B</v>
          </cell>
          <cell r="J193" t="str">
            <v>2003_20_.jpg</v>
          </cell>
          <cell r="K193" t="str">
            <v>C:\Users\Filis\OneDrive\Citgez Trading\Leveranciers\Charmag\Foto's\2003_20_.jpg</v>
          </cell>
          <cell r="L193" t="str">
            <v>2003_20_2d.tif</v>
          </cell>
          <cell r="M193" t="str">
            <v>C:\Users\Filis\OneDrive\Citgez Trading\Leveranciers\Charmag\technische tekeningen\2003_20_2d.tif</v>
          </cell>
          <cell r="N193" t="str">
            <v>20_Gegalvaniseerd</v>
          </cell>
          <cell r="O193">
            <v>101590</v>
          </cell>
          <cell r="P193">
            <v>100</v>
          </cell>
          <cell r="Q193" t="str">
            <v>mm</v>
          </cell>
          <cell r="R193">
            <v>72</v>
          </cell>
          <cell r="S193" t="str">
            <v>mm</v>
          </cell>
          <cell r="T193">
            <v>1.75</v>
          </cell>
          <cell r="U193" t="str">
            <v>mm</v>
          </cell>
          <cell r="V193">
            <v>7.7</v>
          </cell>
          <cell r="W193" t="str">
            <v>mm</v>
          </cell>
          <cell r="X193">
            <v>4</v>
          </cell>
          <cell r="Y193" t="str">
            <v>mm</v>
          </cell>
          <cell r="Z193">
            <v>5</v>
          </cell>
          <cell r="AA193" t="str">
            <v>mm</v>
          </cell>
          <cell r="AC193" t="str">
            <v>mm</v>
          </cell>
          <cell r="AE193" t="str">
            <v>mm</v>
          </cell>
          <cell r="AF193">
            <v>4</v>
          </cell>
          <cell r="AG193">
            <v>8</v>
          </cell>
          <cell r="AH193" t="str">
            <v>4*30</v>
          </cell>
          <cell r="AI193" t="str">
            <v>mm</v>
          </cell>
          <cell r="AL193" t="str">
            <v xml:space="preserve">Deuren volgens BRL 0803  </v>
          </cell>
          <cell r="AP193">
            <v>20</v>
          </cell>
          <cell r="AQ193" t="str">
            <v>stuks</v>
          </cell>
          <cell r="AR193">
            <v>0.11899999999999999</v>
          </cell>
          <cell r="AS193" t="str">
            <v>kg</v>
          </cell>
          <cell r="AW193" t="str">
            <v>Hout</v>
          </cell>
          <cell r="AX193" t="str">
            <v>Wood</v>
          </cell>
          <cell r="AY193" t="str">
            <v>Holz</v>
          </cell>
          <cell r="AZ193" t="str">
            <v>Bois</v>
          </cell>
          <cell r="BA193" t="str">
            <v>Scharnier</v>
          </cell>
          <cell r="BB193" t="str">
            <v>Hinge</v>
          </cell>
          <cell r="BC193" t="str">
            <v>Scharnier</v>
          </cell>
          <cell r="BD193" t="str">
            <v>Charnière</v>
          </cell>
          <cell r="BE193" t="str">
            <v>Smalscharnier</v>
          </cell>
          <cell r="BF193" t="str">
            <v>Narrow butt hinge</v>
          </cell>
          <cell r="BG193" t="str">
            <v>Schmales scharnier</v>
          </cell>
          <cell r="BH193" t="str">
            <v>Charnière étroite</v>
          </cell>
          <cell r="BM193" t="str">
            <v>Staal</v>
          </cell>
          <cell r="BN193" t="str">
            <v>Steel</v>
          </cell>
          <cell r="BO193" t="str">
            <v>Stahl</v>
          </cell>
          <cell r="BP193" t="str">
            <v>Acier</v>
          </cell>
          <cell r="BQ193" t="str">
            <v>Gegalvaniseerd</v>
          </cell>
          <cell r="BR193" t="str">
            <v>Galvanized</v>
          </cell>
          <cell r="BS193" t="str">
            <v>Verzinkt</v>
          </cell>
          <cell r="BT193" t="str">
            <v>Zingué</v>
          </cell>
          <cell r="BU193" t="str">
            <v>Staal</v>
          </cell>
          <cell r="BV193" t="str">
            <v>Steel</v>
          </cell>
          <cell r="BW193" t="str">
            <v>Stahl</v>
          </cell>
          <cell r="BX193" t="str">
            <v>Acier</v>
          </cell>
          <cell r="BY193" t="str">
            <v/>
          </cell>
          <cell r="CC193" t="str">
            <v>Rechte hoek</v>
          </cell>
          <cell r="CD193" t="str">
            <v>Square corners</v>
          </cell>
          <cell r="CE193" t="str">
            <v>Rechte Ecken</v>
          </cell>
          <cell r="CF193" t="str">
            <v>Coins carrés</v>
          </cell>
          <cell r="CG193" t="str">
            <v>Ongelagerd</v>
          </cell>
          <cell r="CH193" t="str">
            <v xml:space="preserve">Bearing-free </v>
          </cell>
          <cell r="CI193" t="str">
            <v>Lager frei</v>
          </cell>
          <cell r="CJ193" t="str">
            <v>Sans lisse</v>
          </cell>
          <cell r="DE193" t="str">
            <v>Toepasbaar voor binnendeuren</v>
          </cell>
          <cell r="DM193" t="str">
            <v/>
          </cell>
          <cell r="DN193" t="str">
            <v/>
          </cell>
          <cell r="DO193" t="str">
            <v/>
          </cell>
          <cell r="DU193" t="str">
            <v>Met vaste pen</v>
          </cell>
          <cell r="DV193" t="str">
            <v>With riveted pin</v>
          </cell>
          <cell r="DW193" t="str">
            <v>Mit vernietetem Stift</v>
          </cell>
          <cell r="DX193" t="str">
            <v>Tige rivetée</v>
          </cell>
          <cell r="EQ193" t="str">
            <v>2003_20_</v>
          </cell>
          <cell r="ER193" t="str">
            <v>2003_20_2d</v>
          </cell>
          <cell r="ES193" t="str">
            <v>2003_20</v>
          </cell>
          <cell r="FL193">
            <v>1</v>
          </cell>
        </row>
        <row r="194">
          <cell r="C194" t="str">
            <v>2003.80.040E</v>
          </cell>
          <cell r="D194">
            <v>2003</v>
          </cell>
          <cell r="E194" t="str">
            <v>Smalscharnier</v>
          </cell>
          <cell r="F194" t="str">
            <v>Butt hinge, half wide, square corners, stainless steel, with riveted pin, DIN 7954B</v>
          </cell>
          <cell r="G194" t="str">
            <v>Smalscharnier, rechte hoek, rvs, met vaste stift, DIN 7954B</v>
          </cell>
          <cell r="H194" t="str">
            <v>Charnière mi-large, coins carrés, inox, tige rivetée, DIN 7954B</v>
          </cell>
          <cell r="I194" t="str">
            <v>Scharnier, halbbreit rechte Ecken, Edelstahl, mit vernietetem Stift, DIN 7954B</v>
          </cell>
          <cell r="J194" t="str">
            <v>2003_80_.jpg</v>
          </cell>
          <cell r="K194" t="str">
            <v>C:\Users\Filis\OneDrive\Citgez Trading\Leveranciers\Charmag\Foto's\2003_80_.jpg</v>
          </cell>
          <cell r="L194" t="str">
            <v>2003_80_2d.tif</v>
          </cell>
          <cell r="M194" t="str">
            <v>C:\Users\Filis\OneDrive\Citgez Trading\Leveranciers\Charmag\technische tekeningen\2003_80_2d.tif</v>
          </cell>
          <cell r="N194" t="str">
            <v>80_Rvs</v>
          </cell>
          <cell r="O194">
            <v>101593</v>
          </cell>
          <cell r="P194">
            <v>40</v>
          </cell>
          <cell r="Q194" t="str">
            <v>mm</v>
          </cell>
          <cell r="R194">
            <v>32</v>
          </cell>
          <cell r="S194" t="str">
            <v>mm</v>
          </cell>
          <cell r="T194">
            <v>1</v>
          </cell>
          <cell r="U194" t="str">
            <v>mm</v>
          </cell>
          <cell r="V194">
            <v>4.7</v>
          </cell>
          <cell r="W194" t="str">
            <v>mm</v>
          </cell>
          <cell r="X194">
            <v>2.5</v>
          </cell>
          <cell r="Y194" t="str">
            <v>mm</v>
          </cell>
          <cell r="Z194">
            <v>3</v>
          </cell>
          <cell r="AA194" t="str">
            <v>mm</v>
          </cell>
          <cell r="AC194" t="str">
            <v>mm</v>
          </cell>
          <cell r="AE194" t="str">
            <v>mm</v>
          </cell>
          <cell r="AF194">
            <v>2.5</v>
          </cell>
          <cell r="AG194">
            <v>4</v>
          </cell>
          <cell r="AH194" t="str">
            <v>2,5*20</v>
          </cell>
          <cell r="AI194" t="str">
            <v>mm</v>
          </cell>
          <cell r="AL194" t="str">
            <v xml:space="preserve">Deuren volgens BRL 0803  </v>
          </cell>
          <cell r="AP194">
            <v>100</v>
          </cell>
          <cell r="AQ194" t="str">
            <v>stuks</v>
          </cell>
          <cell r="AR194">
            <v>1.4E-2</v>
          </cell>
          <cell r="AS194" t="str">
            <v>kg</v>
          </cell>
          <cell r="AW194" t="str">
            <v>Hout</v>
          </cell>
          <cell r="AX194" t="str">
            <v>Wood</v>
          </cell>
          <cell r="AY194" t="str">
            <v>Holz</v>
          </cell>
          <cell r="AZ194" t="str">
            <v>Bois</v>
          </cell>
          <cell r="BA194" t="str">
            <v>Scharnier</v>
          </cell>
          <cell r="BB194" t="str">
            <v>Hinge</v>
          </cell>
          <cell r="BC194" t="str">
            <v>Scharnier</v>
          </cell>
          <cell r="BD194" t="str">
            <v>Charnière</v>
          </cell>
          <cell r="BE194" t="str">
            <v>Smalscharnier</v>
          </cell>
          <cell r="BF194" t="str">
            <v>Narrow butt hinge</v>
          </cell>
          <cell r="BG194" t="str">
            <v>Schmales scharnier</v>
          </cell>
          <cell r="BH194" t="str">
            <v>Charnière étroite</v>
          </cell>
          <cell r="BM194" t="str">
            <v>Rvs</v>
          </cell>
          <cell r="BN194" t="str">
            <v>Stainless steel</v>
          </cell>
          <cell r="BO194" t="str">
            <v>Edelstahl</v>
          </cell>
          <cell r="BP194" t="str">
            <v>Inox</v>
          </cell>
          <cell r="BQ194" t="str">
            <v>Geborsteld</v>
          </cell>
          <cell r="BR194" t="str">
            <v>Brushed</v>
          </cell>
          <cell r="BS194" t="str">
            <v>Gebürstet</v>
          </cell>
          <cell r="BT194" t="str">
            <v>Brossé</v>
          </cell>
          <cell r="BU194" t="str">
            <v>Rvs</v>
          </cell>
          <cell r="BV194" t="str">
            <v>Stainless Steel</v>
          </cell>
          <cell r="BW194" t="str">
            <v>Edelstahl</v>
          </cell>
          <cell r="BX194" t="str">
            <v>Inox</v>
          </cell>
          <cell r="BY194" t="str">
            <v/>
          </cell>
          <cell r="CC194" t="str">
            <v>Rechte hoek</v>
          </cell>
          <cell r="CD194" t="str">
            <v>Square corners</v>
          </cell>
          <cell r="CE194" t="str">
            <v>Rechte Ecken</v>
          </cell>
          <cell r="CF194" t="str">
            <v>Coins carrés</v>
          </cell>
          <cell r="CG194" t="str">
            <v>Ongelagerd</v>
          </cell>
          <cell r="CH194" t="str">
            <v xml:space="preserve">Bearing-free </v>
          </cell>
          <cell r="CI194" t="str">
            <v>Lager frei</v>
          </cell>
          <cell r="CJ194" t="str">
            <v>Sans lisse</v>
          </cell>
          <cell r="DE194" t="str">
            <v>Toepasbaar voor binnendeuren</v>
          </cell>
          <cell r="DM194" t="str">
            <v/>
          </cell>
          <cell r="DN194" t="str">
            <v/>
          </cell>
          <cell r="DO194" t="str">
            <v/>
          </cell>
          <cell r="DU194" t="str">
            <v>Met vaste pen</v>
          </cell>
          <cell r="DV194" t="str">
            <v>With riveted pin</v>
          </cell>
          <cell r="DW194" t="str">
            <v>Mit vernietetem Stift</v>
          </cell>
          <cell r="DX194" t="str">
            <v>Tige rivetée</v>
          </cell>
          <cell r="EQ194" t="str">
            <v>2003_80_</v>
          </cell>
          <cell r="ER194" t="str">
            <v>2003_80_2d</v>
          </cell>
          <cell r="ES194" t="str">
            <v>2003_80</v>
          </cell>
          <cell r="FL194">
            <v>1</v>
          </cell>
        </row>
        <row r="195">
          <cell r="C195" t="str">
            <v>2003.80.050E</v>
          </cell>
          <cell r="D195">
            <v>2003</v>
          </cell>
          <cell r="E195" t="str">
            <v>Smalscharnier</v>
          </cell>
          <cell r="F195" t="str">
            <v>Butt hinge, half wide, square corners, stainless steel, with riveted pin, DIN 7954B</v>
          </cell>
          <cell r="G195" t="str">
            <v>Smalscharnier, rechte hoek, rvs, met vaste stift, DIN 7954B</v>
          </cell>
          <cell r="H195" t="str">
            <v>Charnière mi-large, coins carrés, inox, tige rivetée, DIN 7954B</v>
          </cell>
          <cell r="I195" t="str">
            <v>Scharnier, halbbreit rechte Ecken, Edelstahl, mit vernietetem Stift, DIN 7954B</v>
          </cell>
          <cell r="J195" t="str">
            <v>2003_80_.jpg</v>
          </cell>
          <cell r="K195" t="str">
            <v>C:\Users\Filis\OneDrive\Citgez Trading\Leveranciers\Charmag\Foto's\2003_80_.jpg</v>
          </cell>
          <cell r="L195" t="str">
            <v>2003_80_2d.tif</v>
          </cell>
          <cell r="M195" t="str">
            <v>C:\Users\Filis\OneDrive\Citgez Trading\Leveranciers\Charmag\technische tekeningen\2003_80_2d.tif</v>
          </cell>
          <cell r="N195" t="str">
            <v>80_Rvs</v>
          </cell>
          <cell r="O195">
            <v>101595</v>
          </cell>
          <cell r="P195">
            <v>50</v>
          </cell>
          <cell r="Q195" t="str">
            <v>mm</v>
          </cell>
          <cell r="R195">
            <v>39</v>
          </cell>
          <cell r="S195" t="str">
            <v>mm</v>
          </cell>
          <cell r="T195">
            <v>1.25</v>
          </cell>
          <cell r="U195" t="str">
            <v>mm</v>
          </cell>
          <cell r="V195">
            <v>5.5</v>
          </cell>
          <cell r="W195" t="str">
            <v>mm</v>
          </cell>
          <cell r="X195">
            <v>2.75</v>
          </cell>
          <cell r="Y195" t="str">
            <v>mm</v>
          </cell>
          <cell r="Z195">
            <v>5</v>
          </cell>
          <cell r="AA195" t="str">
            <v>mm</v>
          </cell>
          <cell r="AC195" t="str">
            <v>mm</v>
          </cell>
          <cell r="AE195" t="str">
            <v>mm</v>
          </cell>
          <cell r="AF195">
            <v>3</v>
          </cell>
          <cell r="AG195">
            <v>6</v>
          </cell>
          <cell r="AH195" t="str">
            <v>3*2,5</v>
          </cell>
          <cell r="AI195" t="str">
            <v>mm</v>
          </cell>
          <cell r="AL195" t="str">
            <v xml:space="preserve">Deuren volgens BRL 0803  </v>
          </cell>
          <cell r="AP195">
            <v>20</v>
          </cell>
          <cell r="AQ195" t="str">
            <v>stuks</v>
          </cell>
          <cell r="AR195">
            <v>2.5000000000000001E-2</v>
          </cell>
          <cell r="AS195" t="str">
            <v>kg</v>
          </cell>
          <cell r="AW195" t="str">
            <v>Hout</v>
          </cell>
          <cell r="AX195" t="str">
            <v>Wood</v>
          </cell>
          <cell r="AY195" t="str">
            <v>Holz</v>
          </cell>
          <cell r="AZ195" t="str">
            <v>Bois</v>
          </cell>
          <cell r="BA195" t="str">
            <v>Scharnier</v>
          </cell>
          <cell r="BB195" t="str">
            <v>Hinge</v>
          </cell>
          <cell r="BC195" t="str">
            <v>Scharnier</v>
          </cell>
          <cell r="BD195" t="str">
            <v>Charnière</v>
          </cell>
          <cell r="BE195" t="str">
            <v>Smalscharnier</v>
          </cell>
          <cell r="BF195" t="str">
            <v>Narrow butt hinge</v>
          </cell>
          <cell r="BG195" t="str">
            <v>Schmales scharnier</v>
          </cell>
          <cell r="BH195" t="str">
            <v>Charnière étroite</v>
          </cell>
          <cell r="BM195" t="str">
            <v>Rvs</v>
          </cell>
          <cell r="BN195" t="str">
            <v>Stainless steel</v>
          </cell>
          <cell r="BO195" t="str">
            <v>Edelstahl</v>
          </cell>
          <cell r="BP195" t="str">
            <v>Inox</v>
          </cell>
          <cell r="BQ195" t="str">
            <v>Geborsteld</v>
          </cell>
          <cell r="BR195" t="str">
            <v>Brushed</v>
          </cell>
          <cell r="BS195" t="str">
            <v>Gebürstet</v>
          </cell>
          <cell r="BT195" t="str">
            <v>Brossé</v>
          </cell>
          <cell r="BU195" t="str">
            <v>Rvs</v>
          </cell>
          <cell r="BV195" t="str">
            <v>Stainless Steel</v>
          </cell>
          <cell r="BW195" t="str">
            <v>Edelstahl</v>
          </cell>
          <cell r="BX195" t="str">
            <v>Inox</v>
          </cell>
          <cell r="BY195" t="str">
            <v/>
          </cell>
          <cell r="CC195" t="str">
            <v>Rechte hoek</v>
          </cell>
          <cell r="CD195" t="str">
            <v>Square corners</v>
          </cell>
          <cell r="CE195" t="str">
            <v>Rechte Ecken</v>
          </cell>
          <cell r="CF195" t="str">
            <v>Coins carrés</v>
          </cell>
          <cell r="CG195" t="str">
            <v>Ongelagerd</v>
          </cell>
          <cell r="CH195" t="str">
            <v xml:space="preserve">Bearing-free </v>
          </cell>
          <cell r="CI195" t="str">
            <v>Lager frei</v>
          </cell>
          <cell r="CJ195" t="str">
            <v>Sans lisse</v>
          </cell>
          <cell r="DE195" t="str">
            <v>Toepasbaar voor binnendeuren</v>
          </cell>
          <cell r="DM195" t="str">
            <v/>
          </cell>
          <cell r="DN195" t="str">
            <v/>
          </cell>
          <cell r="DO195" t="str">
            <v/>
          </cell>
          <cell r="DU195" t="str">
            <v>Met vaste pen</v>
          </cell>
          <cell r="DV195" t="str">
            <v>With riveted pin</v>
          </cell>
          <cell r="DW195" t="str">
            <v>Mit vernietetem Stift</v>
          </cell>
          <cell r="DX195" t="str">
            <v>Tige rivetée</v>
          </cell>
          <cell r="EQ195" t="str">
            <v>2003_80_</v>
          </cell>
          <cell r="ER195" t="str">
            <v>2003_80_2d</v>
          </cell>
          <cell r="ES195" t="str">
            <v>2003_80</v>
          </cell>
          <cell r="FL195">
            <v>1</v>
          </cell>
        </row>
        <row r="196">
          <cell r="C196" t="str">
            <v>2003.80.060E</v>
          </cell>
          <cell r="D196">
            <v>2003</v>
          </cell>
          <cell r="E196" t="str">
            <v>Smalscharnier</v>
          </cell>
          <cell r="F196" t="str">
            <v>Butt hinge, half wide, square corners, stainless steel, with riveted pin, DIN 7954B</v>
          </cell>
          <cell r="G196" t="str">
            <v>Smalscharnier, rechte hoek, rvs, met vaste stift, DIN 7954B</v>
          </cell>
          <cell r="H196" t="str">
            <v>Charnière mi-large, coins carrés, inox, tige rivetée, DIN 7954B</v>
          </cell>
          <cell r="I196" t="str">
            <v>Scharnier, halbbreit rechte Ecken, Edelstahl, mit vernietetem Stift, DIN 7954B</v>
          </cell>
          <cell r="J196" t="str">
            <v>2003_80_.jpg</v>
          </cell>
          <cell r="K196" t="str">
            <v>C:\Users\Filis\OneDrive\Citgez Trading\Leveranciers\Charmag\Foto's\2003_80_.jpg</v>
          </cell>
          <cell r="L196" t="str">
            <v>2003_80_2d.tif</v>
          </cell>
          <cell r="M196" t="str">
            <v>C:\Users\Filis\OneDrive\Citgez Trading\Leveranciers\Charmag\technische tekeningen\2003_80_2d.tif</v>
          </cell>
          <cell r="N196" t="str">
            <v>80_Rvs</v>
          </cell>
          <cell r="O196">
            <v>101597</v>
          </cell>
          <cell r="P196">
            <v>60</v>
          </cell>
          <cell r="Q196" t="str">
            <v>mm</v>
          </cell>
          <cell r="R196">
            <v>46</v>
          </cell>
          <cell r="S196" t="str">
            <v>mm</v>
          </cell>
          <cell r="T196">
            <v>1.5</v>
          </cell>
          <cell r="U196" t="str">
            <v>mm</v>
          </cell>
          <cell r="V196">
            <v>6.2</v>
          </cell>
          <cell r="W196" t="str">
            <v>mm</v>
          </cell>
          <cell r="X196">
            <v>3</v>
          </cell>
          <cell r="Y196" t="str">
            <v>mm</v>
          </cell>
          <cell r="Z196">
            <v>5</v>
          </cell>
          <cell r="AA196" t="str">
            <v>mm</v>
          </cell>
          <cell r="AC196" t="str">
            <v>mm</v>
          </cell>
          <cell r="AE196" t="str">
            <v>mm</v>
          </cell>
          <cell r="AF196">
            <v>3</v>
          </cell>
          <cell r="AG196">
            <v>6</v>
          </cell>
          <cell r="AH196" t="str">
            <v>3*2,5</v>
          </cell>
          <cell r="AI196" t="str">
            <v>mm</v>
          </cell>
          <cell r="AL196" t="str">
            <v xml:space="preserve">Deuren volgens BRL 0803  </v>
          </cell>
          <cell r="AP196">
            <v>20</v>
          </cell>
          <cell r="AQ196" t="str">
            <v>stuks</v>
          </cell>
          <cell r="AR196">
            <v>0.04</v>
          </cell>
          <cell r="AS196" t="str">
            <v>kg</v>
          </cell>
          <cell r="AW196" t="str">
            <v>Hout</v>
          </cell>
          <cell r="AX196" t="str">
            <v>Wood</v>
          </cell>
          <cell r="AY196" t="str">
            <v>Holz</v>
          </cell>
          <cell r="AZ196" t="str">
            <v>Bois</v>
          </cell>
          <cell r="BA196" t="str">
            <v>Scharnier</v>
          </cell>
          <cell r="BB196" t="str">
            <v>Hinge</v>
          </cell>
          <cell r="BC196" t="str">
            <v>Scharnier</v>
          </cell>
          <cell r="BD196" t="str">
            <v>Charnière</v>
          </cell>
          <cell r="BE196" t="str">
            <v>Smalscharnier</v>
          </cell>
          <cell r="BF196" t="str">
            <v>Narrow butt hinge</v>
          </cell>
          <cell r="BG196" t="str">
            <v>Schmales scharnier</v>
          </cell>
          <cell r="BH196" t="str">
            <v>Charnière étroite</v>
          </cell>
          <cell r="BM196" t="str">
            <v>Rvs</v>
          </cell>
          <cell r="BN196" t="str">
            <v>Stainless steel</v>
          </cell>
          <cell r="BO196" t="str">
            <v>Edelstahl</v>
          </cell>
          <cell r="BP196" t="str">
            <v>Inox</v>
          </cell>
          <cell r="BQ196" t="str">
            <v>Geborsteld</v>
          </cell>
          <cell r="BR196" t="str">
            <v>Brushed</v>
          </cell>
          <cell r="BS196" t="str">
            <v>Gebürstet</v>
          </cell>
          <cell r="BT196" t="str">
            <v>Brossé</v>
          </cell>
          <cell r="BU196" t="str">
            <v>Rvs</v>
          </cell>
          <cell r="BV196" t="str">
            <v>Stainless Steel</v>
          </cell>
          <cell r="BW196" t="str">
            <v>Edelstahl</v>
          </cell>
          <cell r="BX196" t="str">
            <v>Inox</v>
          </cell>
          <cell r="BY196" t="str">
            <v/>
          </cell>
          <cell r="CC196" t="str">
            <v>Rechte hoek</v>
          </cell>
          <cell r="CD196" t="str">
            <v>Square corners</v>
          </cell>
          <cell r="CE196" t="str">
            <v>Rechte Ecken</v>
          </cell>
          <cell r="CF196" t="str">
            <v>Coins carrés</v>
          </cell>
          <cell r="CG196" t="str">
            <v>Ongelagerd</v>
          </cell>
          <cell r="CH196" t="str">
            <v xml:space="preserve">Bearing-free </v>
          </cell>
          <cell r="CI196" t="str">
            <v>Lager frei</v>
          </cell>
          <cell r="CJ196" t="str">
            <v>Sans lisse</v>
          </cell>
          <cell r="DE196" t="str">
            <v>Toepasbaar voor binnendeuren</v>
          </cell>
          <cell r="DM196" t="str">
            <v/>
          </cell>
          <cell r="DN196" t="str">
            <v/>
          </cell>
          <cell r="DO196" t="str">
            <v/>
          </cell>
          <cell r="DU196" t="str">
            <v>Met vaste pen</v>
          </cell>
          <cell r="DV196" t="str">
            <v>With riveted pin</v>
          </cell>
          <cell r="DW196" t="str">
            <v>Mit vernietetem Stift</v>
          </cell>
          <cell r="DX196" t="str">
            <v>Tige rivetée</v>
          </cell>
          <cell r="EQ196" t="str">
            <v>2003_80_</v>
          </cell>
          <cell r="ER196" t="str">
            <v>2003_80_2d</v>
          </cell>
          <cell r="ES196" t="str">
            <v>2003_80</v>
          </cell>
          <cell r="FL196">
            <v>1</v>
          </cell>
        </row>
        <row r="197">
          <cell r="C197" t="str">
            <v>2003.80.080E</v>
          </cell>
          <cell r="D197">
            <v>2003</v>
          </cell>
          <cell r="E197" t="str">
            <v>Smalscharnier</v>
          </cell>
          <cell r="F197" t="str">
            <v>Butt hinge, half wide, square corners, stainless steel, with riveted pin, DIN 7954B</v>
          </cell>
          <cell r="G197" t="str">
            <v>Smalscharnier, rechte hoek, rvs, met vaste stift, DIN 7954B</v>
          </cell>
          <cell r="H197" t="str">
            <v>Charnière mi-large, coins carrés, inox, tige rivetée, DIN 7954B</v>
          </cell>
          <cell r="I197" t="str">
            <v>Scharnier, halbbreit rechte Ecken, Edelstahl, mit vernietetem Stift, DIN 7954B</v>
          </cell>
          <cell r="J197" t="str">
            <v>2003_80_.jpg</v>
          </cell>
          <cell r="K197" t="str">
            <v>C:\Users\Filis\OneDrive\Citgez Trading\Leveranciers\Charmag\Foto's\2003_80_.jpg</v>
          </cell>
          <cell r="L197" t="str">
            <v>2003_80_2d.tif</v>
          </cell>
          <cell r="M197" t="str">
            <v>C:\Users\Filis\OneDrive\Citgez Trading\Leveranciers\Charmag\technische tekeningen\2003_80_2d.tif</v>
          </cell>
          <cell r="N197" t="str">
            <v>80_Rvs</v>
          </cell>
          <cell r="O197">
            <v>101599</v>
          </cell>
          <cell r="P197">
            <v>80</v>
          </cell>
          <cell r="Q197" t="str">
            <v>mm</v>
          </cell>
          <cell r="R197">
            <v>58</v>
          </cell>
          <cell r="S197" t="str">
            <v>mm</v>
          </cell>
          <cell r="T197">
            <v>1.5</v>
          </cell>
          <cell r="U197" t="str">
            <v>mm</v>
          </cell>
          <cell r="V197">
            <v>6.7</v>
          </cell>
          <cell r="W197" t="str">
            <v>mm</v>
          </cell>
          <cell r="X197">
            <v>3.5</v>
          </cell>
          <cell r="Y197" t="str">
            <v>mm</v>
          </cell>
          <cell r="Z197">
            <v>5</v>
          </cell>
          <cell r="AA197" t="str">
            <v>mm</v>
          </cell>
          <cell r="AC197" t="str">
            <v>mm</v>
          </cell>
          <cell r="AE197" t="str">
            <v>mm</v>
          </cell>
          <cell r="AF197">
            <v>3.5</v>
          </cell>
          <cell r="AG197">
            <v>6</v>
          </cell>
          <cell r="AH197" t="str">
            <v>3,5*30</v>
          </cell>
          <cell r="AI197" t="str">
            <v>mm</v>
          </cell>
          <cell r="AL197" t="str">
            <v xml:space="preserve">Deuren volgens BRL 0803  </v>
          </cell>
          <cell r="AP197">
            <v>20</v>
          </cell>
          <cell r="AQ197" t="str">
            <v>stuks</v>
          </cell>
          <cell r="AR197">
            <v>7.0000000000000007E-2</v>
          </cell>
          <cell r="AS197" t="str">
            <v>kg</v>
          </cell>
          <cell r="AW197" t="str">
            <v>Hout</v>
          </cell>
          <cell r="AX197" t="str">
            <v>Wood</v>
          </cell>
          <cell r="AY197" t="str">
            <v>Holz</v>
          </cell>
          <cell r="AZ197" t="str">
            <v>Bois</v>
          </cell>
          <cell r="BA197" t="str">
            <v>Scharnier</v>
          </cell>
          <cell r="BB197" t="str">
            <v>Hinge</v>
          </cell>
          <cell r="BC197" t="str">
            <v>Scharnier</v>
          </cell>
          <cell r="BD197" t="str">
            <v>Charnière</v>
          </cell>
          <cell r="BE197" t="str">
            <v>Smalscharnier</v>
          </cell>
          <cell r="BF197" t="str">
            <v>Narrow butt hinge</v>
          </cell>
          <cell r="BG197" t="str">
            <v>Schmales scharnier</v>
          </cell>
          <cell r="BH197" t="str">
            <v>Charnière étroite</v>
          </cell>
          <cell r="BM197" t="str">
            <v>Rvs</v>
          </cell>
          <cell r="BN197" t="str">
            <v>Stainless steel</v>
          </cell>
          <cell r="BO197" t="str">
            <v>Edelstahl</v>
          </cell>
          <cell r="BP197" t="str">
            <v>Inox</v>
          </cell>
          <cell r="BQ197" t="str">
            <v>Geborsteld</v>
          </cell>
          <cell r="BR197" t="str">
            <v>Brushed</v>
          </cell>
          <cell r="BS197" t="str">
            <v>Gebürstet</v>
          </cell>
          <cell r="BT197" t="str">
            <v>Brossé</v>
          </cell>
          <cell r="BU197" t="str">
            <v>Rvs</v>
          </cell>
          <cell r="BV197" t="str">
            <v>Stainless Steel</v>
          </cell>
          <cell r="BW197" t="str">
            <v>Edelstahl</v>
          </cell>
          <cell r="BX197" t="str">
            <v>Inox</v>
          </cell>
          <cell r="BY197" t="str">
            <v/>
          </cell>
          <cell r="CC197" t="str">
            <v>Rechte hoek</v>
          </cell>
          <cell r="CD197" t="str">
            <v>Square corners</v>
          </cell>
          <cell r="CE197" t="str">
            <v>Rechte Ecken</v>
          </cell>
          <cell r="CF197" t="str">
            <v>Coins carrés</v>
          </cell>
          <cell r="CG197" t="str">
            <v>Ongelagerd</v>
          </cell>
          <cell r="CH197" t="str">
            <v xml:space="preserve">Bearing-free </v>
          </cell>
          <cell r="CI197" t="str">
            <v>Lager frei</v>
          </cell>
          <cell r="CJ197" t="str">
            <v>Sans lisse</v>
          </cell>
          <cell r="DE197" t="str">
            <v>Toepasbaar voor binnendeuren</v>
          </cell>
          <cell r="DM197" t="str">
            <v/>
          </cell>
          <cell r="DN197" t="str">
            <v/>
          </cell>
          <cell r="DO197" t="str">
            <v/>
          </cell>
          <cell r="DU197" t="str">
            <v>Met vaste pen</v>
          </cell>
          <cell r="DV197" t="str">
            <v>With riveted pin</v>
          </cell>
          <cell r="DW197" t="str">
            <v>Mit vernietetem Stift</v>
          </cell>
          <cell r="DX197" t="str">
            <v>Tige rivetée</v>
          </cell>
          <cell r="EQ197" t="str">
            <v>2003_80_</v>
          </cell>
          <cell r="ER197" t="str">
            <v>2003_80_2d</v>
          </cell>
          <cell r="ES197" t="str">
            <v>2003_80</v>
          </cell>
          <cell r="FL197">
            <v>1</v>
          </cell>
        </row>
        <row r="198">
          <cell r="C198" t="str">
            <v>2003.80.100E</v>
          </cell>
          <cell r="D198">
            <v>2003</v>
          </cell>
          <cell r="E198" t="str">
            <v>Smalscharnier</v>
          </cell>
          <cell r="F198" t="str">
            <v>Butt hinge, half wide, square corners, stainless steel, with riveted pin, DIN 7954B</v>
          </cell>
          <cell r="G198" t="str">
            <v>Smalscharnier, rechte hoek, rvs, met vaste stift, DIN 7954B</v>
          </cell>
          <cell r="H198" t="str">
            <v>Charnière mi-large, coins carrés, inox, tige rivetée, DIN 7954B</v>
          </cell>
          <cell r="I198" t="str">
            <v>Scharnier, halbbreit rechte Ecken, Edelstahl, mit vernietetem Stift, DIN 7954B</v>
          </cell>
          <cell r="J198" t="str">
            <v>2003_80_.jpg</v>
          </cell>
          <cell r="K198" t="str">
            <v>C:\Users\Filis\OneDrive\Citgez Trading\Leveranciers\Charmag\Foto's\2003_80_.jpg</v>
          </cell>
          <cell r="L198" t="str">
            <v>2003_80_2d.tif</v>
          </cell>
          <cell r="M198" t="str">
            <v>C:\Users\Filis\OneDrive\Citgez Trading\Leveranciers\Charmag\technische tekeningen\2003_80_2d.tif</v>
          </cell>
          <cell r="N198" t="str">
            <v>80_Rvs</v>
          </cell>
          <cell r="O198">
            <v>101601</v>
          </cell>
          <cell r="P198">
            <v>100</v>
          </cell>
          <cell r="Q198" t="str">
            <v>mm</v>
          </cell>
          <cell r="R198">
            <v>72</v>
          </cell>
          <cell r="S198" t="str">
            <v>mm</v>
          </cell>
          <cell r="T198">
            <v>1.75</v>
          </cell>
          <cell r="U198" t="str">
            <v>mm</v>
          </cell>
          <cell r="V198">
            <v>7.7</v>
          </cell>
          <cell r="W198" t="str">
            <v>mm</v>
          </cell>
          <cell r="X198">
            <v>4</v>
          </cell>
          <cell r="Y198" t="str">
            <v>mm</v>
          </cell>
          <cell r="Z198">
            <v>5</v>
          </cell>
          <cell r="AA198" t="str">
            <v>mm</v>
          </cell>
          <cell r="AC198" t="str">
            <v>mm</v>
          </cell>
          <cell r="AE198" t="str">
            <v>mm</v>
          </cell>
          <cell r="AF198">
            <v>4</v>
          </cell>
          <cell r="AG198">
            <v>8</v>
          </cell>
          <cell r="AH198" t="str">
            <v>4*30</v>
          </cell>
          <cell r="AI198" t="str">
            <v>mm</v>
          </cell>
          <cell r="AL198" t="str">
            <v xml:space="preserve">Deuren volgens BRL 0803  </v>
          </cell>
          <cell r="AP198">
            <v>20</v>
          </cell>
          <cell r="AQ198" t="str">
            <v>stuks</v>
          </cell>
          <cell r="AR198">
            <v>0.114</v>
          </cell>
          <cell r="AS198" t="str">
            <v>kg</v>
          </cell>
          <cell r="AW198" t="str">
            <v>Hout</v>
          </cell>
          <cell r="AX198" t="str">
            <v>Wood</v>
          </cell>
          <cell r="AY198" t="str">
            <v>Holz</v>
          </cell>
          <cell r="AZ198" t="str">
            <v>Bois</v>
          </cell>
          <cell r="BA198" t="str">
            <v>Scharnier</v>
          </cell>
          <cell r="BB198" t="str">
            <v>Hinge</v>
          </cell>
          <cell r="BC198" t="str">
            <v>Scharnier</v>
          </cell>
          <cell r="BD198" t="str">
            <v>Charnière</v>
          </cell>
          <cell r="BE198" t="str">
            <v>Smalscharnier</v>
          </cell>
          <cell r="BF198" t="str">
            <v>Narrow butt hinge</v>
          </cell>
          <cell r="BG198" t="str">
            <v>Schmales scharnier</v>
          </cell>
          <cell r="BH198" t="str">
            <v>Charnière étroite</v>
          </cell>
          <cell r="BM198" t="str">
            <v>Rvs</v>
          </cell>
          <cell r="BN198" t="str">
            <v>Stainless steel</v>
          </cell>
          <cell r="BO198" t="str">
            <v>Edelstahl</v>
          </cell>
          <cell r="BP198" t="str">
            <v>Inox</v>
          </cell>
          <cell r="BQ198" t="str">
            <v>Geborsteld</v>
          </cell>
          <cell r="BR198" t="str">
            <v>Brushed</v>
          </cell>
          <cell r="BS198" t="str">
            <v>Gebürstet</v>
          </cell>
          <cell r="BT198" t="str">
            <v>Brossé</v>
          </cell>
          <cell r="BU198" t="str">
            <v>Rvs</v>
          </cell>
          <cell r="BV198" t="str">
            <v>Stainless Steel</v>
          </cell>
          <cell r="BW198" t="str">
            <v>Edelstahl</v>
          </cell>
          <cell r="BX198" t="str">
            <v>Inox</v>
          </cell>
          <cell r="BY198" t="str">
            <v/>
          </cell>
          <cell r="CC198" t="str">
            <v>Rechte hoek</v>
          </cell>
          <cell r="CD198" t="str">
            <v>Square corners</v>
          </cell>
          <cell r="CE198" t="str">
            <v>Rechte Ecken</v>
          </cell>
          <cell r="CF198" t="str">
            <v>Coins carrés</v>
          </cell>
          <cell r="CG198" t="str">
            <v>Ongelagerd</v>
          </cell>
          <cell r="CH198" t="str">
            <v xml:space="preserve">Bearing-free </v>
          </cell>
          <cell r="CI198" t="str">
            <v>Lager frei</v>
          </cell>
          <cell r="CJ198" t="str">
            <v>Sans lisse</v>
          </cell>
          <cell r="DE198" t="str">
            <v>Toepasbaar voor binnendeuren</v>
          </cell>
          <cell r="DM198" t="str">
            <v/>
          </cell>
          <cell r="DN198" t="str">
            <v/>
          </cell>
          <cell r="DO198" t="str">
            <v/>
          </cell>
          <cell r="DU198" t="str">
            <v>Met vaste pen</v>
          </cell>
          <cell r="DV198" t="str">
            <v>With riveted pin</v>
          </cell>
          <cell r="DW198" t="str">
            <v>Mit vernietetem Stift</v>
          </cell>
          <cell r="DX198" t="str">
            <v>Tige rivetée</v>
          </cell>
          <cell r="EQ198" t="str">
            <v>2003_80_</v>
          </cell>
          <cell r="ER198" t="str">
            <v>2003_80_2d</v>
          </cell>
          <cell r="ES198" t="str">
            <v>2003_80</v>
          </cell>
          <cell r="FL198">
            <v>1</v>
          </cell>
        </row>
        <row r="199">
          <cell r="BS199" t="str">
            <v/>
          </cell>
          <cell r="BT199" t="str">
            <v/>
          </cell>
          <cell r="BU199" t="str">
            <v/>
          </cell>
          <cell r="BV199" t="str">
            <v/>
          </cell>
          <cell r="BW199" t="str">
            <v/>
          </cell>
          <cell r="BX199" t="str">
            <v/>
          </cell>
          <cell r="BY199" t="str">
            <v/>
          </cell>
          <cell r="DM199" t="str">
            <v/>
          </cell>
          <cell r="DN199" t="str">
            <v/>
          </cell>
          <cell r="DO199" t="str">
            <v/>
          </cell>
          <cell r="FL199">
            <v>1</v>
          </cell>
        </row>
        <row r="200">
          <cell r="C200" t="str">
            <v>2005.20.025E</v>
          </cell>
          <cell r="D200">
            <v>2005</v>
          </cell>
          <cell r="E200" t="str">
            <v>Vierkante klepscharnieren</v>
          </cell>
          <cell r="F200" t="str">
            <v>Butt hinge, square corners, steel galvanized, with riveted pin, DIN 7954C</v>
          </cell>
          <cell r="G200" t="str">
            <v>Vierkante klepscharnieren, rechte hoek, gegalvaniseerd, met vaste stift, DIN 7954C</v>
          </cell>
          <cell r="H200" t="str">
            <v>Charnière carrée, coins carrés, acier zingué, tige rivetée, DIN 7954C</v>
          </cell>
          <cell r="I200" t="str">
            <v>Scharnier, kantig, rechte Ecken, Stahl verzinkt, mit vernietetem Stift, DIN 7954C</v>
          </cell>
          <cell r="J200" t="str">
            <v>2005_20_.jpg</v>
          </cell>
          <cell r="K200" t="str">
            <v>C:\Users\Filis\OneDrive\Citgez Trading\Leveranciers\Charmag\Foto's\2005_20_.jpg</v>
          </cell>
          <cell r="L200" t="str">
            <v>2005_20_2d.tif</v>
          </cell>
          <cell r="M200" t="str">
            <v>C:\Users\Filis\OneDrive\Citgez Trading\Leveranciers\Charmag\technische tekeningen\2005_20_2d.tif</v>
          </cell>
          <cell r="N200" t="str">
            <v>20_Gegalvaniseerd</v>
          </cell>
          <cell r="O200">
            <v>101603</v>
          </cell>
          <cell r="P200">
            <v>25</v>
          </cell>
          <cell r="Q200" t="str">
            <v>mm</v>
          </cell>
          <cell r="R200">
            <v>25</v>
          </cell>
          <cell r="S200" t="str">
            <v>mm</v>
          </cell>
          <cell r="T200">
            <v>1</v>
          </cell>
          <cell r="U200" t="str">
            <v>mm</v>
          </cell>
          <cell r="V200">
            <v>4.2</v>
          </cell>
          <cell r="W200" t="str">
            <v>mm</v>
          </cell>
          <cell r="X200">
            <v>2</v>
          </cell>
          <cell r="Y200" t="str">
            <v>mm</v>
          </cell>
          <cell r="Z200">
            <v>3</v>
          </cell>
          <cell r="AA200" t="str">
            <v>mm</v>
          </cell>
          <cell r="AC200" t="str">
            <v>mm</v>
          </cell>
          <cell r="AE200" t="str">
            <v>mm</v>
          </cell>
          <cell r="AF200">
            <v>2</v>
          </cell>
          <cell r="AG200">
            <v>4</v>
          </cell>
          <cell r="AH200" t="str">
            <v>2*20</v>
          </cell>
          <cell r="AI200" t="str">
            <v>mm</v>
          </cell>
          <cell r="AL200" t="str">
            <v xml:space="preserve">Deuren volgens BRL 0803  </v>
          </cell>
          <cell r="AP200">
            <v>100</v>
          </cell>
          <cell r="AQ200" t="str">
            <v>stuks</v>
          </cell>
          <cell r="AR200">
            <v>6.0000000000000001E-3</v>
          </cell>
          <cell r="AS200" t="str">
            <v>kg</v>
          </cell>
          <cell r="AW200" t="str">
            <v>Hout</v>
          </cell>
          <cell r="AX200" t="str">
            <v>Wood</v>
          </cell>
          <cell r="AY200" t="str">
            <v>Holz</v>
          </cell>
          <cell r="AZ200" t="str">
            <v>Bois</v>
          </cell>
          <cell r="BA200" t="str">
            <v>Scharnier</v>
          </cell>
          <cell r="BB200" t="str">
            <v>Hinge</v>
          </cell>
          <cell r="BC200" t="str">
            <v>Scharnier</v>
          </cell>
          <cell r="BD200" t="str">
            <v>Charnière</v>
          </cell>
          <cell r="BE200" t="str">
            <v>Smalscharnier</v>
          </cell>
          <cell r="BF200" t="str">
            <v>Narrow butt hinge</v>
          </cell>
          <cell r="BG200" t="str">
            <v>Schmales scharnier</v>
          </cell>
          <cell r="BH200" t="str">
            <v>Charnière étroite</v>
          </cell>
          <cell r="BM200" t="str">
            <v>Staal</v>
          </cell>
          <cell r="BN200" t="str">
            <v>Steel</v>
          </cell>
          <cell r="BO200" t="str">
            <v>Stahl</v>
          </cell>
          <cell r="BP200" t="str">
            <v>Acier</v>
          </cell>
          <cell r="BQ200" t="str">
            <v>Gegalvaniseerd</v>
          </cell>
          <cell r="BR200" t="str">
            <v>Galvanized</v>
          </cell>
          <cell r="BS200" t="str">
            <v>Verzinkt</v>
          </cell>
          <cell r="BT200" t="str">
            <v>Zingué</v>
          </cell>
          <cell r="BU200" t="str">
            <v>Staal</v>
          </cell>
          <cell r="BV200" t="str">
            <v>Steel</v>
          </cell>
          <cell r="BW200" t="str">
            <v>Stahl</v>
          </cell>
          <cell r="BX200" t="str">
            <v>Acier</v>
          </cell>
          <cell r="BY200" t="str">
            <v/>
          </cell>
          <cell r="CC200" t="str">
            <v>Rechte hoek</v>
          </cell>
          <cell r="CD200" t="str">
            <v>Square corners</v>
          </cell>
          <cell r="CE200" t="str">
            <v>Rechte Ecken</v>
          </cell>
          <cell r="CF200" t="str">
            <v>Coins carrés</v>
          </cell>
          <cell r="CG200" t="str">
            <v>Ongelagerd</v>
          </cell>
          <cell r="CH200" t="str">
            <v xml:space="preserve">Bearing-free </v>
          </cell>
          <cell r="CI200" t="str">
            <v>Lager frei</v>
          </cell>
          <cell r="CJ200" t="str">
            <v>Sans lisse</v>
          </cell>
          <cell r="DE200" t="str">
            <v>Toepasbaar voor binnendeuren</v>
          </cell>
          <cell r="DM200" t="str">
            <v/>
          </cell>
          <cell r="DN200" t="str">
            <v/>
          </cell>
          <cell r="DO200" t="str">
            <v/>
          </cell>
          <cell r="DU200" t="str">
            <v>Met vaste pen</v>
          </cell>
          <cell r="DV200" t="str">
            <v>With riveted pin</v>
          </cell>
          <cell r="DW200" t="str">
            <v>Mit vernietetem Stift</v>
          </cell>
          <cell r="DX200" t="str">
            <v>Tige rivetée</v>
          </cell>
          <cell r="EQ200" t="str">
            <v>2005_20_</v>
          </cell>
          <cell r="ER200" t="str">
            <v>2005_20_2d</v>
          </cell>
          <cell r="ES200" t="str">
            <v>2005_20</v>
          </cell>
          <cell r="FL200">
            <v>1</v>
          </cell>
        </row>
        <row r="201">
          <cell r="C201" t="str">
            <v>2005.20.030E</v>
          </cell>
          <cell r="D201">
            <v>2005</v>
          </cell>
          <cell r="E201" t="str">
            <v>Vierkante klepscharnieren</v>
          </cell>
          <cell r="F201" t="str">
            <v>Butt hinge, square corners, steel galvanized, with riveted pin, DIN 7954C</v>
          </cell>
          <cell r="G201" t="str">
            <v>Vierkante klepscharnieren, rechte hoek, gegalvaniseerd, met vaste stift, DIN 7954C</v>
          </cell>
          <cell r="H201" t="str">
            <v>Charnière carrée, coins carrés, acier zingué, tige rivetée, DIN 7954C</v>
          </cell>
          <cell r="I201" t="str">
            <v>Scharnier, kantig, rechte Ecken, Stahl verzinkt, mit vernietetem Stift, DIN 7954C</v>
          </cell>
          <cell r="J201" t="str">
            <v>2005_20_.jpg</v>
          </cell>
          <cell r="K201" t="str">
            <v>C:\Users\Filis\OneDrive\Citgez Trading\Leveranciers\Charmag\Foto's\2005_20_.jpg</v>
          </cell>
          <cell r="L201" t="str">
            <v>2005_20_2d.tif</v>
          </cell>
          <cell r="M201" t="str">
            <v>C:\Users\Filis\OneDrive\Citgez Trading\Leveranciers\Charmag\technische tekeningen\2005_20_2d.tif</v>
          </cell>
          <cell r="N201" t="str">
            <v>20_Gegalvaniseerd</v>
          </cell>
          <cell r="O201">
            <v>101605</v>
          </cell>
          <cell r="P201">
            <v>30</v>
          </cell>
          <cell r="Q201" t="str">
            <v>mm</v>
          </cell>
          <cell r="R201">
            <v>30</v>
          </cell>
          <cell r="S201" t="str">
            <v>mm</v>
          </cell>
          <cell r="T201">
            <v>1</v>
          </cell>
          <cell r="U201" t="str">
            <v>mm</v>
          </cell>
          <cell r="V201">
            <v>4.2</v>
          </cell>
          <cell r="W201" t="str">
            <v>mm</v>
          </cell>
          <cell r="X201">
            <v>2</v>
          </cell>
          <cell r="Y201" t="str">
            <v>mm</v>
          </cell>
          <cell r="Z201">
            <v>3</v>
          </cell>
          <cell r="AA201" t="str">
            <v>mm</v>
          </cell>
          <cell r="AC201" t="str">
            <v>mm</v>
          </cell>
          <cell r="AE201" t="str">
            <v>mm</v>
          </cell>
          <cell r="AF201">
            <v>2.5</v>
          </cell>
          <cell r="AG201">
            <v>4</v>
          </cell>
          <cell r="AH201" t="str">
            <v>2,5*20</v>
          </cell>
          <cell r="AI201" t="str">
            <v>mm</v>
          </cell>
          <cell r="AL201" t="str">
            <v xml:space="preserve">Deuren volgens BRL 0803  </v>
          </cell>
          <cell r="AP201">
            <v>100</v>
          </cell>
          <cell r="AQ201" t="str">
            <v>stuks</v>
          </cell>
          <cell r="AR201">
            <v>8.9999999999999993E-3</v>
          </cell>
          <cell r="AS201" t="str">
            <v>kg</v>
          </cell>
          <cell r="AW201" t="str">
            <v>Hout</v>
          </cell>
          <cell r="AX201" t="str">
            <v>Wood</v>
          </cell>
          <cell r="AY201" t="str">
            <v>Holz</v>
          </cell>
          <cell r="AZ201" t="str">
            <v>Bois</v>
          </cell>
          <cell r="BA201" t="str">
            <v>Scharnier</v>
          </cell>
          <cell r="BB201" t="str">
            <v>Hinge</v>
          </cell>
          <cell r="BC201" t="str">
            <v>Scharnier</v>
          </cell>
          <cell r="BD201" t="str">
            <v>Charnière</v>
          </cell>
          <cell r="BE201" t="str">
            <v>Smalscharnier</v>
          </cell>
          <cell r="BF201" t="str">
            <v>Narrow butt hinge</v>
          </cell>
          <cell r="BG201" t="str">
            <v>Schmales scharnier</v>
          </cell>
          <cell r="BH201" t="str">
            <v>Charnière étroite</v>
          </cell>
          <cell r="BM201" t="str">
            <v>Staal</v>
          </cell>
          <cell r="BN201" t="str">
            <v>Steel</v>
          </cell>
          <cell r="BO201" t="str">
            <v>Stahl</v>
          </cell>
          <cell r="BP201" t="str">
            <v>Acier</v>
          </cell>
          <cell r="BQ201" t="str">
            <v>Gegalvaniseerd</v>
          </cell>
          <cell r="BR201" t="str">
            <v>Galvanized</v>
          </cell>
          <cell r="BS201" t="str">
            <v>Verzinkt</v>
          </cell>
          <cell r="BT201" t="str">
            <v>Zingué</v>
          </cell>
          <cell r="BU201" t="str">
            <v>Staal</v>
          </cell>
          <cell r="BV201" t="str">
            <v>Steel</v>
          </cell>
          <cell r="BW201" t="str">
            <v>Stahl</v>
          </cell>
          <cell r="BX201" t="str">
            <v>Acier</v>
          </cell>
          <cell r="BY201" t="str">
            <v/>
          </cell>
          <cell r="CC201" t="str">
            <v>Rechte hoek</v>
          </cell>
          <cell r="CD201" t="str">
            <v>Square corners</v>
          </cell>
          <cell r="CE201" t="str">
            <v>Rechte Ecken</v>
          </cell>
          <cell r="CF201" t="str">
            <v>Coins carrés</v>
          </cell>
          <cell r="CG201" t="str">
            <v>Ongelagerd</v>
          </cell>
          <cell r="CH201" t="str">
            <v xml:space="preserve">Bearing-free </v>
          </cell>
          <cell r="CI201" t="str">
            <v>Lager frei</v>
          </cell>
          <cell r="CJ201" t="str">
            <v>Sans lisse</v>
          </cell>
          <cell r="DE201" t="str">
            <v>Toepasbaar voor binnendeuren</v>
          </cell>
          <cell r="DM201" t="str">
            <v/>
          </cell>
          <cell r="DN201" t="str">
            <v/>
          </cell>
          <cell r="DO201" t="str">
            <v/>
          </cell>
          <cell r="DU201" t="str">
            <v>Met vaste pen</v>
          </cell>
          <cell r="DV201" t="str">
            <v>With riveted pin</v>
          </cell>
          <cell r="DW201" t="str">
            <v>Mit vernietetem Stift</v>
          </cell>
          <cell r="DX201" t="str">
            <v>Tige rivetée</v>
          </cell>
          <cell r="EQ201" t="str">
            <v>2005_20_</v>
          </cell>
          <cell r="ER201" t="str">
            <v>2005_20_2d</v>
          </cell>
          <cell r="ES201" t="str">
            <v>2005_20</v>
          </cell>
          <cell r="FL201">
            <v>1</v>
          </cell>
        </row>
        <row r="202">
          <cell r="C202" t="str">
            <v>2005.20.040E</v>
          </cell>
          <cell r="D202">
            <v>2005</v>
          </cell>
          <cell r="E202" t="str">
            <v>Vierkante klepscharnieren</v>
          </cell>
          <cell r="F202" t="str">
            <v>Butt hinge, square corners, steel galvanized, with riveted pin, DIN 7954C</v>
          </cell>
          <cell r="G202" t="str">
            <v>Vierkante klepscharnieren, rechte hoek, gegalvaniseerd, met vaste stift, DIN 7954C</v>
          </cell>
          <cell r="H202" t="str">
            <v>Charnière carrée, coins carrés, acier zingué, tige rivetée, DIN 7954C</v>
          </cell>
          <cell r="I202" t="str">
            <v>Scharnier, kantig, rechte Ecken, Stahl verzinkt, mit vernietetem Stift, DIN 7954C</v>
          </cell>
          <cell r="J202" t="str">
            <v>2005_20_.jpg</v>
          </cell>
          <cell r="K202" t="str">
            <v>C:\Users\Filis\OneDrive\Citgez Trading\Leveranciers\Charmag\Foto's\2005_20_.jpg</v>
          </cell>
          <cell r="L202" t="str">
            <v>2005_20_2d.tif</v>
          </cell>
          <cell r="M202" t="str">
            <v>C:\Users\Filis\OneDrive\Citgez Trading\Leveranciers\Charmag\technische tekeningen\2005_20_2d.tif</v>
          </cell>
          <cell r="N202" t="str">
            <v>20_Gegalvaniseerd</v>
          </cell>
          <cell r="O202">
            <v>101607</v>
          </cell>
          <cell r="P202">
            <v>40</v>
          </cell>
          <cell r="Q202" t="str">
            <v>mm</v>
          </cell>
          <cell r="R202">
            <v>40</v>
          </cell>
          <cell r="S202" t="str">
            <v>mm</v>
          </cell>
          <cell r="T202">
            <v>1</v>
          </cell>
          <cell r="U202" t="str">
            <v>mm</v>
          </cell>
          <cell r="V202">
            <v>4.7</v>
          </cell>
          <cell r="W202" t="str">
            <v>mm</v>
          </cell>
          <cell r="X202">
            <v>2.5</v>
          </cell>
          <cell r="Y202" t="str">
            <v>mm</v>
          </cell>
          <cell r="Z202">
            <v>3</v>
          </cell>
          <cell r="AA202" t="str">
            <v>mm</v>
          </cell>
          <cell r="AC202" t="str">
            <v>mm</v>
          </cell>
          <cell r="AE202" t="str">
            <v>mm</v>
          </cell>
          <cell r="AF202">
            <v>2.5</v>
          </cell>
          <cell r="AG202">
            <v>4</v>
          </cell>
          <cell r="AH202" t="str">
            <v>2,5*20</v>
          </cell>
          <cell r="AI202" t="str">
            <v>mm</v>
          </cell>
          <cell r="AL202" t="str">
            <v xml:space="preserve">Deuren volgens BRL 0803  </v>
          </cell>
          <cell r="AP202">
            <v>100</v>
          </cell>
          <cell r="AQ202" t="str">
            <v>stuks</v>
          </cell>
          <cell r="AR202">
            <v>1.6E-2</v>
          </cell>
          <cell r="AS202" t="str">
            <v>kg</v>
          </cell>
          <cell r="AW202" t="str">
            <v>Hout</v>
          </cell>
          <cell r="AX202" t="str">
            <v>Wood</v>
          </cell>
          <cell r="AY202" t="str">
            <v>Holz</v>
          </cell>
          <cell r="AZ202" t="str">
            <v>Bois</v>
          </cell>
          <cell r="BA202" t="str">
            <v>Scharnier</v>
          </cell>
          <cell r="BB202" t="str">
            <v>Hinge</v>
          </cell>
          <cell r="BC202" t="str">
            <v>Scharnier</v>
          </cell>
          <cell r="BD202" t="str">
            <v>Charnière</v>
          </cell>
          <cell r="BE202" t="str">
            <v>Smalscharnier</v>
          </cell>
          <cell r="BF202" t="str">
            <v>Narrow butt hinge</v>
          </cell>
          <cell r="BG202" t="str">
            <v>Schmales scharnier</v>
          </cell>
          <cell r="BH202" t="str">
            <v>Charnière étroite</v>
          </cell>
          <cell r="BM202" t="str">
            <v>Staal</v>
          </cell>
          <cell r="BN202" t="str">
            <v>Steel</v>
          </cell>
          <cell r="BO202" t="str">
            <v>Stahl</v>
          </cell>
          <cell r="BP202" t="str">
            <v>Acier</v>
          </cell>
          <cell r="BQ202" t="str">
            <v>Gegalvaniseerd</v>
          </cell>
          <cell r="BR202" t="str">
            <v>Galvanized</v>
          </cell>
          <cell r="BS202" t="str">
            <v>Verzinkt</v>
          </cell>
          <cell r="BT202" t="str">
            <v>Zingué</v>
          </cell>
          <cell r="BU202" t="str">
            <v>Staal</v>
          </cell>
          <cell r="BV202" t="str">
            <v>Steel</v>
          </cell>
          <cell r="BW202" t="str">
            <v>Stahl</v>
          </cell>
          <cell r="BX202" t="str">
            <v>Acier</v>
          </cell>
          <cell r="BY202" t="str">
            <v/>
          </cell>
          <cell r="CC202" t="str">
            <v>Rechte hoek</v>
          </cell>
          <cell r="CD202" t="str">
            <v>Square corners</v>
          </cell>
          <cell r="CE202" t="str">
            <v>Rechte Ecken</v>
          </cell>
          <cell r="CF202" t="str">
            <v>Coins carrés</v>
          </cell>
          <cell r="CG202" t="str">
            <v>Ongelagerd</v>
          </cell>
          <cell r="CH202" t="str">
            <v xml:space="preserve">Bearing-free </v>
          </cell>
          <cell r="CI202" t="str">
            <v>Lager frei</v>
          </cell>
          <cell r="CJ202" t="str">
            <v>Sans lisse</v>
          </cell>
          <cell r="DE202" t="str">
            <v>Toepasbaar voor binnendeuren</v>
          </cell>
          <cell r="DM202" t="str">
            <v/>
          </cell>
          <cell r="DN202" t="str">
            <v/>
          </cell>
          <cell r="DO202" t="str">
            <v/>
          </cell>
          <cell r="DU202" t="str">
            <v>Met vaste pen</v>
          </cell>
          <cell r="DV202" t="str">
            <v>With riveted pin</v>
          </cell>
          <cell r="DW202" t="str">
            <v>Mit vernietetem Stift</v>
          </cell>
          <cell r="DX202" t="str">
            <v>Tige rivetée</v>
          </cell>
          <cell r="EQ202" t="str">
            <v>2005_20_</v>
          </cell>
          <cell r="ER202" t="str">
            <v>2005_20_2d</v>
          </cell>
          <cell r="ES202" t="str">
            <v>2005_20</v>
          </cell>
          <cell r="FL202">
            <v>1</v>
          </cell>
        </row>
        <row r="203">
          <cell r="C203" t="str">
            <v>2005.20.050E</v>
          </cell>
          <cell r="D203">
            <v>2005</v>
          </cell>
          <cell r="E203" t="str">
            <v>Vierkante klepscharnieren</v>
          </cell>
          <cell r="F203" t="str">
            <v>Butt hinge, square corners, steel galvanized, with riveted pin, DIN 7954C</v>
          </cell>
          <cell r="G203" t="str">
            <v>Vierkante klepscharnieren, rechte hoek, gegalvaniseerd, met vaste stift, DIN 7954C</v>
          </cell>
          <cell r="H203" t="str">
            <v>Charnière carrée, coins carrés, acier zingué, tige rivetée, DIN 7954C</v>
          </cell>
          <cell r="I203" t="str">
            <v>Scharnier, kantig, rechte Ecken, Stahl verzinkt, mit vernietetem Stift, DIN 7954C</v>
          </cell>
          <cell r="J203" t="str">
            <v>2005_20_.jpg</v>
          </cell>
          <cell r="K203" t="str">
            <v>C:\Users\Filis\OneDrive\Citgez Trading\Leveranciers\Charmag\Foto's\2005_20_.jpg</v>
          </cell>
          <cell r="L203" t="str">
            <v>2005_20_2d.tif</v>
          </cell>
          <cell r="M203" t="str">
            <v>C:\Users\Filis\OneDrive\Citgez Trading\Leveranciers\Charmag\technische tekeningen\2005_20_2d.tif</v>
          </cell>
          <cell r="N203" t="str">
            <v>20_Gegalvaniseerd</v>
          </cell>
          <cell r="O203">
            <v>101609</v>
          </cell>
          <cell r="P203">
            <v>50</v>
          </cell>
          <cell r="Q203" t="str">
            <v>mm</v>
          </cell>
          <cell r="R203">
            <v>50</v>
          </cell>
          <cell r="S203" t="str">
            <v>mm</v>
          </cell>
          <cell r="T203">
            <v>1.25</v>
          </cell>
          <cell r="U203" t="str">
            <v>mm</v>
          </cell>
          <cell r="V203">
            <v>5.7</v>
          </cell>
          <cell r="W203" t="str">
            <v>mm</v>
          </cell>
          <cell r="X203">
            <v>3</v>
          </cell>
          <cell r="Y203" t="str">
            <v>mm</v>
          </cell>
          <cell r="Z203">
            <v>5</v>
          </cell>
          <cell r="AA203" t="str">
            <v>mm</v>
          </cell>
          <cell r="AC203" t="str">
            <v>mm</v>
          </cell>
          <cell r="AE203" t="str">
            <v>mm</v>
          </cell>
          <cell r="AF203">
            <v>3</v>
          </cell>
          <cell r="AG203">
            <v>6</v>
          </cell>
          <cell r="AH203" t="str">
            <v>3*2,5</v>
          </cell>
          <cell r="AI203" t="str">
            <v>mm</v>
          </cell>
          <cell r="AL203" t="str">
            <v xml:space="preserve">Deuren volgens BRL 0803  </v>
          </cell>
          <cell r="AP203">
            <v>20</v>
          </cell>
          <cell r="AQ203" t="str">
            <v>stuks</v>
          </cell>
          <cell r="AR203">
            <v>0.03</v>
          </cell>
          <cell r="AS203" t="str">
            <v>kg</v>
          </cell>
          <cell r="AW203" t="str">
            <v>Hout</v>
          </cell>
          <cell r="AX203" t="str">
            <v>Wood</v>
          </cell>
          <cell r="AY203" t="str">
            <v>Holz</v>
          </cell>
          <cell r="AZ203" t="str">
            <v>Bois</v>
          </cell>
          <cell r="BA203" t="str">
            <v>Scharnier</v>
          </cell>
          <cell r="BB203" t="str">
            <v>Hinge</v>
          </cell>
          <cell r="BC203" t="str">
            <v>Scharnier</v>
          </cell>
          <cell r="BD203" t="str">
            <v>Charnière</v>
          </cell>
          <cell r="BE203" t="str">
            <v>Smalscharnier</v>
          </cell>
          <cell r="BF203" t="str">
            <v>Narrow butt hinge</v>
          </cell>
          <cell r="BG203" t="str">
            <v>Schmales scharnier</v>
          </cell>
          <cell r="BH203" t="str">
            <v>Charnière étroite</v>
          </cell>
          <cell r="BM203" t="str">
            <v>Staal</v>
          </cell>
          <cell r="BN203" t="str">
            <v>Steel</v>
          </cell>
          <cell r="BO203" t="str">
            <v>Stahl</v>
          </cell>
          <cell r="BP203" t="str">
            <v>Acier</v>
          </cell>
          <cell r="BQ203" t="str">
            <v>Gegalvaniseerd</v>
          </cell>
          <cell r="BR203" t="str">
            <v>Galvanized</v>
          </cell>
          <cell r="BS203" t="str">
            <v>Verzinkt</v>
          </cell>
          <cell r="BT203" t="str">
            <v>Zingué</v>
          </cell>
          <cell r="BU203" t="str">
            <v>Staal</v>
          </cell>
          <cell r="BV203" t="str">
            <v>Steel</v>
          </cell>
          <cell r="BW203" t="str">
            <v>Stahl</v>
          </cell>
          <cell r="BX203" t="str">
            <v>Acier</v>
          </cell>
          <cell r="BY203" t="str">
            <v/>
          </cell>
          <cell r="CC203" t="str">
            <v>Rechte hoek</v>
          </cell>
          <cell r="CD203" t="str">
            <v>Square corners</v>
          </cell>
          <cell r="CE203" t="str">
            <v>Rechte Ecken</v>
          </cell>
          <cell r="CF203" t="str">
            <v>Coins carrés</v>
          </cell>
          <cell r="CG203" t="str">
            <v>Ongelagerd</v>
          </cell>
          <cell r="CH203" t="str">
            <v xml:space="preserve">Bearing-free </v>
          </cell>
          <cell r="CI203" t="str">
            <v>Lager frei</v>
          </cell>
          <cell r="CJ203" t="str">
            <v>Sans lisse</v>
          </cell>
          <cell r="DE203" t="str">
            <v>Toepasbaar voor binnendeuren</v>
          </cell>
          <cell r="DM203" t="str">
            <v/>
          </cell>
          <cell r="DN203" t="str">
            <v/>
          </cell>
          <cell r="DO203" t="str">
            <v/>
          </cell>
          <cell r="DU203" t="str">
            <v>Met vaste pen</v>
          </cell>
          <cell r="DV203" t="str">
            <v>With riveted pin</v>
          </cell>
          <cell r="DW203" t="str">
            <v>Mit vernietetem Stift</v>
          </cell>
          <cell r="DX203" t="str">
            <v>Tige rivetée</v>
          </cell>
          <cell r="EQ203" t="str">
            <v>2005_20_</v>
          </cell>
          <cell r="ER203" t="str">
            <v>2005_20_2d</v>
          </cell>
          <cell r="ES203" t="str">
            <v>2005_20</v>
          </cell>
          <cell r="FL203">
            <v>1</v>
          </cell>
        </row>
        <row r="204">
          <cell r="C204" t="str">
            <v>2005.20.060E</v>
          </cell>
          <cell r="D204">
            <v>2005</v>
          </cell>
          <cell r="E204" t="str">
            <v>Vierkante klepscharnieren</v>
          </cell>
          <cell r="F204" t="str">
            <v>Butt hinge, square corners, steel galvanized, with riveted pin, DIN 7954C</v>
          </cell>
          <cell r="G204" t="str">
            <v>Vierkante klepscharnieren, rechte hoek, gegalvaniseerd, met vaste stift, DIN 7954C</v>
          </cell>
          <cell r="H204" t="str">
            <v>Charnière carrée, coins carrés, acier zingué, tige rivetée, DIN 7954C</v>
          </cell>
          <cell r="I204" t="str">
            <v>Scharnier, kantig, rechte Ecken, Stahl verzinkt, mit vernietetem Stift, DIN 7954C</v>
          </cell>
          <cell r="J204" t="str">
            <v>2005_20_.jpg</v>
          </cell>
          <cell r="K204" t="str">
            <v>C:\Users\Filis\OneDrive\Citgez Trading\Leveranciers\Charmag\Foto's\2005_20_.jpg</v>
          </cell>
          <cell r="L204" t="str">
            <v>2005_20_2d.tif</v>
          </cell>
          <cell r="M204" t="str">
            <v>C:\Users\Filis\OneDrive\Citgez Trading\Leveranciers\Charmag\technische tekeningen\2005_20_2d.tif</v>
          </cell>
          <cell r="N204" t="str">
            <v>20_Gegalvaniseerd</v>
          </cell>
          <cell r="O204">
            <v>101610</v>
          </cell>
          <cell r="P204">
            <v>60</v>
          </cell>
          <cell r="Q204" t="str">
            <v>mm</v>
          </cell>
          <cell r="R204">
            <v>60</v>
          </cell>
          <cell r="S204" t="str">
            <v>mm</v>
          </cell>
          <cell r="T204">
            <v>1.5</v>
          </cell>
          <cell r="U204" t="str">
            <v>mm</v>
          </cell>
          <cell r="V204">
            <v>6.7</v>
          </cell>
          <cell r="W204" t="str">
            <v>mm</v>
          </cell>
          <cell r="X204">
            <v>3.5</v>
          </cell>
          <cell r="Y204" t="str">
            <v>mm</v>
          </cell>
          <cell r="Z204">
            <v>5</v>
          </cell>
          <cell r="AA204" t="str">
            <v>mm</v>
          </cell>
          <cell r="AC204" t="str">
            <v>mm</v>
          </cell>
          <cell r="AE204" t="str">
            <v>mm</v>
          </cell>
          <cell r="AF204">
            <v>3</v>
          </cell>
          <cell r="AG204">
            <v>6</v>
          </cell>
          <cell r="AH204" t="str">
            <v>3*2,5</v>
          </cell>
          <cell r="AI204" t="str">
            <v>mm</v>
          </cell>
          <cell r="AL204" t="str">
            <v xml:space="preserve">Deuren volgens BRL 0803  </v>
          </cell>
          <cell r="AP204">
            <v>20</v>
          </cell>
          <cell r="AQ204" t="str">
            <v>stuks</v>
          </cell>
          <cell r="AR204">
            <v>5.3999999999999999E-2</v>
          </cell>
          <cell r="AS204" t="str">
            <v>kg</v>
          </cell>
          <cell r="AW204" t="str">
            <v>Hout</v>
          </cell>
          <cell r="AX204" t="str">
            <v>Wood</v>
          </cell>
          <cell r="AY204" t="str">
            <v>Holz</v>
          </cell>
          <cell r="AZ204" t="str">
            <v>Bois</v>
          </cell>
          <cell r="BA204" t="str">
            <v>Scharnier</v>
          </cell>
          <cell r="BB204" t="str">
            <v>Hinge</v>
          </cell>
          <cell r="BC204" t="str">
            <v>Scharnier</v>
          </cell>
          <cell r="BD204" t="str">
            <v>Charnière</v>
          </cell>
          <cell r="BE204" t="str">
            <v>Smalscharnier</v>
          </cell>
          <cell r="BF204" t="str">
            <v>Narrow butt hinge</v>
          </cell>
          <cell r="BG204" t="str">
            <v>Schmales scharnier</v>
          </cell>
          <cell r="BH204" t="str">
            <v>Charnière étroite</v>
          </cell>
          <cell r="BM204" t="str">
            <v>Staal</v>
          </cell>
          <cell r="BN204" t="str">
            <v>Steel</v>
          </cell>
          <cell r="BO204" t="str">
            <v>Stahl</v>
          </cell>
          <cell r="BP204" t="str">
            <v>Acier</v>
          </cell>
          <cell r="BQ204" t="str">
            <v>Gegalvaniseerd</v>
          </cell>
          <cell r="BR204" t="str">
            <v>Galvanized</v>
          </cell>
          <cell r="BS204" t="str">
            <v>Verzinkt</v>
          </cell>
          <cell r="BT204" t="str">
            <v>Zingué</v>
          </cell>
          <cell r="BU204" t="str">
            <v>Staal</v>
          </cell>
          <cell r="BV204" t="str">
            <v>Steel</v>
          </cell>
          <cell r="BW204" t="str">
            <v>Stahl</v>
          </cell>
          <cell r="BX204" t="str">
            <v>Acier</v>
          </cell>
          <cell r="BY204" t="str">
            <v/>
          </cell>
          <cell r="CC204" t="str">
            <v>Rechte hoek</v>
          </cell>
          <cell r="CD204" t="str">
            <v>Square corners</v>
          </cell>
          <cell r="CE204" t="str">
            <v>Rechte Ecken</v>
          </cell>
          <cell r="CF204" t="str">
            <v>Coins carrés</v>
          </cell>
          <cell r="CG204" t="str">
            <v>Ongelagerd</v>
          </cell>
          <cell r="CH204" t="str">
            <v xml:space="preserve">Bearing-free </v>
          </cell>
          <cell r="CI204" t="str">
            <v>Lager frei</v>
          </cell>
          <cell r="CJ204" t="str">
            <v>Sans lisse</v>
          </cell>
          <cell r="DE204" t="str">
            <v>Toepasbaar voor binnendeuren</v>
          </cell>
          <cell r="DM204" t="str">
            <v/>
          </cell>
          <cell r="DN204" t="str">
            <v/>
          </cell>
          <cell r="DO204" t="str">
            <v/>
          </cell>
          <cell r="DU204" t="str">
            <v>Met vaste pen</v>
          </cell>
          <cell r="DV204" t="str">
            <v>With riveted pin</v>
          </cell>
          <cell r="DW204" t="str">
            <v>Mit vernietetem Stift</v>
          </cell>
          <cell r="DX204" t="str">
            <v>Tige rivetée</v>
          </cell>
          <cell r="EQ204" t="str">
            <v>2005_20_</v>
          </cell>
          <cell r="ER204" t="str">
            <v>2005_20_2d</v>
          </cell>
          <cell r="ES204" t="str">
            <v>2005_20</v>
          </cell>
          <cell r="FL204">
            <v>1</v>
          </cell>
        </row>
        <row r="205">
          <cell r="C205" t="str">
            <v>2005.20.070E</v>
          </cell>
          <cell r="D205">
            <v>2005</v>
          </cell>
          <cell r="E205" t="str">
            <v>Vierkante klepscharnieren</v>
          </cell>
          <cell r="F205" t="str">
            <v>Butt hinge, square corners, steel galvanized, with riveted pin, DIN 7954C</v>
          </cell>
          <cell r="G205" t="str">
            <v>Vierkante klepscharnieren, rechte hoek, gegalvaniseerd, met vaste stift, DIN 7954C</v>
          </cell>
          <cell r="H205" t="str">
            <v>Charnière carrée, coins carrés, acier zingué, tige rivetée, DIN 7954C</v>
          </cell>
          <cell r="I205" t="str">
            <v>Scharnier, kantig, rechte Ecken, Stahl verzinkt, mit vernietetem Stift, DIN 7954C</v>
          </cell>
          <cell r="J205" t="str">
            <v>2005_20_.jpg</v>
          </cell>
          <cell r="K205" t="str">
            <v>C:\Users\Filis\OneDrive\Citgez Trading\Leveranciers\Charmag\Foto's\2005_20_.jpg</v>
          </cell>
          <cell r="L205" t="str">
            <v>2005_20_2d.tif</v>
          </cell>
          <cell r="M205" t="str">
            <v>C:\Users\Filis\OneDrive\Citgez Trading\Leveranciers\Charmag\technische tekeningen\2005_20_2d.tif</v>
          </cell>
          <cell r="N205" t="str">
            <v>20_Gegalvaniseerd</v>
          </cell>
          <cell r="O205">
            <v>101612</v>
          </cell>
          <cell r="P205">
            <v>70</v>
          </cell>
          <cell r="Q205" t="str">
            <v>mm</v>
          </cell>
          <cell r="R205">
            <v>70</v>
          </cell>
          <cell r="S205" t="str">
            <v>mm</v>
          </cell>
          <cell r="T205">
            <v>1.5</v>
          </cell>
          <cell r="U205" t="str">
            <v>mm</v>
          </cell>
          <cell r="V205">
            <v>6</v>
          </cell>
          <cell r="W205" t="str">
            <v>mm</v>
          </cell>
          <cell r="X205">
            <v>2.75</v>
          </cell>
          <cell r="Y205" t="str">
            <v>mm</v>
          </cell>
          <cell r="Z205">
            <v>5</v>
          </cell>
          <cell r="AA205" t="str">
            <v>mm</v>
          </cell>
          <cell r="AC205" t="str">
            <v>mm</v>
          </cell>
          <cell r="AE205" t="str">
            <v>mm</v>
          </cell>
          <cell r="AF205">
            <v>3.5</v>
          </cell>
          <cell r="AG205">
            <v>6</v>
          </cell>
          <cell r="AH205" t="str">
            <v>3,5*30</v>
          </cell>
          <cell r="AI205" t="str">
            <v>mm</v>
          </cell>
          <cell r="AL205" t="str">
            <v xml:space="preserve">Deuren volgens BRL 0803  </v>
          </cell>
          <cell r="AP205">
            <v>20</v>
          </cell>
          <cell r="AQ205" t="str">
            <v>stuks</v>
          </cell>
          <cell r="AR205">
            <v>6.9000000000000006E-2</v>
          </cell>
          <cell r="AS205" t="str">
            <v>kg</v>
          </cell>
          <cell r="AW205" t="str">
            <v>Hout</v>
          </cell>
          <cell r="AX205" t="str">
            <v>Wood</v>
          </cell>
          <cell r="AY205" t="str">
            <v>Holz</v>
          </cell>
          <cell r="AZ205" t="str">
            <v>Bois</v>
          </cell>
          <cell r="BA205" t="str">
            <v>Scharnier</v>
          </cell>
          <cell r="BB205" t="str">
            <v>Hinge</v>
          </cell>
          <cell r="BC205" t="str">
            <v>Scharnier</v>
          </cell>
          <cell r="BD205" t="str">
            <v>Charnière</v>
          </cell>
          <cell r="BE205" t="str">
            <v>Smalscharnier</v>
          </cell>
          <cell r="BF205" t="str">
            <v>Narrow butt hinge</v>
          </cell>
          <cell r="BG205" t="str">
            <v>Schmales scharnier</v>
          </cell>
          <cell r="BH205" t="str">
            <v>Charnière étroite</v>
          </cell>
          <cell r="BM205" t="str">
            <v>Staal</v>
          </cell>
          <cell r="BN205" t="str">
            <v>Steel</v>
          </cell>
          <cell r="BO205" t="str">
            <v>Stahl</v>
          </cell>
          <cell r="BP205" t="str">
            <v>Acier</v>
          </cell>
          <cell r="BQ205" t="str">
            <v>Gegalvaniseerd</v>
          </cell>
          <cell r="BR205" t="str">
            <v>Galvanized</v>
          </cell>
          <cell r="BS205" t="str">
            <v>Verzinkt</v>
          </cell>
          <cell r="BT205" t="str">
            <v>Zingué</v>
          </cell>
          <cell r="BU205" t="str">
            <v>Staal</v>
          </cell>
          <cell r="BV205" t="str">
            <v>Steel</v>
          </cell>
          <cell r="BW205" t="str">
            <v>Stahl</v>
          </cell>
          <cell r="BX205" t="str">
            <v>Acier</v>
          </cell>
          <cell r="BY205" t="str">
            <v/>
          </cell>
          <cell r="CC205" t="str">
            <v>Rechte hoek</v>
          </cell>
          <cell r="CD205" t="str">
            <v>Square corners</v>
          </cell>
          <cell r="CE205" t="str">
            <v>Rechte Ecken</v>
          </cell>
          <cell r="CF205" t="str">
            <v>Coins carrés</v>
          </cell>
          <cell r="CG205" t="str">
            <v>Ongelagerd</v>
          </cell>
          <cell r="CH205" t="str">
            <v xml:space="preserve">Bearing-free </v>
          </cell>
          <cell r="CI205" t="str">
            <v>Lager frei</v>
          </cell>
          <cell r="CJ205" t="str">
            <v>Sans lisse</v>
          </cell>
          <cell r="DE205" t="str">
            <v>Toepasbaar voor binnendeuren</v>
          </cell>
          <cell r="DM205" t="str">
            <v/>
          </cell>
          <cell r="DN205" t="str">
            <v/>
          </cell>
          <cell r="DO205" t="str">
            <v/>
          </cell>
          <cell r="DU205" t="str">
            <v>Met vaste pen</v>
          </cell>
          <cell r="DV205" t="str">
            <v>With riveted pin</v>
          </cell>
          <cell r="DW205" t="str">
            <v>Mit vernietetem Stift</v>
          </cell>
          <cell r="DX205" t="str">
            <v>Tige rivetée</v>
          </cell>
          <cell r="EQ205" t="str">
            <v>2005_20_</v>
          </cell>
          <cell r="ER205" t="str">
            <v>2005_20_2d</v>
          </cell>
          <cell r="ES205" t="str">
            <v>2005_20</v>
          </cell>
          <cell r="FL205">
            <v>1</v>
          </cell>
        </row>
        <row r="206">
          <cell r="C206" t="str">
            <v>2005.20.080E</v>
          </cell>
          <cell r="D206">
            <v>2005</v>
          </cell>
          <cell r="E206" t="str">
            <v>Vierkante klepscharnieren</v>
          </cell>
          <cell r="F206" t="str">
            <v>Butt hinge, square corners, steel galvanized, with riveted pin, DIN 7954C</v>
          </cell>
          <cell r="G206" t="str">
            <v>Vierkante klepscharnieren, rechte hoek, gegalvaniseerd, met vaste stift, DIN 7954C</v>
          </cell>
          <cell r="H206" t="str">
            <v>Charnière carrée, coins carrés, acier zingué, tige rivetée, DIN 7954C</v>
          </cell>
          <cell r="I206" t="str">
            <v>Scharnier, kantig, rechte Ecken, Stahl verzinkt, mit vernietetem Stift, DIN 7954C</v>
          </cell>
          <cell r="J206" t="str">
            <v>2005_20_.jpg</v>
          </cell>
          <cell r="K206" t="str">
            <v>C:\Users\Filis\OneDrive\Citgez Trading\Leveranciers\Charmag\Foto's\2005_20_.jpg</v>
          </cell>
          <cell r="L206" t="str">
            <v>2005_20_2d.tif</v>
          </cell>
          <cell r="M206" t="str">
            <v>C:\Users\Filis\OneDrive\Citgez Trading\Leveranciers\Charmag\technische tekeningen\2005_20_2d.tif</v>
          </cell>
          <cell r="N206" t="str">
            <v>20_Gegalvaniseerd</v>
          </cell>
          <cell r="O206">
            <v>101614</v>
          </cell>
          <cell r="P206">
            <v>80</v>
          </cell>
          <cell r="Q206" t="str">
            <v>mm</v>
          </cell>
          <cell r="R206">
            <v>80</v>
          </cell>
          <cell r="S206" t="str">
            <v>mm</v>
          </cell>
          <cell r="T206">
            <v>1.5</v>
          </cell>
          <cell r="U206" t="str">
            <v>mm</v>
          </cell>
          <cell r="V206">
            <v>7.3</v>
          </cell>
          <cell r="W206" t="str">
            <v>mm</v>
          </cell>
          <cell r="X206">
            <v>4</v>
          </cell>
          <cell r="Y206" t="str">
            <v>mm</v>
          </cell>
          <cell r="Z206">
            <v>5</v>
          </cell>
          <cell r="AA206" t="str">
            <v>mm</v>
          </cell>
          <cell r="AC206" t="str">
            <v>mm</v>
          </cell>
          <cell r="AE206" t="str">
            <v>mm</v>
          </cell>
          <cell r="AF206">
            <v>3.5</v>
          </cell>
          <cell r="AG206">
            <v>6</v>
          </cell>
          <cell r="AH206" t="str">
            <v>3,5*30</v>
          </cell>
          <cell r="AI206" t="str">
            <v>mm</v>
          </cell>
          <cell r="AL206" t="str">
            <v xml:space="preserve">Deuren volgens BRL 0803  </v>
          </cell>
          <cell r="AP206">
            <v>20</v>
          </cell>
          <cell r="AQ206" t="str">
            <v>stuks</v>
          </cell>
          <cell r="AR206">
            <v>9.7000000000000003E-2</v>
          </cell>
          <cell r="AS206" t="str">
            <v>kg</v>
          </cell>
          <cell r="AW206" t="str">
            <v>Hout</v>
          </cell>
          <cell r="AX206" t="str">
            <v>Wood</v>
          </cell>
          <cell r="AY206" t="str">
            <v>Holz</v>
          </cell>
          <cell r="AZ206" t="str">
            <v>Bois</v>
          </cell>
          <cell r="BA206" t="str">
            <v>Scharnier</v>
          </cell>
          <cell r="BB206" t="str">
            <v>Hinge</v>
          </cell>
          <cell r="BC206" t="str">
            <v>Scharnier</v>
          </cell>
          <cell r="BD206" t="str">
            <v>Charnière</v>
          </cell>
          <cell r="BE206" t="str">
            <v>Smalscharnier</v>
          </cell>
          <cell r="BF206" t="str">
            <v>Narrow butt hinge</v>
          </cell>
          <cell r="BG206" t="str">
            <v>Schmales scharnier</v>
          </cell>
          <cell r="BH206" t="str">
            <v>Charnière étroite</v>
          </cell>
          <cell r="BM206" t="str">
            <v>Staal</v>
          </cell>
          <cell r="BN206" t="str">
            <v>Steel</v>
          </cell>
          <cell r="BO206" t="str">
            <v>Stahl</v>
          </cell>
          <cell r="BP206" t="str">
            <v>Acier</v>
          </cell>
          <cell r="BQ206" t="str">
            <v>Gegalvaniseerd</v>
          </cell>
          <cell r="BR206" t="str">
            <v>Galvanized</v>
          </cell>
          <cell r="BS206" t="str">
            <v>Verzinkt</v>
          </cell>
          <cell r="BT206" t="str">
            <v>Zingué</v>
          </cell>
          <cell r="BU206" t="str">
            <v>Staal</v>
          </cell>
          <cell r="BV206" t="str">
            <v>Steel</v>
          </cell>
          <cell r="BW206" t="str">
            <v>Stahl</v>
          </cell>
          <cell r="BX206" t="str">
            <v>Acier</v>
          </cell>
          <cell r="BY206" t="str">
            <v/>
          </cell>
          <cell r="CC206" t="str">
            <v>Rechte hoek</v>
          </cell>
          <cell r="CD206" t="str">
            <v>Square corners</v>
          </cell>
          <cell r="CE206" t="str">
            <v>Rechte Ecken</v>
          </cell>
          <cell r="CF206" t="str">
            <v>Coins carrés</v>
          </cell>
          <cell r="CG206" t="str">
            <v>Ongelagerd</v>
          </cell>
          <cell r="CH206" t="str">
            <v xml:space="preserve">Bearing-free </v>
          </cell>
          <cell r="CI206" t="str">
            <v>Lager frei</v>
          </cell>
          <cell r="CJ206" t="str">
            <v>Sans lisse</v>
          </cell>
          <cell r="DE206" t="str">
            <v>Toepasbaar voor binnendeuren</v>
          </cell>
          <cell r="DM206" t="str">
            <v/>
          </cell>
          <cell r="DN206" t="str">
            <v/>
          </cell>
          <cell r="DO206" t="str">
            <v/>
          </cell>
          <cell r="DU206" t="str">
            <v>Met vaste pen</v>
          </cell>
          <cell r="DV206" t="str">
            <v>With riveted pin</v>
          </cell>
          <cell r="DW206" t="str">
            <v>Mit vernietetem Stift</v>
          </cell>
          <cell r="DX206" t="str">
            <v>Tige rivetée</v>
          </cell>
          <cell r="EQ206" t="str">
            <v>2005_20_</v>
          </cell>
          <cell r="ER206" t="str">
            <v>2005_20_2d</v>
          </cell>
          <cell r="ES206" t="str">
            <v>2005_20</v>
          </cell>
          <cell r="FL206">
            <v>1</v>
          </cell>
        </row>
        <row r="207">
          <cell r="C207" t="str">
            <v>2005.20.100E</v>
          </cell>
          <cell r="D207">
            <v>2005</v>
          </cell>
          <cell r="E207" t="str">
            <v>Vierkante klepscharnieren</v>
          </cell>
          <cell r="F207" t="str">
            <v>Butt hinge, square corners, steel galvanized, with riveted pin, DIN 7954C</v>
          </cell>
          <cell r="G207" t="str">
            <v>Vierkante klepscharnieren, rechte hoek, gegalvaniseerd, met vaste stift, DIN 7954C</v>
          </cell>
          <cell r="H207" t="str">
            <v>Charnière carrée, coins carrés, acier zingué, tige rivetée, DIN 7954C</v>
          </cell>
          <cell r="I207" t="str">
            <v>Scharnier, kantig, rechte Ecken, Stahl verzinkt, mit vernietetem Stift, DIN 7954C</v>
          </cell>
          <cell r="J207" t="str">
            <v>2005_20_.jpg</v>
          </cell>
          <cell r="K207" t="str">
            <v>C:\Users\Filis\OneDrive\Citgez Trading\Leveranciers\Charmag\Foto's\2005_20_.jpg</v>
          </cell>
          <cell r="L207" t="str">
            <v>2005_20_2d.tif</v>
          </cell>
          <cell r="M207" t="str">
            <v>C:\Users\Filis\OneDrive\Citgez Trading\Leveranciers\Charmag\technische tekeningen\2005_20_2d.tif</v>
          </cell>
          <cell r="N207" t="str">
            <v>20_Gegalvaniseerd</v>
          </cell>
          <cell r="O207">
            <v>101616</v>
          </cell>
          <cell r="P207">
            <v>100</v>
          </cell>
          <cell r="Q207" t="str">
            <v>mm</v>
          </cell>
          <cell r="R207">
            <v>100</v>
          </cell>
          <cell r="S207" t="str">
            <v>mm</v>
          </cell>
          <cell r="T207">
            <v>1.75</v>
          </cell>
          <cell r="U207" t="str">
            <v>mm</v>
          </cell>
          <cell r="V207">
            <v>7.8</v>
          </cell>
          <cell r="W207" t="str">
            <v>mm</v>
          </cell>
          <cell r="X207">
            <v>4</v>
          </cell>
          <cell r="Y207" t="str">
            <v>mm</v>
          </cell>
          <cell r="Z207">
            <v>5</v>
          </cell>
          <cell r="AA207" t="str">
            <v>mm</v>
          </cell>
          <cell r="AC207" t="str">
            <v>mm</v>
          </cell>
          <cell r="AE207" t="str">
            <v>mm</v>
          </cell>
          <cell r="AF207">
            <v>4</v>
          </cell>
          <cell r="AG207">
            <v>8</v>
          </cell>
          <cell r="AH207" t="str">
            <v>4*30</v>
          </cell>
          <cell r="AI207" t="str">
            <v>mm</v>
          </cell>
          <cell r="AL207" t="str">
            <v xml:space="preserve">Deuren volgens BRL 0803  </v>
          </cell>
          <cell r="AP207">
            <v>20</v>
          </cell>
          <cell r="AQ207" t="str">
            <v>stuks</v>
          </cell>
          <cell r="AR207">
            <v>0.17299999999999999</v>
          </cell>
          <cell r="AS207" t="str">
            <v>kg</v>
          </cell>
          <cell r="AW207" t="str">
            <v>Hout</v>
          </cell>
          <cell r="AX207" t="str">
            <v>Wood</v>
          </cell>
          <cell r="AY207" t="str">
            <v>Holz</v>
          </cell>
          <cell r="AZ207" t="str">
            <v>Bois</v>
          </cell>
          <cell r="BA207" t="str">
            <v>Scharnier</v>
          </cell>
          <cell r="BB207" t="str">
            <v>Hinge</v>
          </cell>
          <cell r="BC207" t="str">
            <v>Scharnier</v>
          </cell>
          <cell r="BD207" t="str">
            <v>Charnière</v>
          </cell>
          <cell r="BE207" t="str">
            <v>Smalscharnier</v>
          </cell>
          <cell r="BF207" t="str">
            <v>Narrow butt hinge</v>
          </cell>
          <cell r="BG207" t="str">
            <v>Schmales scharnier</v>
          </cell>
          <cell r="BH207" t="str">
            <v>Charnière étroite</v>
          </cell>
          <cell r="BM207" t="str">
            <v>Staal</v>
          </cell>
          <cell r="BN207" t="str">
            <v>Steel</v>
          </cell>
          <cell r="BO207" t="str">
            <v>Stahl</v>
          </cell>
          <cell r="BP207" t="str">
            <v>Acier</v>
          </cell>
          <cell r="BQ207" t="str">
            <v>Gegalvaniseerd</v>
          </cell>
          <cell r="BR207" t="str">
            <v>Galvanized</v>
          </cell>
          <cell r="BS207" t="str">
            <v>Verzinkt</v>
          </cell>
          <cell r="BT207" t="str">
            <v>Zingué</v>
          </cell>
          <cell r="BU207" t="str">
            <v>Staal</v>
          </cell>
          <cell r="BV207" t="str">
            <v>Steel</v>
          </cell>
          <cell r="BW207" t="str">
            <v>Stahl</v>
          </cell>
          <cell r="BX207" t="str">
            <v>Acier</v>
          </cell>
          <cell r="BY207" t="str">
            <v/>
          </cell>
          <cell r="CC207" t="str">
            <v>Rechte hoek</v>
          </cell>
          <cell r="CD207" t="str">
            <v>Square corners</v>
          </cell>
          <cell r="CE207" t="str">
            <v>Rechte Ecken</v>
          </cell>
          <cell r="CF207" t="str">
            <v>Coins carrés</v>
          </cell>
          <cell r="CG207" t="str">
            <v>Ongelagerd</v>
          </cell>
          <cell r="CH207" t="str">
            <v xml:space="preserve">Bearing-free </v>
          </cell>
          <cell r="CI207" t="str">
            <v>Lager frei</v>
          </cell>
          <cell r="CJ207" t="str">
            <v>Sans lisse</v>
          </cell>
          <cell r="DE207" t="str">
            <v>Toepasbaar voor binnendeuren</v>
          </cell>
          <cell r="DM207" t="str">
            <v/>
          </cell>
          <cell r="DN207" t="str">
            <v/>
          </cell>
          <cell r="DO207" t="str">
            <v/>
          </cell>
          <cell r="DU207" t="str">
            <v>Met vaste pen</v>
          </cell>
          <cell r="DV207" t="str">
            <v>With riveted pin</v>
          </cell>
          <cell r="DW207" t="str">
            <v>Mit vernietetem Stift</v>
          </cell>
          <cell r="DX207" t="str">
            <v>Tige rivetée</v>
          </cell>
          <cell r="EQ207" t="str">
            <v>2005_20_</v>
          </cell>
          <cell r="ER207" t="str">
            <v>2005_20_2d</v>
          </cell>
          <cell r="ES207" t="str">
            <v>2005_20</v>
          </cell>
          <cell r="FL207">
            <v>1</v>
          </cell>
        </row>
        <row r="208">
          <cell r="C208" t="str">
            <v>2005.80.030E</v>
          </cell>
          <cell r="D208">
            <v>2005</v>
          </cell>
          <cell r="E208" t="str">
            <v>Vierkante klepscharnieren</v>
          </cell>
          <cell r="F208" t="str">
            <v>Butt hinge, square corners, stainless steel, with riveted pin, DIN 7954C</v>
          </cell>
          <cell r="G208" t="str">
            <v>Vierkante klepscharnieren, rechte hoek, rvs, met vaste stift, DIN 7954C</v>
          </cell>
          <cell r="H208" t="str">
            <v>Charnière carrée, coins carrés, inox, tige rivetée, DIN 7954C</v>
          </cell>
          <cell r="I208" t="str">
            <v>Scharnier, kantig, rechte Ecken, Edelstahl, mit vernietetem Stift, DIN 7954C</v>
          </cell>
          <cell r="J208" t="str">
            <v>2005_80_.jpg</v>
          </cell>
          <cell r="K208" t="str">
            <v>C:\Users\Filis\OneDrive\Citgez Trading\Leveranciers\Charmag\Foto's\2005_80_.jpg</v>
          </cell>
          <cell r="L208" t="str">
            <v>2005_80_2d.tif</v>
          </cell>
          <cell r="M208" t="str">
            <v>C:\Users\Filis\OneDrive\Citgez Trading\Leveranciers\Charmag\technische tekeningen\2005_80_2d.tif</v>
          </cell>
          <cell r="N208" t="str">
            <v>80_Rvs</v>
          </cell>
          <cell r="O208">
            <v>101621</v>
          </cell>
          <cell r="P208">
            <v>30</v>
          </cell>
          <cell r="Q208" t="str">
            <v>mm</v>
          </cell>
          <cell r="R208">
            <v>30</v>
          </cell>
          <cell r="S208" t="str">
            <v>mm</v>
          </cell>
          <cell r="T208">
            <v>1</v>
          </cell>
          <cell r="U208" t="str">
            <v>mm</v>
          </cell>
          <cell r="V208">
            <v>4.2</v>
          </cell>
          <cell r="W208" t="str">
            <v>mm</v>
          </cell>
          <cell r="X208">
            <v>2</v>
          </cell>
          <cell r="Y208" t="str">
            <v>mm</v>
          </cell>
          <cell r="Z208">
            <v>3</v>
          </cell>
          <cell r="AA208" t="str">
            <v>mm</v>
          </cell>
          <cell r="AC208" t="str">
            <v>mm</v>
          </cell>
          <cell r="AE208" t="str">
            <v>mm</v>
          </cell>
          <cell r="AF208">
            <v>2.5</v>
          </cell>
          <cell r="AG208">
            <v>4</v>
          </cell>
          <cell r="AH208" t="str">
            <v>2,5*20</v>
          </cell>
          <cell r="AI208" t="str">
            <v>mm</v>
          </cell>
          <cell r="AL208" t="str">
            <v xml:space="preserve">Deuren volgens BRL 0803  </v>
          </cell>
          <cell r="AP208">
            <v>100</v>
          </cell>
          <cell r="AQ208" t="str">
            <v>stuks</v>
          </cell>
          <cell r="AR208">
            <v>8.9999999999999993E-3</v>
          </cell>
          <cell r="AS208" t="str">
            <v>kg</v>
          </cell>
          <cell r="AW208" t="str">
            <v>Hout</v>
          </cell>
          <cell r="AX208" t="str">
            <v>Wood</v>
          </cell>
          <cell r="AY208" t="str">
            <v>Holz</v>
          </cell>
          <cell r="AZ208" t="str">
            <v>Bois</v>
          </cell>
          <cell r="BA208" t="str">
            <v>Scharnier</v>
          </cell>
          <cell r="BB208" t="str">
            <v>Hinge</v>
          </cell>
          <cell r="BC208" t="str">
            <v>Scharnier</v>
          </cell>
          <cell r="BD208" t="str">
            <v>Charnière</v>
          </cell>
          <cell r="BE208" t="str">
            <v>Smalscharnier</v>
          </cell>
          <cell r="BF208" t="str">
            <v>Narrow butt hinge</v>
          </cell>
          <cell r="BG208" t="str">
            <v>Schmales scharnier</v>
          </cell>
          <cell r="BH208" t="str">
            <v>Charnière étroite</v>
          </cell>
          <cell r="BM208" t="str">
            <v>Rvs</v>
          </cell>
          <cell r="BN208" t="str">
            <v>Stainless steel</v>
          </cell>
          <cell r="BO208" t="str">
            <v>Edelstahl</v>
          </cell>
          <cell r="BP208" t="str">
            <v>Inox</v>
          </cell>
          <cell r="BQ208" t="str">
            <v>Geborsteld</v>
          </cell>
          <cell r="BR208" t="str">
            <v>Brushed</v>
          </cell>
          <cell r="BS208" t="str">
            <v>Gebürstet</v>
          </cell>
          <cell r="BT208" t="str">
            <v>Brossé</v>
          </cell>
          <cell r="BU208" t="str">
            <v>Rvs</v>
          </cell>
          <cell r="BV208" t="str">
            <v>Stainless Steel</v>
          </cell>
          <cell r="BW208" t="str">
            <v>Edelstahl</v>
          </cell>
          <cell r="BX208" t="str">
            <v>Inox</v>
          </cell>
          <cell r="BY208" t="str">
            <v/>
          </cell>
          <cell r="CC208" t="str">
            <v>Rechte hoek</v>
          </cell>
          <cell r="CD208" t="str">
            <v>Square corners</v>
          </cell>
          <cell r="CE208" t="str">
            <v>Rechte Ecken</v>
          </cell>
          <cell r="CF208" t="str">
            <v>Coins carrés</v>
          </cell>
          <cell r="CG208" t="str">
            <v>Ongelagerd</v>
          </cell>
          <cell r="CH208" t="str">
            <v xml:space="preserve">Bearing-free </v>
          </cell>
          <cell r="CI208" t="str">
            <v>Lager frei</v>
          </cell>
          <cell r="CJ208" t="str">
            <v>Sans lisse</v>
          </cell>
          <cell r="DE208" t="str">
            <v>Toepasbaar voor binnendeuren</v>
          </cell>
          <cell r="DM208" t="str">
            <v/>
          </cell>
          <cell r="DN208" t="str">
            <v/>
          </cell>
          <cell r="DO208" t="str">
            <v/>
          </cell>
          <cell r="DU208" t="str">
            <v>Met vaste pen</v>
          </cell>
          <cell r="DV208" t="str">
            <v>With riveted pin</v>
          </cell>
          <cell r="DW208" t="str">
            <v>Mit vernietetem Stift</v>
          </cell>
          <cell r="DX208" t="str">
            <v>Tige rivetée</v>
          </cell>
          <cell r="EQ208" t="str">
            <v>2005_80_</v>
          </cell>
          <cell r="ER208" t="str">
            <v>2005_80_2d</v>
          </cell>
          <cell r="ES208" t="str">
            <v>2005_80</v>
          </cell>
          <cell r="FL208">
            <v>1</v>
          </cell>
        </row>
        <row r="209">
          <cell r="C209" t="str">
            <v>2005.80.040E</v>
          </cell>
          <cell r="D209">
            <v>2005</v>
          </cell>
          <cell r="E209" t="str">
            <v>Vierkante klepscharnieren</v>
          </cell>
          <cell r="F209" t="str">
            <v>Butt hinge, square corners, stainless steel, with riveted pin, DIN 7954C</v>
          </cell>
          <cell r="G209" t="str">
            <v>Vierkante klepscharnieren, rechte hoek, rvs, met vaste stift, DIN 7954C</v>
          </cell>
          <cell r="H209" t="str">
            <v>Charnière carrée, coins carrés, inox, tige rivetée, DIN 7954C</v>
          </cell>
          <cell r="I209" t="str">
            <v>Scharnier, kantig, rechte Ecken, Edelstahl, mit vernietetem Stift, DIN 7954C</v>
          </cell>
          <cell r="J209" t="str">
            <v>2005_80_.jpg</v>
          </cell>
          <cell r="K209" t="str">
            <v>C:\Users\Filis\OneDrive\Citgez Trading\Leveranciers\Charmag\Foto's\2005_80_.jpg</v>
          </cell>
          <cell r="L209" t="str">
            <v>2005_80_2d.tif</v>
          </cell>
          <cell r="M209" t="str">
            <v>C:\Users\Filis\OneDrive\Citgez Trading\Leveranciers\Charmag\technische tekeningen\2005_80_2d.tif</v>
          </cell>
          <cell r="N209" t="str">
            <v>80_Rvs</v>
          </cell>
          <cell r="O209">
            <v>101623</v>
          </cell>
          <cell r="P209">
            <v>40</v>
          </cell>
          <cell r="Q209" t="str">
            <v>mm</v>
          </cell>
          <cell r="R209">
            <v>40</v>
          </cell>
          <cell r="S209" t="str">
            <v>mm</v>
          </cell>
          <cell r="T209">
            <v>1</v>
          </cell>
          <cell r="U209" t="str">
            <v>mm</v>
          </cell>
          <cell r="V209">
            <v>4.7</v>
          </cell>
          <cell r="W209" t="str">
            <v>mm</v>
          </cell>
          <cell r="X209">
            <v>2.5</v>
          </cell>
          <cell r="Y209" t="str">
            <v>mm</v>
          </cell>
          <cell r="Z209">
            <v>3</v>
          </cell>
          <cell r="AA209" t="str">
            <v>mm</v>
          </cell>
          <cell r="AC209" t="str">
            <v>mm</v>
          </cell>
          <cell r="AE209" t="str">
            <v>mm</v>
          </cell>
          <cell r="AF209">
            <v>2.5</v>
          </cell>
          <cell r="AG209">
            <v>4</v>
          </cell>
          <cell r="AH209" t="str">
            <v>2,5*20</v>
          </cell>
          <cell r="AI209" t="str">
            <v>mm</v>
          </cell>
          <cell r="AL209" t="str">
            <v xml:space="preserve">Deuren volgens BRL 0803  </v>
          </cell>
          <cell r="AP209">
            <v>100</v>
          </cell>
          <cell r="AQ209" t="str">
            <v>stuks</v>
          </cell>
          <cell r="AR209">
            <v>1.6E-2</v>
          </cell>
          <cell r="AS209" t="str">
            <v>kg</v>
          </cell>
          <cell r="AW209" t="str">
            <v>Hout</v>
          </cell>
          <cell r="AX209" t="str">
            <v>Wood</v>
          </cell>
          <cell r="AY209" t="str">
            <v>Holz</v>
          </cell>
          <cell r="AZ209" t="str">
            <v>Bois</v>
          </cell>
          <cell r="BA209" t="str">
            <v>Scharnier</v>
          </cell>
          <cell r="BB209" t="str">
            <v>Hinge</v>
          </cell>
          <cell r="BC209" t="str">
            <v>Scharnier</v>
          </cell>
          <cell r="BD209" t="str">
            <v>Charnière</v>
          </cell>
          <cell r="BE209" t="str">
            <v>Smalscharnier</v>
          </cell>
          <cell r="BF209" t="str">
            <v>Narrow butt hinge</v>
          </cell>
          <cell r="BG209" t="str">
            <v>Schmales scharnier</v>
          </cell>
          <cell r="BH209" t="str">
            <v>Charnière étroite</v>
          </cell>
          <cell r="BM209" t="str">
            <v>Rvs</v>
          </cell>
          <cell r="BN209" t="str">
            <v>Stainless steel</v>
          </cell>
          <cell r="BO209" t="str">
            <v>Edelstahl</v>
          </cell>
          <cell r="BP209" t="str">
            <v>Inox</v>
          </cell>
          <cell r="BQ209" t="str">
            <v>Geborsteld</v>
          </cell>
          <cell r="BR209" t="str">
            <v>Brushed</v>
          </cell>
          <cell r="BS209" t="str">
            <v>Gebürstet</v>
          </cell>
          <cell r="BT209" t="str">
            <v>Brossé</v>
          </cell>
          <cell r="BU209" t="str">
            <v>Rvs</v>
          </cell>
          <cell r="BV209" t="str">
            <v>Stainless Steel</v>
          </cell>
          <cell r="BW209" t="str">
            <v>Edelstahl</v>
          </cell>
          <cell r="BX209" t="str">
            <v>Inox</v>
          </cell>
          <cell r="BY209" t="str">
            <v/>
          </cell>
          <cell r="CC209" t="str">
            <v>Rechte hoek</v>
          </cell>
          <cell r="CD209" t="str">
            <v>Square corners</v>
          </cell>
          <cell r="CE209" t="str">
            <v>Rechte Ecken</v>
          </cell>
          <cell r="CF209" t="str">
            <v>Coins carrés</v>
          </cell>
          <cell r="CG209" t="str">
            <v>Ongelagerd</v>
          </cell>
          <cell r="CH209" t="str">
            <v xml:space="preserve">Bearing-free </v>
          </cell>
          <cell r="CI209" t="str">
            <v>Lager frei</v>
          </cell>
          <cell r="CJ209" t="str">
            <v>Sans lisse</v>
          </cell>
          <cell r="DE209" t="str">
            <v>Toepasbaar voor binnendeuren</v>
          </cell>
          <cell r="DM209" t="str">
            <v/>
          </cell>
          <cell r="DN209" t="str">
            <v/>
          </cell>
          <cell r="DO209" t="str">
            <v/>
          </cell>
          <cell r="DU209" t="str">
            <v>Met vaste pen</v>
          </cell>
          <cell r="DV209" t="str">
            <v>With riveted pin</v>
          </cell>
          <cell r="DW209" t="str">
            <v>Mit vernietetem Stift</v>
          </cell>
          <cell r="DX209" t="str">
            <v>Tige rivetée</v>
          </cell>
          <cell r="EQ209" t="str">
            <v>2005_80_</v>
          </cell>
          <cell r="ER209" t="str">
            <v>2005_80_2d</v>
          </cell>
          <cell r="ES209" t="str">
            <v>2005_80</v>
          </cell>
          <cell r="FL209">
            <v>1</v>
          </cell>
        </row>
        <row r="210">
          <cell r="C210" t="str">
            <v>2005.80.050E</v>
          </cell>
          <cell r="D210">
            <v>2005</v>
          </cell>
          <cell r="E210" t="str">
            <v>Vierkante klepscharnieren</v>
          </cell>
          <cell r="F210" t="str">
            <v>Butt hinge, square corners, stainless steel, with riveted pin, DIN 7954C</v>
          </cell>
          <cell r="G210" t="str">
            <v>Vierkante klepscharnieren, rechte hoek, rvs, met vaste stift, DIN 7954C</v>
          </cell>
          <cell r="H210" t="str">
            <v>Charnière carrée, coins carrés, inox, tige rivetée, DIN 7954C</v>
          </cell>
          <cell r="I210" t="str">
            <v>Scharnier, kantig, rechte Ecken, Edelstahl, mit vernietetem Stift, DIN 7954C</v>
          </cell>
          <cell r="J210" t="str">
            <v>2005_80_.jpg</v>
          </cell>
          <cell r="K210" t="str">
            <v>C:\Users\Filis\OneDrive\Citgez Trading\Leveranciers\Charmag\Foto's\2005_80_.jpg</v>
          </cell>
          <cell r="L210" t="str">
            <v>2005_80_2d.tif</v>
          </cell>
          <cell r="M210" t="str">
            <v>C:\Users\Filis\OneDrive\Citgez Trading\Leveranciers\Charmag\technische tekeningen\2005_80_2d.tif</v>
          </cell>
          <cell r="N210" t="str">
            <v>80_Rvs</v>
          </cell>
          <cell r="O210">
            <v>101625</v>
          </cell>
          <cell r="P210">
            <v>50</v>
          </cell>
          <cell r="Q210" t="str">
            <v>mm</v>
          </cell>
          <cell r="R210">
            <v>50</v>
          </cell>
          <cell r="S210" t="str">
            <v>mm</v>
          </cell>
          <cell r="T210">
            <v>1.25</v>
          </cell>
          <cell r="U210" t="str">
            <v>mm</v>
          </cell>
          <cell r="V210">
            <v>5.7</v>
          </cell>
          <cell r="W210" t="str">
            <v>mm</v>
          </cell>
          <cell r="X210">
            <v>3</v>
          </cell>
          <cell r="Y210" t="str">
            <v>mm</v>
          </cell>
          <cell r="Z210">
            <v>5</v>
          </cell>
          <cell r="AA210" t="str">
            <v>mm</v>
          </cell>
          <cell r="AC210" t="str">
            <v>mm</v>
          </cell>
          <cell r="AE210" t="str">
            <v>mm</v>
          </cell>
          <cell r="AF210">
            <v>3</v>
          </cell>
          <cell r="AG210">
            <v>6</v>
          </cell>
          <cell r="AH210" t="str">
            <v>3*2,5</v>
          </cell>
          <cell r="AI210" t="str">
            <v>mm</v>
          </cell>
          <cell r="AL210" t="str">
            <v xml:space="preserve">Deuren volgens BRL 0803  </v>
          </cell>
          <cell r="AP210">
            <v>20</v>
          </cell>
          <cell r="AQ210" t="str">
            <v>stuks</v>
          </cell>
          <cell r="AR210">
            <v>3.2000000000000001E-2</v>
          </cell>
          <cell r="AS210" t="str">
            <v>kg</v>
          </cell>
          <cell r="AW210" t="str">
            <v>Hout</v>
          </cell>
          <cell r="AX210" t="str">
            <v>Wood</v>
          </cell>
          <cell r="AY210" t="str">
            <v>Holz</v>
          </cell>
          <cell r="AZ210" t="str">
            <v>Bois</v>
          </cell>
          <cell r="BA210" t="str">
            <v>Scharnier</v>
          </cell>
          <cell r="BB210" t="str">
            <v>Hinge</v>
          </cell>
          <cell r="BC210" t="str">
            <v>Scharnier</v>
          </cell>
          <cell r="BD210" t="str">
            <v>Charnière</v>
          </cell>
          <cell r="BE210" t="str">
            <v>Smalscharnier</v>
          </cell>
          <cell r="BF210" t="str">
            <v>Narrow butt hinge</v>
          </cell>
          <cell r="BG210" t="str">
            <v>Schmales scharnier</v>
          </cell>
          <cell r="BH210" t="str">
            <v>Charnière étroite</v>
          </cell>
          <cell r="BM210" t="str">
            <v>Rvs</v>
          </cell>
          <cell r="BN210" t="str">
            <v>Stainless steel</v>
          </cell>
          <cell r="BO210" t="str">
            <v>Edelstahl</v>
          </cell>
          <cell r="BP210" t="str">
            <v>Inox</v>
          </cell>
          <cell r="BQ210" t="str">
            <v>Geborsteld</v>
          </cell>
          <cell r="BR210" t="str">
            <v>Brushed</v>
          </cell>
          <cell r="BS210" t="str">
            <v>Gebürstet</v>
          </cell>
          <cell r="BT210" t="str">
            <v>Brossé</v>
          </cell>
          <cell r="BU210" t="str">
            <v>Rvs</v>
          </cell>
          <cell r="BV210" t="str">
            <v>Stainless Steel</v>
          </cell>
          <cell r="BW210" t="str">
            <v>Edelstahl</v>
          </cell>
          <cell r="BX210" t="str">
            <v>Inox</v>
          </cell>
          <cell r="BY210" t="str">
            <v/>
          </cell>
          <cell r="CC210" t="str">
            <v>Rechte hoek</v>
          </cell>
          <cell r="CD210" t="str">
            <v>Square corners</v>
          </cell>
          <cell r="CE210" t="str">
            <v>Rechte Ecken</v>
          </cell>
          <cell r="CF210" t="str">
            <v>Coins carrés</v>
          </cell>
          <cell r="CG210" t="str">
            <v>Ongelagerd</v>
          </cell>
          <cell r="CH210" t="str">
            <v xml:space="preserve">Bearing-free </v>
          </cell>
          <cell r="CI210" t="str">
            <v>Lager frei</v>
          </cell>
          <cell r="CJ210" t="str">
            <v>Sans lisse</v>
          </cell>
          <cell r="DE210" t="str">
            <v>Toepasbaar voor binnendeuren</v>
          </cell>
          <cell r="DM210" t="str">
            <v/>
          </cell>
          <cell r="DN210" t="str">
            <v/>
          </cell>
          <cell r="DO210" t="str">
            <v/>
          </cell>
          <cell r="DU210" t="str">
            <v>Met vaste pen</v>
          </cell>
          <cell r="DV210" t="str">
            <v>With riveted pin</v>
          </cell>
          <cell r="DW210" t="str">
            <v>Mit vernietetem Stift</v>
          </cell>
          <cell r="DX210" t="str">
            <v>Tige rivetée</v>
          </cell>
          <cell r="EQ210" t="str">
            <v>2005_80_</v>
          </cell>
          <cell r="ER210" t="str">
            <v>2005_80_2d</v>
          </cell>
          <cell r="ES210" t="str">
            <v>2005_80</v>
          </cell>
          <cell r="FL210">
            <v>1</v>
          </cell>
        </row>
        <row r="211">
          <cell r="C211" t="str">
            <v>2005.80.060E</v>
          </cell>
          <cell r="D211">
            <v>2005</v>
          </cell>
          <cell r="E211" t="str">
            <v>Vierkante klepscharnieren</v>
          </cell>
          <cell r="F211" t="str">
            <v>Butt hinge, square corners, stainless steel, with riveted pin, DIN 7954C</v>
          </cell>
          <cell r="G211" t="str">
            <v>Vierkante klepscharnieren, rechte hoek, rvs, met vaste stift, DIN 7954C</v>
          </cell>
          <cell r="H211" t="str">
            <v>Charnière carrée, coins carrés, inox, tige rivetée, DIN 7954C</v>
          </cell>
          <cell r="I211" t="str">
            <v>Scharnier, kantig, rechte Ecken, Edelstahl, mit vernietetem Stift, DIN 7954C</v>
          </cell>
          <cell r="J211" t="str">
            <v>2005_80_.jpg</v>
          </cell>
          <cell r="K211" t="str">
            <v>C:\Users\Filis\OneDrive\Citgez Trading\Leveranciers\Charmag\Foto's\2005_80_.jpg</v>
          </cell>
          <cell r="L211" t="str">
            <v>2005_80_2d.tif</v>
          </cell>
          <cell r="M211" t="str">
            <v>C:\Users\Filis\OneDrive\Citgez Trading\Leveranciers\Charmag\technische tekeningen\2005_80_2d.tif</v>
          </cell>
          <cell r="N211" t="str">
            <v>80_Rvs</v>
          </cell>
          <cell r="O211">
            <v>101627</v>
          </cell>
          <cell r="P211">
            <v>60</v>
          </cell>
          <cell r="Q211" t="str">
            <v>mm</v>
          </cell>
          <cell r="R211">
            <v>60</v>
          </cell>
          <cell r="S211" t="str">
            <v>mm</v>
          </cell>
          <cell r="T211">
            <v>1.5</v>
          </cell>
          <cell r="U211" t="str">
            <v>mm</v>
          </cell>
          <cell r="V211">
            <v>6.7</v>
          </cell>
          <cell r="W211" t="str">
            <v>mm</v>
          </cell>
          <cell r="X211">
            <v>3.5</v>
          </cell>
          <cell r="Y211" t="str">
            <v>mm</v>
          </cell>
          <cell r="Z211">
            <v>5</v>
          </cell>
          <cell r="AA211" t="str">
            <v>mm</v>
          </cell>
          <cell r="AC211" t="str">
            <v>mm</v>
          </cell>
          <cell r="AE211" t="str">
            <v>mm</v>
          </cell>
          <cell r="AF211">
            <v>3</v>
          </cell>
          <cell r="AG211">
            <v>6</v>
          </cell>
          <cell r="AH211" t="str">
            <v>3*2,5</v>
          </cell>
          <cell r="AI211" t="str">
            <v>mm</v>
          </cell>
          <cell r="AL211" t="str">
            <v xml:space="preserve">Deuren volgens BRL 0803  </v>
          </cell>
          <cell r="AP211">
            <v>20</v>
          </cell>
          <cell r="AQ211" t="str">
            <v>stuks</v>
          </cell>
          <cell r="AR211">
            <v>5.3999999999999999E-2</v>
          </cell>
          <cell r="AS211" t="str">
            <v>kg</v>
          </cell>
          <cell r="AW211" t="str">
            <v>Hout</v>
          </cell>
          <cell r="AX211" t="str">
            <v>Wood</v>
          </cell>
          <cell r="AY211" t="str">
            <v>Holz</v>
          </cell>
          <cell r="AZ211" t="str">
            <v>Bois</v>
          </cell>
          <cell r="BA211" t="str">
            <v>Scharnier</v>
          </cell>
          <cell r="BB211" t="str">
            <v>Hinge</v>
          </cell>
          <cell r="BC211" t="str">
            <v>Scharnier</v>
          </cell>
          <cell r="BD211" t="str">
            <v>Charnière</v>
          </cell>
          <cell r="BE211" t="str">
            <v>Smalscharnier</v>
          </cell>
          <cell r="BF211" t="str">
            <v>Narrow butt hinge</v>
          </cell>
          <cell r="BG211" t="str">
            <v>Schmales scharnier</v>
          </cell>
          <cell r="BH211" t="str">
            <v>Charnière étroite</v>
          </cell>
          <cell r="BM211" t="str">
            <v>Rvs</v>
          </cell>
          <cell r="BN211" t="str">
            <v>Stainless steel</v>
          </cell>
          <cell r="BO211" t="str">
            <v>Edelstahl</v>
          </cell>
          <cell r="BP211" t="str">
            <v>Inox</v>
          </cell>
          <cell r="BQ211" t="str">
            <v>Geborsteld</v>
          </cell>
          <cell r="BR211" t="str">
            <v>Brushed</v>
          </cell>
          <cell r="BS211" t="str">
            <v>Gebürstet</v>
          </cell>
          <cell r="BT211" t="str">
            <v>Brossé</v>
          </cell>
          <cell r="BU211" t="str">
            <v>Rvs</v>
          </cell>
          <cell r="BV211" t="str">
            <v>Stainless Steel</v>
          </cell>
          <cell r="BW211" t="str">
            <v>Edelstahl</v>
          </cell>
          <cell r="BX211" t="str">
            <v>Inox</v>
          </cell>
          <cell r="BY211" t="str">
            <v/>
          </cell>
          <cell r="CC211" t="str">
            <v>Rechte hoek</v>
          </cell>
          <cell r="CD211" t="str">
            <v>Square corners</v>
          </cell>
          <cell r="CE211" t="str">
            <v>Rechte Ecken</v>
          </cell>
          <cell r="CF211" t="str">
            <v>Coins carrés</v>
          </cell>
          <cell r="CG211" t="str">
            <v>Ongelagerd</v>
          </cell>
          <cell r="CH211" t="str">
            <v xml:space="preserve">Bearing-free </v>
          </cell>
          <cell r="CI211" t="str">
            <v>Lager frei</v>
          </cell>
          <cell r="CJ211" t="str">
            <v>Sans lisse</v>
          </cell>
          <cell r="DE211" t="str">
            <v>Toepasbaar voor binnendeuren</v>
          </cell>
          <cell r="DM211" t="str">
            <v/>
          </cell>
          <cell r="DN211" t="str">
            <v/>
          </cell>
          <cell r="DO211" t="str">
            <v/>
          </cell>
          <cell r="DU211" t="str">
            <v>Met vaste pen</v>
          </cell>
          <cell r="DV211" t="str">
            <v>With riveted pin</v>
          </cell>
          <cell r="DW211" t="str">
            <v>Mit vernietetem Stift</v>
          </cell>
          <cell r="DX211" t="str">
            <v>Tige rivetée</v>
          </cell>
          <cell r="EQ211" t="str">
            <v>2005_80_</v>
          </cell>
          <cell r="ER211" t="str">
            <v>2005_80_2d</v>
          </cell>
          <cell r="ES211" t="str">
            <v>2005_80</v>
          </cell>
          <cell r="FL211">
            <v>1</v>
          </cell>
        </row>
        <row r="212">
          <cell r="C212" t="str">
            <v>2005.80.080E</v>
          </cell>
          <cell r="D212">
            <v>2005</v>
          </cell>
          <cell r="E212" t="str">
            <v>Vierkante klepscharnieren</v>
          </cell>
          <cell r="F212" t="str">
            <v>Butt hinge, square corners, stainless steel, with riveted pin, DIN 7954C</v>
          </cell>
          <cell r="G212" t="str">
            <v>Vierkante klepscharnieren, rechte hoek, rvs, met vaste stift, DIN 7954C</v>
          </cell>
          <cell r="H212" t="str">
            <v>Charnière carrée, coins carrés, inox, tige rivetée, DIN 7954C</v>
          </cell>
          <cell r="I212" t="str">
            <v>Scharnier, kantig, rechte Ecken, Edelstahl, mit vernietetem Stift, DIN 7954C</v>
          </cell>
          <cell r="J212" t="str">
            <v>2005_80_.jpg</v>
          </cell>
          <cell r="K212" t="str">
            <v>C:\Users\Filis\OneDrive\Citgez Trading\Leveranciers\Charmag\Foto's\2005_80_.jpg</v>
          </cell>
          <cell r="L212" t="str">
            <v>2005_80_2d.tif</v>
          </cell>
          <cell r="M212" t="str">
            <v>C:\Users\Filis\OneDrive\Citgez Trading\Leveranciers\Charmag\technische tekeningen\2005_80_2d.tif</v>
          </cell>
          <cell r="N212" t="str">
            <v>80_Rvs</v>
          </cell>
          <cell r="O212">
            <v>101629</v>
          </cell>
          <cell r="P212">
            <v>80</v>
          </cell>
          <cell r="Q212" t="str">
            <v>mm</v>
          </cell>
          <cell r="R212">
            <v>80</v>
          </cell>
          <cell r="S212" t="str">
            <v>mm</v>
          </cell>
          <cell r="T212">
            <v>1.5</v>
          </cell>
          <cell r="U212" t="str">
            <v>mm</v>
          </cell>
          <cell r="V212">
            <v>7.3</v>
          </cell>
          <cell r="W212" t="str">
            <v>mm</v>
          </cell>
          <cell r="X212">
            <v>4</v>
          </cell>
          <cell r="Y212" t="str">
            <v>mm</v>
          </cell>
          <cell r="Z212">
            <v>5</v>
          </cell>
          <cell r="AA212" t="str">
            <v>mm</v>
          </cell>
          <cell r="AC212" t="str">
            <v>mm</v>
          </cell>
          <cell r="AE212" t="str">
            <v>mm</v>
          </cell>
          <cell r="AF212">
            <v>3.5</v>
          </cell>
          <cell r="AG212">
            <v>6</v>
          </cell>
          <cell r="AH212" t="str">
            <v>3,5*30</v>
          </cell>
          <cell r="AI212" t="str">
            <v>mm</v>
          </cell>
          <cell r="AL212" t="str">
            <v xml:space="preserve">Deuren volgens BRL 0803  </v>
          </cell>
          <cell r="AP212">
            <v>20</v>
          </cell>
          <cell r="AQ212" t="str">
            <v>stuks</v>
          </cell>
          <cell r="AR212">
            <v>9.6000000000000002E-2</v>
          </cell>
          <cell r="AS212" t="str">
            <v>kg</v>
          </cell>
          <cell r="AW212" t="str">
            <v>Hout</v>
          </cell>
          <cell r="AX212" t="str">
            <v>Wood</v>
          </cell>
          <cell r="AY212" t="str">
            <v>Holz</v>
          </cell>
          <cell r="AZ212" t="str">
            <v>Bois</v>
          </cell>
          <cell r="BA212" t="str">
            <v>Scharnier</v>
          </cell>
          <cell r="BB212" t="str">
            <v>Hinge</v>
          </cell>
          <cell r="BC212" t="str">
            <v>Scharnier</v>
          </cell>
          <cell r="BD212" t="str">
            <v>Charnière</v>
          </cell>
          <cell r="BE212" t="str">
            <v>Smalscharnier</v>
          </cell>
          <cell r="BF212" t="str">
            <v>Narrow butt hinge</v>
          </cell>
          <cell r="BG212" t="str">
            <v>Schmales scharnier</v>
          </cell>
          <cell r="BH212" t="str">
            <v>Charnière étroite</v>
          </cell>
          <cell r="BM212" t="str">
            <v>Rvs</v>
          </cell>
          <cell r="BN212" t="str">
            <v>Stainless steel</v>
          </cell>
          <cell r="BO212" t="str">
            <v>Edelstahl</v>
          </cell>
          <cell r="BP212" t="str">
            <v>Inox</v>
          </cell>
          <cell r="BQ212" t="str">
            <v>Geborsteld</v>
          </cell>
          <cell r="BR212" t="str">
            <v>Brushed</v>
          </cell>
          <cell r="BS212" t="str">
            <v>Gebürstet</v>
          </cell>
          <cell r="BT212" t="str">
            <v>Brossé</v>
          </cell>
          <cell r="BU212" t="str">
            <v>Rvs</v>
          </cell>
          <cell r="BV212" t="str">
            <v>Stainless Steel</v>
          </cell>
          <cell r="BW212" t="str">
            <v>Edelstahl</v>
          </cell>
          <cell r="BX212" t="str">
            <v>Inox</v>
          </cell>
          <cell r="BY212" t="str">
            <v/>
          </cell>
          <cell r="CC212" t="str">
            <v>Rechte hoek</v>
          </cell>
          <cell r="CD212" t="str">
            <v>Square corners</v>
          </cell>
          <cell r="CE212" t="str">
            <v>Rechte Ecken</v>
          </cell>
          <cell r="CF212" t="str">
            <v>Coins carrés</v>
          </cell>
          <cell r="CG212" t="str">
            <v>Ongelagerd</v>
          </cell>
          <cell r="CH212" t="str">
            <v xml:space="preserve">Bearing-free </v>
          </cell>
          <cell r="CI212" t="str">
            <v>Lager frei</v>
          </cell>
          <cell r="CJ212" t="str">
            <v>Sans lisse</v>
          </cell>
          <cell r="DE212" t="str">
            <v>Toepasbaar voor binnendeuren</v>
          </cell>
          <cell r="DM212" t="str">
            <v/>
          </cell>
          <cell r="DN212" t="str">
            <v/>
          </cell>
          <cell r="DO212" t="str">
            <v/>
          </cell>
          <cell r="DU212" t="str">
            <v>Met vaste pen</v>
          </cell>
          <cell r="DV212" t="str">
            <v>With riveted pin</v>
          </cell>
          <cell r="DW212" t="str">
            <v>Mit vernietetem Stift</v>
          </cell>
          <cell r="DX212" t="str">
            <v>Tige rivetée</v>
          </cell>
          <cell r="EQ212" t="str">
            <v>2005_80_</v>
          </cell>
          <cell r="ER212" t="str">
            <v>2005_80_2d</v>
          </cell>
          <cell r="ES212" t="str">
            <v>2005_80</v>
          </cell>
          <cell r="FL212">
            <v>1</v>
          </cell>
        </row>
        <row r="213"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 t="str">
            <v/>
          </cell>
          <cell r="BY213" t="str">
            <v/>
          </cell>
          <cell r="DM213" t="str">
            <v/>
          </cell>
          <cell r="DN213" t="str">
            <v/>
          </cell>
          <cell r="DO213" t="str">
            <v/>
          </cell>
          <cell r="FL213">
            <v>1</v>
          </cell>
        </row>
        <row r="214">
          <cell r="C214" t="str">
            <v>2010.20.040E</v>
          </cell>
          <cell r="D214">
            <v>2010</v>
          </cell>
          <cell r="E214" t="str">
            <v>Smalscharnier</v>
          </cell>
          <cell r="F214" t="str">
            <v>Narrow butt hinge, square corners, steel galvanized, with riveted pin, swaged</v>
          </cell>
          <cell r="G214" t="str">
            <v>Smalscharnier, rechte hoek, gegalvaniseerd, met vaste stift</v>
          </cell>
          <cell r="H214" t="str">
            <v>Charnière étroite, coins carrés, acier zingué, tige rivetée, coudée</v>
          </cell>
          <cell r="I214" t="str">
            <v>Scharnier, rechte Ecken, Stahl verzinkt, mit vernietetem Stift und durchgedrucktem Gewerbe</v>
          </cell>
          <cell r="J214" t="str">
            <v>2010_20_.jpg</v>
          </cell>
          <cell r="K214" t="str">
            <v>C:\Users\Filis\OneDrive\Citgez Trading\Leveranciers\Charmag\Foto's\2010_20_.jpg</v>
          </cell>
          <cell r="L214" t="str">
            <v>2010_20_2d.tif</v>
          </cell>
          <cell r="M214" t="str">
            <v>C:\Users\Filis\OneDrive\Citgez Trading\Leveranciers\Charmag\technische tekeningen\2010_20_2d.tif</v>
          </cell>
          <cell r="N214" t="str">
            <v>20_Gegalvaniseerd</v>
          </cell>
          <cell r="O214">
            <v>101631</v>
          </cell>
          <cell r="P214">
            <v>40</v>
          </cell>
          <cell r="Q214" t="str">
            <v>mm</v>
          </cell>
          <cell r="R214">
            <v>33</v>
          </cell>
          <cell r="S214" t="str">
            <v>mm</v>
          </cell>
          <cell r="T214">
            <v>1.5</v>
          </cell>
          <cell r="U214" t="str">
            <v>mm</v>
          </cell>
          <cell r="V214">
            <v>6.2</v>
          </cell>
          <cell r="W214" t="str">
            <v>mm</v>
          </cell>
          <cell r="X214">
            <v>3</v>
          </cell>
          <cell r="Y214" t="str">
            <v>mm</v>
          </cell>
          <cell r="Z214">
            <v>3</v>
          </cell>
          <cell r="AA214" t="str">
            <v>mm</v>
          </cell>
          <cell r="AC214" t="str">
            <v>mm</v>
          </cell>
          <cell r="AE214" t="str">
            <v>mm</v>
          </cell>
          <cell r="AF214">
            <v>3</v>
          </cell>
          <cell r="AG214">
            <v>4</v>
          </cell>
          <cell r="AH214" t="str">
            <v>3*2,5</v>
          </cell>
          <cell r="AI214" t="str">
            <v>mm</v>
          </cell>
          <cell r="AL214" t="str">
            <v xml:space="preserve">Deuren volgens BRL 0803  </v>
          </cell>
          <cell r="AP214">
            <v>100</v>
          </cell>
          <cell r="AQ214" t="str">
            <v>stuks</v>
          </cell>
          <cell r="AR214">
            <v>2.1000000000000001E-2</v>
          </cell>
          <cell r="AS214" t="str">
            <v>kg</v>
          </cell>
          <cell r="AW214" t="str">
            <v>Hout</v>
          </cell>
          <cell r="AX214" t="str">
            <v>Wood</v>
          </cell>
          <cell r="AY214" t="str">
            <v>Holz</v>
          </cell>
          <cell r="AZ214" t="str">
            <v>Bois</v>
          </cell>
          <cell r="BA214" t="str">
            <v>Scharnier</v>
          </cell>
          <cell r="BB214" t="str">
            <v>Hinge</v>
          </cell>
          <cell r="BC214" t="str">
            <v>Scharnier</v>
          </cell>
          <cell r="BD214" t="str">
            <v>Charnière</v>
          </cell>
          <cell r="BE214" t="str">
            <v>Smalscharnier</v>
          </cell>
          <cell r="BF214" t="str">
            <v>Narrow butt hinge</v>
          </cell>
          <cell r="BG214" t="str">
            <v>Schmales scharnier</v>
          </cell>
          <cell r="BH214" t="str">
            <v>Charnière étroite</v>
          </cell>
          <cell r="BM214" t="str">
            <v>Staal</v>
          </cell>
          <cell r="BN214" t="str">
            <v>Steel</v>
          </cell>
          <cell r="BO214" t="str">
            <v>Stahl</v>
          </cell>
          <cell r="BP214" t="str">
            <v>Acier</v>
          </cell>
          <cell r="BQ214" t="str">
            <v>Gegalvaniseerd</v>
          </cell>
          <cell r="BR214" t="str">
            <v>Galvanized</v>
          </cell>
          <cell r="BS214" t="str">
            <v>Verzinkt</v>
          </cell>
          <cell r="BT214" t="str">
            <v>Zingué</v>
          </cell>
          <cell r="BU214" t="str">
            <v>Staal</v>
          </cell>
          <cell r="BV214" t="str">
            <v>Steel</v>
          </cell>
          <cell r="BW214" t="str">
            <v>Stahl</v>
          </cell>
          <cell r="BX214" t="str">
            <v>Acier</v>
          </cell>
          <cell r="BY214" t="str">
            <v/>
          </cell>
          <cell r="CC214" t="str">
            <v>Rechte hoek</v>
          </cell>
          <cell r="CD214" t="str">
            <v>Square corners</v>
          </cell>
          <cell r="CE214" t="str">
            <v>Rechte Ecken</v>
          </cell>
          <cell r="CF214" t="str">
            <v>Coins carrés</v>
          </cell>
          <cell r="CG214" t="str">
            <v>Ongelagerd</v>
          </cell>
          <cell r="CH214" t="str">
            <v xml:space="preserve">Bearing-free </v>
          </cell>
          <cell r="CI214" t="str">
            <v>Lager frei</v>
          </cell>
          <cell r="CJ214" t="str">
            <v>Sans lisse</v>
          </cell>
          <cell r="DE214" t="str">
            <v>Toepasbaar voor binnendeuren</v>
          </cell>
          <cell r="DM214" t="str">
            <v/>
          </cell>
          <cell r="DN214" t="str">
            <v/>
          </cell>
          <cell r="DO214" t="str">
            <v/>
          </cell>
          <cell r="DU214" t="str">
            <v>Met vaste pen</v>
          </cell>
          <cell r="DV214" t="str">
            <v>With riveted pin</v>
          </cell>
          <cell r="DW214" t="str">
            <v>Mit vernietetem Stift</v>
          </cell>
          <cell r="DX214" t="str">
            <v>Tige rivetée</v>
          </cell>
          <cell r="EQ214" t="str">
            <v>2010_20_</v>
          </cell>
          <cell r="ER214" t="str">
            <v>2010_20_2d</v>
          </cell>
          <cell r="ES214" t="str">
            <v>2010_20</v>
          </cell>
          <cell r="FL214">
            <v>1</v>
          </cell>
        </row>
        <row r="215">
          <cell r="C215" t="str">
            <v>2010.20.050E</v>
          </cell>
          <cell r="D215">
            <v>2010</v>
          </cell>
          <cell r="E215" t="str">
            <v>Smalscharnier</v>
          </cell>
          <cell r="F215" t="str">
            <v>Narrow butt hinge, square corners, steel galvanized, with riveted pin, swaged</v>
          </cell>
          <cell r="G215" t="str">
            <v>Smalscharnier, rechte hoek, gegalvaniseerd, met vaste stift</v>
          </cell>
          <cell r="H215" t="str">
            <v>Charnière étroite, coins carrés, acier zingué, tige rivetée, coudée</v>
          </cell>
          <cell r="I215" t="str">
            <v>Scharnier, rechte Ecken, Stahl verzinkt, mit vernietetem Stift und durchgedrucktem Gewerbe</v>
          </cell>
          <cell r="J215" t="str">
            <v>2010_20_.jpg</v>
          </cell>
          <cell r="K215" t="str">
            <v>C:\Users\Filis\OneDrive\Citgez Trading\Leveranciers\Charmag\Foto's\2010_20_.jpg</v>
          </cell>
          <cell r="L215" t="str">
            <v>2010_20_2d.tif</v>
          </cell>
          <cell r="M215" t="str">
            <v>C:\Users\Filis\OneDrive\Citgez Trading\Leveranciers\Charmag\technische tekeningen\2010_20_2d.tif</v>
          </cell>
          <cell r="N215" t="str">
            <v>20_Gegalvaniseerd</v>
          </cell>
          <cell r="O215">
            <v>101633</v>
          </cell>
          <cell r="P215">
            <v>50</v>
          </cell>
          <cell r="Q215" t="str">
            <v>mm</v>
          </cell>
          <cell r="R215">
            <v>40</v>
          </cell>
          <cell r="S215" t="str">
            <v>mm</v>
          </cell>
          <cell r="T215">
            <v>1.5</v>
          </cell>
          <cell r="U215" t="str">
            <v>mm</v>
          </cell>
          <cell r="V215">
            <v>7.2</v>
          </cell>
          <cell r="W215" t="str">
            <v>mm</v>
          </cell>
          <cell r="X215">
            <v>4</v>
          </cell>
          <cell r="Y215" t="str">
            <v>mm</v>
          </cell>
          <cell r="Z215">
            <v>3</v>
          </cell>
          <cell r="AA215" t="str">
            <v>mm</v>
          </cell>
          <cell r="AC215" t="str">
            <v>mm</v>
          </cell>
          <cell r="AE215" t="str">
            <v>mm</v>
          </cell>
          <cell r="AF215">
            <v>3</v>
          </cell>
          <cell r="AG215">
            <v>4</v>
          </cell>
          <cell r="AH215" t="str">
            <v>3*2,5</v>
          </cell>
          <cell r="AI215" t="str">
            <v>mm</v>
          </cell>
          <cell r="AL215" t="str">
            <v xml:space="preserve">Deuren volgens BRL 0803  </v>
          </cell>
          <cell r="AP215">
            <v>20</v>
          </cell>
          <cell r="AQ215" t="str">
            <v>stuks</v>
          </cell>
          <cell r="AR215">
            <v>3.3000000000000002E-2</v>
          </cell>
          <cell r="AS215" t="str">
            <v>kg</v>
          </cell>
          <cell r="AW215" t="str">
            <v>Hout</v>
          </cell>
          <cell r="AX215" t="str">
            <v>Wood</v>
          </cell>
          <cell r="AY215" t="str">
            <v>Holz</v>
          </cell>
          <cell r="AZ215" t="str">
            <v>Bois</v>
          </cell>
          <cell r="BA215" t="str">
            <v>Scharnier</v>
          </cell>
          <cell r="BB215" t="str">
            <v>Hinge</v>
          </cell>
          <cell r="BC215" t="str">
            <v>Scharnier</v>
          </cell>
          <cell r="BD215" t="str">
            <v>Charnière</v>
          </cell>
          <cell r="BE215" t="str">
            <v>Smalscharnier</v>
          </cell>
          <cell r="BF215" t="str">
            <v>Narrow butt hinge</v>
          </cell>
          <cell r="BG215" t="str">
            <v>Schmales scharnier</v>
          </cell>
          <cell r="BH215" t="str">
            <v>Charnière étroite</v>
          </cell>
          <cell r="BM215" t="str">
            <v>Staal</v>
          </cell>
          <cell r="BN215" t="str">
            <v>Steel</v>
          </cell>
          <cell r="BO215" t="str">
            <v>Stahl</v>
          </cell>
          <cell r="BP215" t="str">
            <v>Acier</v>
          </cell>
          <cell r="BQ215" t="str">
            <v>Gegalvaniseerd</v>
          </cell>
          <cell r="BR215" t="str">
            <v>Galvanized</v>
          </cell>
          <cell r="BS215" t="str">
            <v>Verzinkt</v>
          </cell>
          <cell r="BT215" t="str">
            <v>Zingué</v>
          </cell>
          <cell r="BU215" t="str">
            <v>Staal</v>
          </cell>
          <cell r="BV215" t="str">
            <v>Steel</v>
          </cell>
          <cell r="BW215" t="str">
            <v>Stahl</v>
          </cell>
          <cell r="BX215" t="str">
            <v>Acier</v>
          </cell>
          <cell r="BY215" t="str">
            <v/>
          </cell>
          <cell r="CC215" t="str">
            <v>Rechte hoek</v>
          </cell>
          <cell r="CD215" t="str">
            <v>Square corners</v>
          </cell>
          <cell r="CE215" t="str">
            <v>Rechte Ecken</v>
          </cell>
          <cell r="CF215" t="str">
            <v>Coins carrés</v>
          </cell>
          <cell r="CG215" t="str">
            <v>Ongelagerd</v>
          </cell>
          <cell r="CH215" t="str">
            <v xml:space="preserve">Bearing-free </v>
          </cell>
          <cell r="CI215" t="str">
            <v>Lager frei</v>
          </cell>
          <cell r="CJ215" t="str">
            <v>Sans lisse</v>
          </cell>
          <cell r="DE215" t="str">
            <v>Toepasbaar voor binnendeuren</v>
          </cell>
          <cell r="DM215" t="str">
            <v/>
          </cell>
          <cell r="DN215" t="str">
            <v/>
          </cell>
          <cell r="DO215" t="str">
            <v/>
          </cell>
          <cell r="DU215" t="str">
            <v>Met vaste pen</v>
          </cell>
          <cell r="DV215" t="str">
            <v>With riveted pin</v>
          </cell>
          <cell r="DW215" t="str">
            <v>Mit vernietetem Stift</v>
          </cell>
          <cell r="DX215" t="str">
            <v>Tige rivetée</v>
          </cell>
          <cell r="EQ215" t="str">
            <v>2010_20_</v>
          </cell>
          <cell r="ER215" t="str">
            <v>2010_20_2d</v>
          </cell>
          <cell r="ES215" t="str">
            <v>2010_20</v>
          </cell>
          <cell r="FL215">
            <v>1</v>
          </cell>
        </row>
        <row r="216">
          <cell r="C216" t="str">
            <v>2010.20.060E</v>
          </cell>
          <cell r="D216">
            <v>2010</v>
          </cell>
          <cell r="E216" t="str">
            <v>Smalscharnier</v>
          </cell>
          <cell r="F216" t="str">
            <v>Narrow butt hinge, square corners, steel galvanized, with riveted pin, swaged</v>
          </cell>
          <cell r="G216" t="str">
            <v>Smalscharnier, rechte hoek, gegalvaniseerd, met vaste stift</v>
          </cell>
          <cell r="H216" t="str">
            <v>Charnière étroite, coins carrés, acier zingué, tige rivetée, coudée</v>
          </cell>
          <cell r="I216" t="str">
            <v>Scharnier, rechte Ecken, Stahl verzinkt, mit vernietetem Stift und durchgedrucktem Gewerbe</v>
          </cell>
          <cell r="J216" t="str">
            <v>2010_20_.jpg</v>
          </cell>
          <cell r="K216" t="str">
            <v>C:\Users\Filis\OneDrive\Citgez Trading\Leveranciers\Charmag\Foto's\2010_20_.jpg</v>
          </cell>
          <cell r="L216" t="str">
            <v>2010_20_2d.tif</v>
          </cell>
          <cell r="M216" t="str">
            <v>C:\Users\Filis\OneDrive\Citgez Trading\Leveranciers\Charmag\technische tekeningen\2010_20_2d.tif</v>
          </cell>
          <cell r="N216" t="str">
            <v>20_Gegalvaniseerd</v>
          </cell>
          <cell r="O216">
            <v>101635</v>
          </cell>
          <cell r="P216">
            <v>60</v>
          </cell>
          <cell r="Q216" t="str">
            <v>mm</v>
          </cell>
          <cell r="R216">
            <v>45</v>
          </cell>
          <cell r="S216" t="str">
            <v>mm</v>
          </cell>
          <cell r="T216">
            <v>1.75</v>
          </cell>
          <cell r="U216" t="str">
            <v>mm</v>
          </cell>
          <cell r="V216">
            <v>7.7</v>
          </cell>
          <cell r="W216" t="str">
            <v>mm</v>
          </cell>
          <cell r="X216">
            <v>4</v>
          </cell>
          <cell r="Y216" t="str">
            <v>mm</v>
          </cell>
          <cell r="Z216">
            <v>3</v>
          </cell>
          <cell r="AA216" t="str">
            <v>mm</v>
          </cell>
          <cell r="AC216" t="str">
            <v>mm</v>
          </cell>
          <cell r="AE216" t="str">
            <v>mm</v>
          </cell>
          <cell r="AF216">
            <v>3.5</v>
          </cell>
          <cell r="AG216">
            <v>6</v>
          </cell>
          <cell r="AH216" t="str">
            <v>3,5*30</v>
          </cell>
          <cell r="AI216" t="str">
            <v>mm</v>
          </cell>
          <cell r="AL216" t="str">
            <v xml:space="preserve">Deuren volgens BRL 0803  </v>
          </cell>
          <cell r="AP216">
            <v>20</v>
          </cell>
          <cell r="AQ216" t="str">
            <v>stuks</v>
          </cell>
          <cell r="AR216">
            <v>0.05</v>
          </cell>
          <cell r="AS216" t="str">
            <v>kg</v>
          </cell>
          <cell r="AW216" t="str">
            <v>Hout</v>
          </cell>
          <cell r="AX216" t="str">
            <v>Wood</v>
          </cell>
          <cell r="AY216" t="str">
            <v>Holz</v>
          </cell>
          <cell r="AZ216" t="str">
            <v>Bois</v>
          </cell>
          <cell r="BA216" t="str">
            <v>Scharnier</v>
          </cell>
          <cell r="BB216" t="str">
            <v>Hinge</v>
          </cell>
          <cell r="BC216" t="str">
            <v>Scharnier</v>
          </cell>
          <cell r="BD216" t="str">
            <v>Charnière</v>
          </cell>
          <cell r="BE216" t="str">
            <v>Smalscharnier</v>
          </cell>
          <cell r="BF216" t="str">
            <v>Narrow butt hinge</v>
          </cell>
          <cell r="BG216" t="str">
            <v>Schmales scharnier</v>
          </cell>
          <cell r="BH216" t="str">
            <v>Charnière étroite</v>
          </cell>
          <cell r="BM216" t="str">
            <v>Staal</v>
          </cell>
          <cell r="BN216" t="str">
            <v>Steel</v>
          </cell>
          <cell r="BO216" t="str">
            <v>Stahl</v>
          </cell>
          <cell r="BP216" t="str">
            <v>Acier</v>
          </cell>
          <cell r="BQ216" t="str">
            <v>Gegalvaniseerd</v>
          </cell>
          <cell r="BR216" t="str">
            <v>Galvanized</v>
          </cell>
          <cell r="BS216" t="str">
            <v>Verzinkt</v>
          </cell>
          <cell r="BT216" t="str">
            <v>Zingué</v>
          </cell>
          <cell r="BU216" t="str">
            <v>Staal</v>
          </cell>
          <cell r="BV216" t="str">
            <v>Steel</v>
          </cell>
          <cell r="BW216" t="str">
            <v>Stahl</v>
          </cell>
          <cell r="BX216" t="str">
            <v>Acier</v>
          </cell>
          <cell r="BY216" t="str">
            <v/>
          </cell>
          <cell r="CC216" t="str">
            <v>Rechte hoek</v>
          </cell>
          <cell r="CD216" t="str">
            <v>Square corners</v>
          </cell>
          <cell r="CE216" t="str">
            <v>Rechte Ecken</v>
          </cell>
          <cell r="CF216" t="str">
            <v>Coins carrés</v>
          </cell>
          <cell r="CG216" t="str">
            <v>Ongelagerd</v>
          </cell>
          <cell r="CH216" t="str">
            <v xml:space="preserve">Bearing-free </v>
          </cell>
          <cell r="CI216" t="str">
            <v>Lager frei</v>
          </cell>
          <cell r="CJ216" t="str">
            <v>Sans lisse</v>
          </cell>
          <cell r="DE216" t="str">
            <v>Toepasbaar voor binnendeuren</v>
          </cell>
          <cell r="DM216" t="str">
            <v/>
          </cell>
          <cell r="DN216" t="str">
            <v/>
          </cell>
          <cell r="DO216" t="str">
            <v/>
          </cell>
          <cell r="DU216" t="str">
            <v>Met vaste pen</v>
          </cell>
          <cell r="DV216" t="str">
            <v>With riveted pin</v>
          </cell>
          <cell r="DW216" t="str">
            <v>Mit vernietetem Stift</v>
          </cell>
          <cell r="DX216" t="str">
            <v>Tige rivetée</v>
          </cell>
          <cell r="EQ216" t="str">
            <v>2010_20_</v>
          </cell>
          <cell r="ER216" t="str">
            <v>2010_20_2d</v>
          </cell>
          <cell r="ES216" t="str">
            <v>2010_20</v>
          </cell>
          <cell r="FL216">
            <v>1</v>
          </cell>
        </row>
        <row r="217">
          <cell r="C217" t="str">
            <v>2010.20.075E</v>
          </cell>
          <cell r="D217">
            <v>2010</v>
          </cell>
          <cell r="E217" t="str">
            <v>Smalscharnier</v>
          </cell>
          <cell r="F217" t="str">
            <v>Narrow butt hinge, square corners, steel galvanized, with riveted pin, swaged</v>
          </cell>
          <cell r="G217" t="str">
            <v>Smalscharnier, rechte hoek, gegalvaniseerd, met vaste stift</v>
          </cell>
          <cell r="H217" t="str">
            <v>Charnière étroite, coins carrés, acier zingué, tige rivetée, coudée</v>
          </cell>
          <cell r="I217" t="str">
            <v>Scharnier, rechte Ecken, Stahl verzinkt, mit vernietetem Stift und durchgedrucktem Gewerbe</v>
          </cell>
          <cell r="J217" t="str">
            <v>2010_20_.jpg</v>
          </cell>
          <cell r="K217" t="str">
            <v>C:\Users\Filis\OneDrive\Citgez Trading\Leveranciers\Charmag\Foto's\2010_20_.jpg</v>
          </cell>
          <cell r="L217" t="str">
            <v>2010_20_2d.tif</v>
          </cell>
          <cell r="M217" t="str">
            <v>C:\Users\Filis\OneDrive\Citgez Trading\Leveranciers\Charmag\technische tekeningen\2010_20_2d.tif</v>
          </cell>
          <cell r="N217" t="str">
            <v>20_Gegalvaniseerd</v>
          </cell>
          <cell r="O217">
            <v>101637</v>
          </cell>
          <cell r="P217">
            <v>76</v>
          </cell>
          <cell r="Q217" t="str">
            <v>mm</v>
          </cell>
          <cell r="R217">
            <v>50</v>
          </cell>
          <cell r="S217" t="str">
            <v>mm</v>
          </cell>
          <cell r="T217">
            <v>1.75</v>
          </cell>
          <cell r="U217" t="str">
            <v>mm</v>
          </cell>
          <cell r="V217">
            <v>7.7</v>
          </cell>
          <cell r="W217" t="str">
            <v>mm</v>
          </cell>
          <cell r="X217">
            <v>4</v>
          </cell>
          <cell r="Y217" t="str">
            <v>mm</v>
          </cell>
          <cell r="Z217">
            <v>5</v>
          </cell>
          <cell r="AA217" t="str">
            <v>mm</v>
          </cell>
          <cell r="AC217" t="str">
            <v>mm</v>
          </cell>
          <cell r="AE217" t="str">
            <v>mm</v>
          </cell>
          <cell r="AF217">
            <v>3.5</v>
          </cell>
          <cell r="AG217">
            <v>6</v>
          </cell>
          <cell r="AH217" t="str">
            <v>3,5*30</v>
          </cell>
          <cell r="AI217" t="str">
            <v>mm</v>
          </cell>
          <cell r="AL217" t="str">
            <v xml:space="preserve">Deuren volgens BRL 0803  </v>
          </cell>
          <cell r="AP217">
            <v>20</v>
          </cell>
          <cell r="AQ217" t="str">
            <v>stuks</v>
          </cell>
          <cell r="AR217">
            <v>7.0000000000000007E-2</v>
          </cell>
          <cell r="AS217" t="str">
            <v>kg</v>
          </cell>
          <cell r="AW217" t="str">
            <v>Hout</v>
          </cell>
          <cell r="AX217" t="str">
            <v>Wood</v>
          </cell>
          <cell r="AY217" t="str">
            <v>Holz</v>
          </cell>
          <cell r="AZ217" t="str">
            <v>Bois</v>
          </cell>
          <cell r="BA217" t="str">
            <v>Scharnier</v>
          </cell>
          <cell r="BB217" t="str">
            <v>Hinge</v>
          </cell>
          <cell r="BC217" t="str">
            <v>Scharnier</v>
          </cell>
          <cell r="BD217" t="str">
            <v>Charnière</v>
          </cell>
          <cell r="BE217" t="str">
            <v>Smalscharnier</v>
          </cell>
          <cell r="BF217" t="str">
            <v>Narrow butt hinge</v>
          </cell>
          <cell r="BG217" t="str">
            <v>Schmales scharnier</v>
          </cell>
          <cell r="BH217" t="str">
            <v>Charnière étroite</v>
          </cell>
          <cell r="BM217" t="str">
            <v>Staal</v>
          </cell>
          <cell r="BN217" t="str">
            <v>Steel</v>
          </cell>
          <cell r="BO217" t="str">
            <v>Stahl</v>
          </cell>
          <cell r="BP217" t="str">
            <v>Acier</v>
          </cell>
          <cell r="BQ217" t="str">
            <v>Gegalvaniseerd</v>
          </cell>
          <cell r="BR217" t="str">
            <v>Galvanized</v>
          </cell>
          <cell r="BS217" t="str">
            <v>Verzinkt</v>
          </cell>
          <cell r="BT217" t="str">
            <v>Zingué</v>
          </cell>
          <cell r="BU217" t="str">
            <v>Staal</v>
          </cell>
          <cell r="BV217" t="str">
            <v>Steel</v>
          </cell>
          <cell r="BW217" t="str">
            <v>Stahl</v>
          </cell>
          <cell r="BX217" t="str">
            <v>Acier</v>
          </cell>
          <cell r="BY217" t="str">
            <v/>
          </cell>
          <cell r="CC217" t="str">
            <v>Rechte hoek</v>
          </cell>
          <cell r="CD217" t="str">
            <v>Square corners</v>
          </cell>
          <cell r="CE217" t="str">
            <v>Rechte Ecken</v>
          </cell>
          <cell r="CF217" t="str">
            <v>Coins carrés</v>
          </cell>
          <cell r="CG217" t="str">
            <v>Ongelagerd</v>
          </cell>
          <cell r="CH217" t="str">
            <v xml:space="preserve">Bearing-free </v>
          </cell>
          <cell r="CI217" t="str">
            <v>Lager frei</v>
          </cell>
          <cell r="CJ217" t="str">
            <v>Sans lisse</v>
          </cell>
          <cell r="DE217" t="str">
            <v>Toepasbaar voor binnendeuren</v>
          </cell>
          <cell r="DM217" t="str">
            <v/>
          </cell>
          <cell r="DN217" t="str">
            <v/>
          </cell>
          <cell r="DO217" t="str">
            <v/>
          </cell>
          <cell r="DU217" t="str">
            <v>Met vaste pen</v>
          </cell>
          <cell r="DV217" t="str">
            <v>With riveted pin</v>
          </cell>
          <cell r="DW217" t="str">
            <v>Mit vernietetem Stift</v>
          </cell>
          <cell r="DX217" t="str">
            <v>Tige rivetée</v>
          </cell>
          <cell r="EQ217" t="str">
            <v>2010_20_</v>
          </cell>
          <cell r="ER217" t="str">
            <v>2010_20_2d</v>
          </cell>
          <cell r="ES217" t="str">
            <v>2010_20</v>
          </cell>
          <cell r="FL217">
            <v>1</v>
          </cell>
        </row>
        <row r="218">
          <cell r="C218" t="str">
            <v>2010.20.090E</v>
          </cell>
          <cell r="D218">
            <v>2010</v>
          </cell>
          <cell r="E218" t="str">
            <v>Smalscharnier</v>
          </cell>
          <cell r="F218" t="str">
            <v>Narrow butt hinge, square corners, steel galvanized, with riveted pin, swaged</v>
          </cell>
          <cell r="G218" t="str">
            <v>Smalscharnier, rechte hoek, gegalvaniseerd, met vaste stift</v>
          </cell>
          <cell r="H218" t="str">
            <v>Charnière étroite, coins carrés, acier zingué, tige rivetée, coudée</v>
          </cell>
          <cell r="I218" t="str">
            <v>Scharnier, rechte Ecken, Stahl verzinkt, mit vernietetem Stift und durchgedrucktem Gewerbe</v>
          </cell>
          <cell r="J218" t="str">
            <v>2010_20_.jpg</v>
          </cell>
          <cell r="K218" t="str">
            <v>C:\Users\Filis\OneDrive\Citgez Trading\Leveranciers\Charmag\Foto's\2010_20_.jpg</v>
          </cell>
          <cell r="L218" t="str">
            <v>2010_20_2d.tif</v>
          </cell>
          <cell r="M218" t="str">
            <v>C:\Users\Filis\OneDrive\Citgez Trading\Leveranciers\Charmag\technische tekeningen\2010_20_2d.tif</v>
          </cell>
          <cell r="N218" t="str">
            <v>20_Gegalvaniseerd</v>
          </cell>
          <cell r="O218">
            <v>101639</v>
          </cell>
          <cell r="P218">
            <v>90</v>
          </cell>
          <cell r="Q218" t="str">
            <v>mm</v>
          </cell>
          <cell r="R218">
            <v>60</v>
          </cell>
          <cell r="S218" t="str">
            <v>mm</v>
          </cell>
          <cell r="T218">
            <v>2</v>
          </cell>
          <cell r="U218" t="str">
            <v>mm</v>
          </cell>
          <cell r="V218">
            <v>9.3000000000000007</v>
          </cell>
          <cell r="W218" t="str">
            <v>mm</v>
          </cell>
          <cell r="X218">
            <v>5</v>
          </cell>
          <cell r="Y218" t="str">
            <v>mm</v>
          </cell>
          <cell r="Z218">
            <v>5</v>
          </cell>
          <cell r="AA218" t="str">
            <v>mm</v>
          </cell>
          <cell r="AC218" t="str">
            <v>mm</v>
          </cell>
          <cell r="AE218" t="str">
            <v>mm</v>
          </cell>
          <cell r="AF218">
            <v>4</v>
          </cell>
          <cell r="AG218">
            <v>6</v>
          </cell>
          <cell r="AH218" t="str">
            <v>4*30</v>
          </cell>
          <cell r="AI218" t="str">
            <v>mm</v>
          </cell>
          <cell r="AL218" t="str">
            <v xml:space="preserve">Deuren volgens BRL 0803  </v>
          </cell>
          <cell r="AP218">
            <v>20</v>
          </cell>
          <cell r="AQ218" t="str">
            <v>stuks</v>
          </cell>
          <cell r="AR218">
            <v>0.112</v>
          </cell>
          <cell r="AS218" t="str">
            <v>kg</v>
          </cell>
          <cell r="AW218" t="str">
            <v>Hout</v>
          </cell>
          <cell r="AX218" t="str">
            <v>Wood</v>
          </cell>
          <cell r="AY218" t="str">
            <v>Holz</v>
          </cell>
          <cell r="AZ218" t="str">
            <v>Bois</v>
          </cell>
          <cell r="BA218" t="str">
            <v>Scharnier</v>
          </cell>
          <cell r="BB218" t="str">
            <v>Hinge</v>
          </cell>
          <cell r="BC218" t="str">
            <v>Scharnier</v>
          </cell>
          <cell r="BD218" t="str">
            <v>Charnière</v>
          </cell>
          <cell r="BE218" t="str">
            <v>Smalscharnier</v>
          </cell>
          <cell r="BF218" t="str">
            <v>Narrow butt hinge</v>
          </cell>
          <cell r="BG218" t="str">
            <v>Schmales scharnier</v>
          </cell>
          <cell r="BH218" t="str">
            <v>Charnière étroite</v>
          </cell>
          <cell r="BM218" t="str">
            <v>Staal</v>
          </cell>
          <cell r="BN218" t="str">
            <v>Steel</v>
          </cell>
          <cell r="BO218" t="str">
            <v>Stahl</v>
          </cell>
          <cell r="BP218" t="str">
            <v>Acier</v>
          </cell>
          <cell r="BQ218" t="str">
            <v>Gegalvaniseerd</v>
          </cell>
          <cell r="BR218" t="str">
            <v>Galvanized</v>
          </cell>
          <cell r="BS218" t="str">
            <v>Verzinkt</v>
          </cell>
          <cell r="BT218" t="str">
            <v>Zingué</v>
          </cell>
          <cell r="BU218" t="str">
            <v>Staal</v>
          </cell>
          <cell r="BV218" t="str">
            <v>Steel</v>
          </cell>
          <cell r="BW218" t="str">
            <v>Stahl</v>
          </cell>
          <cell r="BX218" t="str">
            <v>Acier</v>
          </cell>
          <cell r="BY218" t="str">
            <v/>
          </cell>
          <cell r="CC218" t="str">
            <v>Rechte hoek</v>
          </cell>
          <cell r="CD218" t="str">
            <v>Square corners</v>
          </cell>
          <cell r="CE218" t="str">
            <v>Rechte Ecken</v>
          </cell>
          <cell r="CF218" t="str">
            <v>Coins carrés</v>
          </cell>
          <cell r="CG218" t="str">
            <v>Ongelagerd</v>
          </cell>
          <cell r="CH218" t="str">
            <v xml:space="preserve">Bearing-free </v>
          </cell>
          <cell r="CI218" t="str">
            <v>Lager frei</v>
          </cell>
          <cell r="CJ218" t="str">
            <v>Sans lisse</v>
          </cell>
          <cell r="DE218" t="str">
            <v>Toepasbaar voor binnendeuren</v>
          </cell>
          <cell r="DM218" t="str">
            <v/>
          </cell>
          <cell r="DN218" t="str">
            <v/>
          </cell>
          <cell r="DO218" t="str">
            <v/>
          </cell>
          <cell r="DU218" t="str">
            <v>Met vaste pen</v>
          </cell>
          <cell r="DV218" t="str">
            <v>With riveted pin</v>
          </cell>
          <cell r="DW218" t="str">
            <v>Mit vernietetem Stift</v>
          </cell>
          <cell r="DX218" t="str">
            <v>Tige rivetée</v>
          </cell>
          <cell r="EQ218" t="str">
            <v>2010_20_</v>
          </cell>
          <cell r="ER218" t="str">
            <v>2010_20_2d</v>
          </cell>
          <cell r="ES218" t="str">
            <v>2010_20</v>
          </cell>
          <cell r="FL218">
            <v>1</v>
          </cell>
        </row>
        <row r="219">
          <cell r="C219" t="str">
            <v>2010.20.100E</v>
          </cell>
          <cell r="D219">
            <v>2010</v>
          </cell>
          <cell r="E219" t="str">
            <v>Smalscharnier</v>
          </cell>
          <cell r="F219" t="str">
            <v>Narrow butt hinge, square corners, steel galvanized, with riveted pin, swaged</v>
          </cell>
          <cell r="G219" t="str">
            <v>Smalscharnier, rechte hoek, gegalvaniseerd, met vaste stift</v>
          </cell>
          <cell r="H219" t="str">
            <v>Charnière étroite, coins carrés, acier zingué, tige rivetée, coudée</v>
          </cell>
          <cell r="I219" t="str">
            <v>Scharnier, rechte Ecken, Stahl verzinkt, mit vernietetem Stift und durchgedrucktem Gewerbe</v>
          </cell>
          <cell r="J219" t="str">
            <v>2010_20_.jpg</v>
          </cell>
          <cell r="K219" t="str">
            <v>C:\Users\Filis\OneDrive\Citgez Trading\Leveranciers\Charmag\Foto's\2010_20_.jpg</v>
          </cell>
          <cell r="L219" t="str">
            <v>2010_20_2d.tif</v>
          </cell>
          <cell r="M219" t="str">
            <v>C:\Users\Filis\OneDrive\Citgez Trading\Leveranciers\Charmag\technische tekeningen\2010_20_2d.tif</v>
          </cell>
          <cell r="N219" t="str">
            <v>20_Gegalvaniseerd</v>
          </cell>
          <cell r="O219">
            <v>101641</v>
          </cell>
          <cell r="P219">
            <v>100</v>
          </cell>
          <cell r="Q219" t="str">
            <v>mm</v>
          </cell>
          <cell r="R219">
            <v>65</v>
          </cell>
          <cell r="S219" t="str">
            <v>mm</v>
          </cell>
          <cell r="T219">
            <v>2</v>
          </cell>
          <cell r="U219" t="str">
            <v>mm</v>
          </cell>
          <cell r="V219">
            <v>10.3</v>
          </cell>
          <cell r="W219" t="str">
            <v>mm</v>
          </cell>
          <cell r="X219">
            <v>6</v>
          </cell>
          <cell r="Y219" t="str">
            <v>mm</v>
          </cell>
          <cell r="Z219">
            <v>5</v>
          </cell>
          <cell r="AA219" t="str">
            <v>mm</v>
          </cell>
          <cell r="AC219" t="str">
            <v>mm</v>
          </cell>
          <cell r="AE219" t="str">
            <v>mm</v>
          </cell>
          <cell r="AF219">
            <v>4</v>
          </cell>
          <cell r="AG219">
            <v>8</v>
          </cell>
          <cell r="AH219" t="str">
            <v>4*30</v>
          </cell>
          <cell r="AI219" t="str">
            <v>mm</v>
          </cell>
          <cell r="AL219" t="str">
            <v xml:space="preserve">Deuren volgens BRL 0803  </v>
          </cell>
          <cell r="AP219">
            <v>20</v>
          </cell>
          <cell r="AQ219" t="str">
            <v>stuks</v>
          </cell>
          <cell r="AR219">
            <v>0.14299999999999999</v>
          </cell>
          <cell r="AS219" t="str">
            <v>kg</v>
          </cell>
          <cell r="AW219" t="str">
            <v>Hout</v>
          </cell>
          <cell r="AX219" t="str">
            <v>Wood</v>
          </cell>
          <cell r="AY219" t="str">
            <v>Holz</v>
          </cell>
          <cell r="AZ219" t="str">
            <v>Bois</v>
          </cell>
          <cell r="BA219" t="str">
            <v>Scharnier</v>
          </cell>
          <cell r="BB219" t="str">
            <v>Hinge</v>
          </cell>
          <cell r="BC219" t="str">
            <v>Scharnier</v>
          </cell>
          <cell r="BD219" t="str">
            <v>Charnière</v>
          </cell>
          <cell r="BE219" t="str">
            <v>Smalscharnier</v>
          </cell>
          <cell r="BF219" t="str">
            <v>Narrow butt hinge</v>
          </cell>
          <cell r="BG219" t="str">
            <v>Schmales scharnier</v>
          </cell>
          <cell r="BH219" t="str">
            <v>Charnière étroite</v>
          </cell>
          <cell r="BM219" t="str">
            <v>Staal</v>
          </cell>
          <cell r="BN219" t="str">
            <v>Steel</v>
          </cell>
          <cell r="BO219" t="str">
            <v>Stahl</v>
          </cell>
          <cell r="BP219" t="str">
            <v>Acier</v>
          </cell>
          <cell r="BQ219" t="str">
            <v>Gegalvaniseerd</v>
          </cell>
          <cell r="BR219" t="str">
            <v>Galvanized</v>
          </cell>
          <cell r="BS219" t="str">
            <v>Verzinkt</v>
          </cell>
          <cell r="BT219" t="str">
            <v>Zingué</v>
          </cell>
          <cell r="BU219" t="str">
            <v>Staal</v>
          </cell>
          <cell r="BV219" t="str">
            <v>Steel</v>
          </cell>
          <cell r="BW219" t="str">
            <v>Stahl</v>
          </cell>
          <cell r="BX219" t="str">
            <v>Acier</v>
          </cell>
          <cell r="BY219" t="str">
            <v/>
          </cell>
          <cell r="CC219" t="str">
            <v>Rechte hoek</v>
          </cell>
          <cell r="CD219" t="str">
            <v>Square corners</v>
          </cell>
          <cell r="CE219" t="str">
            <v>Rechte Ecken</v>
          </cell>
          <cell r="CF219" t="str">
            <v>Coins carrés</v>
          </cell>
          <cell r="CG219" t="str">
            <v>Ongelagerd</v>
          </cell>
          <cell r="CH219" t="str">
            <v xml:space="preserve">Bearing-free </v>
          </cell>
          <cell r="CI219" t="str">
            <v>Lager frei</v>
          </cell>
          <cell r="CJ219" t="str">
            <v>Sans lisse</v>
          </cell>
          <cell r="DE219" t="str">
            <v>Toepasbaar voor binnendeuren</v>
          </cell>
          <cell r="DM219" t="str">
            <v/>
          </cell>
          <cell r="DN219" t="str">
            <v/>
          </cell>
          <cell r="DO219" t="str">
            <v/>
          </cell>
          <cell r="DU219" t="str">
            <v>Met vaste pen</v>
          </cell>
          <cell r="DV219" t="str">
            <v>With riveted pin</v>
          </cell>
          <cell r="DW219" t="str">
            <v>Mit vernietetem Stift</v>
          </cell>
          <cell r="DX219" t="str">
            <v>Tige rivetée</v>
          </cell>
          <cell r="EQ219" t="str">
            <v>2010_20_</v>
          </cell>
          <cell r="ER219" t="str">
            <v>2010_20_2d</v>
          </cell>
          <cell r="ES219" t="str">
            <v>2010_20</v>
          </cell>
          <cell r="FL219">
            <v>1</v>
          </cell>
        </row>
        <row r="220">
          <cell r="C220" t="str">
            <v>2010.80.050E</v>
          </cell>
          <cell r="D220">
            <v>2010</v>
          </cell>
          <cell r="E220" t="str">
            <v>Smalscharnier</v>
          </cell>
          <cell r="F220" t="str">
            <v>Narrow butt hinge, square corners, stainless steel, with riveted pin, swaged</v>
          </cell>
          <cell r="G220" t="str">
            <v>Smalscharnier, rechte hoek, rvs, met vaste stift</v>
          </cell>
          <cell r="H220" t="str">
            <v>Charnière étroite, coins carrés, inox brossé, tige rivetée, coudée</v>
          </cell>
          <cell r="I220" t="str">
            <v>Scharnier, rechte Ecken, Edelstahl, mit vernietetem Stift und durchgedrucktem Gewerbe</v>
          </cell>
          <cell r="J220" t="str">
            <v>2010_80_.jpg</v>
          </cell>
          <cell r="K220" t="str">
            <v>C:\Users\Filis\OneDrive\Citgez Trading\Leveranciers\Charmag\Foto's\2010_80_.jpg</v>
          </cell>
          <cell r="L220" t="str">
            <v>2010_80_2d.tif</v>
          </cell>
          <cell r="M220" t="str">
            <v>C:\Users\Filis\OneDrive\Citgez Trading\Leveranciers\Charmag\technische tekeningen\2010_80_2d.tif</v>
          </cell>
          <cell r="N220" t="str">
            <v>80_Rvs</v>
          </cell>
          <cell r="O220">
            <v>101643</v>
          </cell>
          <cell r="P220">
            <v>50</v>
          </cell>
          <cell r="Q220" t="str">
            <v>mm</v>
          </cell>
          <cell r="R220">
            <v>40</v>
          </cell>
          <cell r="S220" t="str">
            <v>mm</v>
          </cell>
          <cell r="T220">
            <v>1.5</v>
          </cell>
          <cell r="U220" t="str">
            <v>mm</v>
          </cell>
          <cell r="V220">
            <v>7.2</v>
          </cell>
          <cell r="W220" t="str">
            <v>mm</v>
          </cell>
          <cell r="X220">
            <v>4</v>
          </cell>
          <cell r="Y220" t="str">
            <v>mm</v>
          </cell>
          <cell r="Z220">
            <v>3</v>
          </cell>
          <cell r="AA220" t="str">
            <v>mm</v>
          </cell>
          <cell r="AC220" t="str">
            <v>mm</v>
          </cell>
          <cell r="AE220" t="str">
            <v>mm</v>
          </cell>
          <cell r="AF220">
            <v>3</v>
          </cell>
          <cell r="AG220">
            <v>4</v>
          </cell>
          <cell r="AH220" t="str">
            <v>3*2,5</v>
          </cell>
          <cell r="AI220" t="str">
            <v>mm</v>
          </cell>
          <cell r="AL220" t="str">
            <v xml:space="preserve">Deuren volgens BRL 0803  </v>
          </cell>
          <cell r="AP220">
            <v>20</v>
          </cell>
          <cell r="AQ220" t="str">
            <v>stuks</v>
          </cell>
          <cell r="AR220">
            <v>3.4000000000000002E-2</v>
          </cell>
          <cell r="AS220" t="str">
            <v>kg</v>
          </cell>
          <cell r="AW220" t="str">
            <v>Hout</v>
          </cell>
          <cell r="AX220" t="str">
            <v>Wood</v>
          </cell>
          <cell r="AY220" t="str">
            <v>Holz</v>
          </cell>
          <cell r="AZ220" t="str">
            <v>Bois</v>
          </cell>
          <cell r="BA220" t="str">
            <v>Scharnier</v>
          </cell>
          <cell r="BB220" t="str">
            <v>Hinge</v>
          </cell>
          <cell r="BC220" t="str">
            <v>Scharnier</v>
          </cell>
          <cell r="BD220" t="str">
            <v>Charnière</v>
          </cell>
          <cell r="BE220" t="str">
            <v>Smalscharnier</v>
          </cell>
          <cell r="BF220" t="str">
            <v>Narrow butt hinge</v>
          </cell>
          <cell r="BG220" t="str">
            <v>Schmales scharnier</v>
          </cell>
          <cell r="BH220" t="str">
            <v>Charnière étroite</v>
          </cell>
          <cell r="BM220" t="str">
            <v>Rvs</v>
          </cell>
          <cell r="BN220" t="str">
            <v>Stainless steel</v>
          </cell>
          <cell r="BO220" t="str">
            <v>Edelstahl</v>
          </cell>
          <cell r="BP220" t="str">
            <v>Inox</v>
          </cell>
          <cell r="BQ220" t="str">
            <v>Geborsteld</v>
          </cell>
          <cell r="BR220" t="str">
            <v>Brushed</v>
          </cell>
          <cell r="BS220" t="str">
            <v>Gebürstet</v>
          </cell>
          <cell r="BT220" t="str">
            <v>Brossé</v>
          </cell>
          <cell r="BU220" t="str">
            <v>Rvs</v>
          </cell>
          <cell r="BV220" t="str">
            <v>Stainless Steel</v>
          </cell>
          <cell r="BW220" t="str">
            <v>Edelstahl</v>
          </cell>
          <cell r="BX220" t="str">
            <v>Inox</v>
          </cell>
          <cell r="BY220" t="str">
            <v/>
          </cell>
          <cell r="CC220" t="str">
            <v>Rechte hoek</v>
          </cell>
          <cell r="CD220" t="str">
            <v>Square corners</v>
          </cell>
          <cell r="CE220" t="str">
            <v>Rechte Ecken</v>
          </cell>
          <cell r="CF220" t="str">
            <v>Coins carrés</v>
          </cell>
          <cell r="CG220" t="str">
            <v>Ongelagerd</v>
          </cell>
          <cell r="CH220" t="str">
            <v xml:space="preserve">Bearing-free </v>
          </cell>
          <cell r="CI220" t="str">
            <v>Lager frei</v>
          </cell>
          <cell r="CJ220" t="str">
            <v>Sans lisse</v>
          </cell>
          <cell r="DE220" t="str">
            <v>Toepasbaar voor binnendeuren</v>
          </cell>
          <cell r="DM220" t="str">
            <v/>
          </cell>
          <cell r="DN220" t="str">
            <v/>
          </cell>
          <cell r="DO220" t="str">
            <v/>
          </cell>
          <cell r="DU220" t="str">
            <v>Met vaste pen</v>
          </cell>
          <cell r="DV220" t="str">
            <v>With riveted pin</v>
          </cell>
          <cell r="DW220" t="str">
            <v>Mit vernietetem Stift</v>
          </cell>
          <cell r="DX220" t="str">
            <v>Tige rivetée</v>
          </cell>
          <cell r="EQ220" t="str">
            <v>2010_80_</v>
          </cell>
          <cell r="ER220" t="str">
            <v>2010_80_2d</v>
          </cell>
          <cell r="ES220" t="str">
            <v>2010_80</v>
          </cell>
          <cell r="FL220">
            <v>1</v>
          </cell>
        </row>
        <row r="221">
          <cell r="C221" t="str">
            <v>2010.80.060E</v>
          </cell>
          <cell r="D221">
            <v>2010</v>
          </cell>
          <cell r="E221" t="str">
            <v>Smalscharnier</v>
          </cell>
          <cell r="F221" t="str">
            <v>Narrow butt hinge, square corners, stainless steel, with riveted pin, swaged</v>
          </cell>
          <cell r="G221" t="str">
            <v>Smalscharnier, rechte hoek, rvs, met vaste stift</v>
          </cell>
          <cell r="H221" t="str">
            <v>Charnière étroite, coins carrés, inox brossé, tige rivetée, coudée</v>
          </cell>
          <cell r="I221" t="str">
            <v>Scharnier, rechte Ecken, Edelstahl, mit vernietetem Stift und durchgedrucktem Gewerbe</v>
          </cell>
          <cell r="J221" t="str">
            <v>2010_80_.jpg</v>
          </cell>
          <cell r="K221" t="str">
            <v>C:\Users\Filis\OneDrive\Citgez Trading\Leveranciers\Charmag\Foto's\2010_80_.jpg</v>
          </cell>
          <cell r="L221" t="str">
            <v>2010_80_2d.tif</v>
          </cell>
          <cell r="M221" t="str">
            <v>C:\Users\Filis\OneDrive\Citgez Trading\Leveranciers\Charmag\technische tekeningen\2010_80_2d.tif</v>
          </cell>
          <cell r="N221" t="str">
            <v>80_Rvs</v>
          </cell>
          <cell r="O221">
            <v>101645</v>
          </cell>
          <cell r="P221">
            <v>60</v>
          </cell>
          <cell r="Q221" t="str">
            <v>mm</v>
          </cell>
          <cell r="R221">
            <v>45</v>
          </cell>
          <cell r="S221" t="str">
            <v>mm</v>
          </cell>
          <cell r="T221">
            <v>1.75</v>
          </cell>
          <cell r="U221" t="str">
            <v>mm</v>
          </cell>
          <cell r="V221">
            <v>7.7</v>
          </cell>
          <cell r="W221" t="str">
            <v>mm</v>
          </cell>
          <cell r="X221">
            <v>4</v>
          </cell>
          <cell r="Y221" t="str">
            <v>mm</v>
          </cell>
          <cell r="Z221">
            <v>3</v>
          </cell>
          <cell r="AA221" t="str">
            <v>mm</v>
          </cell>
          <cell r="AC221" t="str">
            <v>mm</v>
          </cell>
          <cell r="AE221" t="str">
            <v>mm</v>
          </cell>
          <cell r="AF221">
            <v>3.5</v>
          </cell>
          <cell r="AG221">
            <v>6</v>
          </cell>
          <cell r="AH221" t="str">
            <v>3,5*30</v>
          </cell>
          <cell r="AI221" t="str">
            <v>mm</v>
          </cell>
          <cell r="AL221" t="str">
            <v xml:space="preserve">Deuren volgens BRL 0803  </v>
          </cell>
          <cell r="AP221">
            <v>20</v>
          </cell>
          <cell r="AQ221" t="str">
            <v>stuks</v>
          </cell>
          <cell r="AR221">
            <v>5.0999999999999997E-2</v>
          </cell>
          <cell r="AS221" t="str">
            <v>kg</v>
          </cell>
          <cell r="AW221" t="str">
            <v>Hout</v>
          </cell>
          <cell r="AX221" t="str">
            <v>Wood</v>
          </cell>
          <cell r="AY221" t="str">
            <v>Holz</v>
          </cell>
          <cell r="AZ221" t="str">
            <v>Bois</v>
          </cell>
          <cell r="BA221" t="str">
            <v>Scharnier</v>
          </cell>
          <cell r="BB221" t="str">
            <v>Hinge</v>
          </cell>
          <cell r="BC221" t="str">
            <v>Scharnier</v>
          </cell>
          <cell r="BD221" t="str">
            <v>Charnière</v>
          </cell>
          <cell r="BE221" t="str">
            <v>Smalscharnier</v>
          </cell>
          <cell r="BF221" t="str">
            <v>Narrow butt hinge</v>
          </cell>
          <cell r="BG221" t="str">
            <v>Schmales scharnier</v>
          </cell>
          <cell r="BH221" t="str">
            <v>Charnière étroite</v>
          </cell>
          <cell r="BM221" t="str">
            <v>Rvs</v>
          </cell>
          <cell r="BN221" t="str">
            <v>Stainless steel</v>
          </cell>
          <cell r="BO221" t="str">
            <v>Edelstahl</v>
          </cell>
          <cell r="BP221" t="str">
            <v>Inox</v>
          </cell>
          <cell r="BQ221" t="str">
            <v>Geborsteld</v>
          </cell>
          <cell r="BR221" t="str">
            <v>Brushed</v>
          </cell>
          <cell r="BS221" t="str">
            <v>Gebürstet</v>
          </cell>
          <cell r="BT221" t="str">
            <v>Brossé</v>
          </cell>
          <cell r="BU221" t="str">
            <v>Rvs</v>
          </cell>
          <cell r="BV221" t="str">
            <v>Stainless Steel</v>
          </cell>
          <cell r="BW221" t="str">
            <v>Edelstahl</v>
          </cell>
          <cell r="BX221" t="str">
            <v>Inox</v>
          </cell>
          <cell r="BY221" t="str">
            <v/>
          </cell>
          <cell r="CC221" t="str">
            <v>Rechte hoek</v>
          </cell>
          <cell r="CD221" t="str">
            <v>Square corners</v>
          </cell>
          <cell r="CE221" t="str">
            <v>Rechte Ecken</v>
          </cell>
          <cell r="CF221" t="str">
            <v>Coins carrés</v>
          </cell>
          <cell r="CG221" t="str">
            <v>Ongelagerd</v>
          </cell>
          <cell r="CH221" t="str">
            <v xml:space="preserve">Bearing-free </v>
          </cell>
          <cell r="CI221" t="str">
            <v>Lager frei</v>
          </cell>
          <cell r="CJ221" t="str">
            <v>Sans lisse</v>
          </cell>
          <cell r="DE221" t="str">
            <v>Toepasbaar voor binnendeuren</v>
          </cell>
          <cell r="DM221" t="str">
            <v/>
          </cell>
          <cell r="DN221" t="str">
            <v/>
          </cell>
          <cell r="DO221" t="str">
            <v/>
          </cell>
          <cell r="DU221" t="str">
            <v>Met vaste pen</v>
          </cell>
          <cell r="DV221" t="str">
            <v>With riveted pin</v>
          </cell>
          <cell r="DW221" t="str">
            <v>Mit vernietetem Stift</v>
          </cell>
          <cell r="DX221" t="str">
            <v>Tige rivetée</v>
          </cell>
          <cell r="EQ221" t="str">
            <v>2010_80_</v>
          </cell>
          <cell r="ER221" t="str">
            <v>2010_80_2d</v>
          </cell>
          <cell r="ES221" t="str">
            <v>2010_80</v>
          </cell>
          <cell r="FL221">
            <v>1</v>
          </cell>
        </row>
        <row r="222">
          <cell r="C222" t="str">
            <v>2010.80.075E</v>
          </cell>
          <cell r="D222">
            <v>2010</v>
          </cell>
          <cell r="E222" t="str">
            <v>Smalscharnier</v>
          </cell>
          <cell r="F222" t="str">
            <v>Narrow butt hinge, square corners, stainless steel, with riveted pin, swaged</v>
          </cell>
          <cell r="G222" t="str">
            <v>Smalscharnier, rechte hoek, rvs, met vaste stift</v>
          </cell>
          <cell r="H222" t="str">
            <v>Charnière étroite, coins carrés, inox brossé, tige rivetée, coudée</v>
          </cell>
          <cell r="I222" t="str">
            <v>Scharnier, rechte Ecken, Edelstahl, mit vernietetem Stift und durchgedrucktem Gewerbe</v>
          </cell>
          <cell r="J222" t="str">
            <v>2010_80_.jpg</v>
          </cell>
          <cell r="K222" t="str">
            <v>C:\Users\Filis\OneDrive\Citgez Trading\Leveranciers\Charmag\Foto's\2010_80_.jpg</v>
          </cell>
          <cell r="L222" t="str">
            <v>2010_80_2d.tif</v>
          </cell>
          <cell r="M222" t="str">
            <v>C:\Users\Filis\OneDrive\Citgez Trading\Leveranciers\Charmag\technische tekeningen\2010_80_2d.tif</v>
          </cell>
          <cell r="N222" t="str">
            <v>80_Rvs</v>
          </cell>
          <cell r="O222">
            <v>101647</v>
          </cell>
          <cell r="P222">
            <v>76</v>
          </cell>
          <cell r="Q222" t="str">
            <v>mm</v>
          </cell>
          <cell r="R222">
            <v>50</v>
          </cell>
          <cell r="S222" t="str">
            <v>mm</v>
          </cell>
          <cell r="T222">
            <v>1.75</v>
          </cell>
          <cell r="U222" t="str">
            <v>mm</v>
          </cell>
          <cell r="V222">
            <v>7.7</v>
          </cell>
          <cell r="W222" t="str">
            <v>mm</v>
          </cell>
          <cell r="X222">
            <v>4</v>
          </cell>
          <cell r="Y222" t="str">
            <v>mm</v>
          </cell>
          <cell r="Z222">
            <v>5</v>
          </cell>
          <cell r="AA222" t="str">
            <v>mm</v>
          </cell>
          <cell r="AC222" t="str">
            <v>mm</v>
          </cell>
          <cell r="AE222" t="str">
            <v>mm</v>
          </cell>
          <cell r="AF222">
            <v>3.5</v>
          </cell>
          <cell r="AG222">
            <v>6</v>
          </cell>
          <cell r="AH222" t="str">
            <v>3,5*30</v>
          </cell>
          <cell r="AI222" t="str">
            <v>mm</v>
          </cell>
          <cell r="AL222" t="str">
            <v xml:space="preserve">Deuren volgens BRL 0803  </v>
          </cell>
          <cell r="AP222">
            <v>20</v>
          </cell>
          <cell r="AQ222" t="str">
            <v>stuks</v>
          </cell>
          <cell r="AR222">
            <v>7.0999999999999994E-2</v>
          </cell>
          <cell r="AS222" t="str">
            <v>kg</v>
          </cell>
          <cell r="AW222" t="str">
            <v>Hout</v>
          </cell>
          <cell r="AX222" t="str">
            <v>Wood</v>
          </cell>
          <cell r="AY222" t="str">
            <v>Holz</v>
          </cell>
          <cell r="AZ222" t="str">
            <v>Bois</v>
          </cell>
          <cell r="BA222" t="str">
            <v>Scharnier</v>
          </cell>
          <cell r="BB222" t="str">
            <v>Hinge</v>
          </cell>
          <cell r="BC222" t="str">
            <v>Scharnier</v>
          </cell>
          <cell r="BD222" t="str">
            <v>Charnière</v>
          </cell>
          <cell r="BE222" t="str">
            <v>Smalscharnier</v>
          </cell>
          <cell r="BF222" t="str">
            <v>Narrow butt hinge</v>
          </cell>
          <cell r="BG222" t="str">
            <v>Schmales scharnier</v>
          </cell>
          <cell r="BH222" t="str">
            <v>Charnière étroite</v>
          </cell>
          <cell r="BM222" t="str">
            <v>Rvs</v>
          </cell>
          <cell r="BN222" t="str">
            <v>Stainless steel</v>
          </cell>
          <cell r="BO222" t="str">
            <v>Edelstahl</v>
          </cell>
          <cell r="BP222" t="str">
            <v>Inox</v>
          </cell>
          <cell r="BQ222" t="str">
            <v>Geborsteld</v>
          </cell>
          <cell r="BR222" t="str">
            <v>Brushed</v>
          </cell>
          <cell r="BS222" t="str">
            <v>Gebürstet</v>
          </cell>
          <cell r="BT222" t="str">
            <v>Brossé</v>
          </cell>
          <cell r="BU222" t="str">
            <v>Rvs</v>
          </cell>
          <cell r="BV222" t="str">
            <v>Stainless Steel</v>
          </cell>
          <cell r="BW222" t="str">
            <v>Edelstahl</v>
          </cell>
          <cell r="BX222" t="str">
            <v>Inox</v>
          </cell>
          <cell r="BY222" t="str">
            <v/>
          </cell>
          <cell r="CC222" t="str">
            <v>Rechte hoek</v>
          </cell>
          <cell r="CD222" t="str">
            <v>Square corners</v>
          </cell>
          <cell r="CE222" t="str">
            <v>Rechte Ecken</v>
          </cell>
          <cell r="CF222" t="str">
            <v>Coins carrés</v>
          </cell>
          <cell r="CG222" t="str">
            <v>Ongelagerd</v>
          </cell>
          <cell r="CH222" t="str">
            <v xml:space="preserve">Bearing-free </v>
          </cell>
          <cell r="CI222" t="str">
            <v>Lager frei</v>
          </cell>
          <cell r="CJ222" t="str">
            <v>Sans lisse</v>
          </cell>
          <cell r="DE222" t="str">
            <v>Toepasbaar voor binnendeuren</v>
          </cell>
          <cell r="DM222" t="str">
            <v/>
          </cell>
          <cell r="DN222" t="str">
            <v/>
          </cell>
          <cell r="DO222" t="str">
            <v/>
          </cell>
          <cell r="DU222" t="str">
            <v>Met vaste pen</v>
          </cell>
          <cell r="DV222" t="str">
            <v>With riveted pin</v>
          </cell>
          <cell r="DW222" t="str">
            <v>Mit vernietetem Stift</v>
          </cell>
          <cell r="DX222" t="str">
            <v>Tige rivetée</v>
          </cell>
          <cell r="EQ222" t="str">
            <v>2010_80_</v>
          </cell>
          <cell r="ER222" t="str">
            <v>2010_80_2d</v>
          </cell>
          <cell r="ES222" t="str">
            <v>2010_80</v>
          </cell>
          <cell r="FL222">
            <v>1</v>
          </cell>
        </row>
        <row r="223"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DM223" t="str">
            <v/>
          </cell>
          <cell r="DN223" t="str">
            <v/>
          </cell>
          <cell r="DO223" t="str">
            <v/>
          </cell>
          <cell r="FL223">
            <v>1</v>
          </cell>
        </row>
        <row r="224">
          <cell r="C224" t="str">
            <v>2015.20.025E</v>
          </cell>
          <cell r="D224">
            <v>2015</v>
          </cell>
          <cell r="E224" t="str">
            <v>Smalscharnier</v>
          </cell>
          <cell r="F224" t="str">
            <v>Narrow butt hinge, square corners, steel galvanized, with removable pin, swaged</v>
          </cell>
          <cell r="G224" t="str">
            <v>Smalscharnier, rechte hoek, gegalvaniseerd, met losse stift</v>
          </cell>
          <cell r="H224" t="str">
            <v>Charnière étroite, coins carrés, acier zingué, tige dégondable, coudée</v>
          </cell>
          <cell r="I224" t="str">
            <v>Scharnier, rechte Ecken, Stahl verzinkt, mit losem Stift und durchgedrucktem Gewerbe</v>
          </cell>
          <cell r="J224" t="str">
            <v>2015_20_.jpg</v>
          </cell>
          <cell r="K224" t="str">
            <v>C:\Users\Filis\OneDrive\Citgez Trading\Leveranciers\Charmag\Foto's\2015_20_.jpg</v>
          </cell>
          <cell r="L224" t="str">
            <v>2015_20_2d.tif</v>
          </cell>
          <cell r="M224" t="str">
            <v>C:\Users\Filis\OneDrive\Citgez Trading\Leveranciers\Charmag\technische tekeningen\2015_20_2d.tif</v>
          </cell>
          <cell r="N224" t="str">
            <v>20_Gegalvaniseerd</v>
          </cell>
          <cell r="O224">
            <v>101649</v>
          </cell>
          <cell r="P224">
            <v>25</v>
          </cell>
          <cell r="Q224" t="str">
            <v>mm</v>
          </cell>
          <cell r="R224">
            <v>20</v>
          </cell>
          <cell r="S224" t="str">
            <v>mm</v>
          </cell>
          <cell r="T224">
            <v>1</v>
          </cell>
          <cell r="U224" t="str">
            <v>mm</v>
          </cell>
          <cell r="V224">
            <v>4.2</v>
          </cell>
          <cell r="W224" t="str">
            <v>mm</v>
          </cell>
          <cell r="X224">
            <v>2</v>
          </cell>
          <cell r="Y224" t="str">
            <v>mm</v>
          </cell>
          <cell r="Z224">
            <v>3</v>
          </cell>
          <cell r="AA224" t="str">
            <v>mm</v>
          </cell>
          <cell r="AC224" t="str">
            <v>mm</v>
          </cell>
          <cell r="AE224" t="str">
            <v>mm</v>
          </cell>
          <cell r="AF224">
            <v>2</v>
          </cell>
          <cell r="AG224">
            <v>4</v>
          </cell>
          <cell r="AH224" t="str">
            <v>2*20</v>
          </cell>
          <cell r="AI224" t="str">
            <v>mm</v>
          </cell>
          <cell r="AL224" t="str">
            <v xml:space="preserve">Deuren volgens BRL 0803  </v>
          </cell>
          <cell r="AP224">
            <v>100</v>
          </cell>
          <cell r="AQ224" t="str">
            <v>stuks</v>
          </cell>
          <cell r="AR224">
            <v>6.0000000000000001E-3</v>
          </cell>
          <cell r="AS224" t="str">
            <v>kg</v>
          </cell>
          <cell r="AW224" t="str">
            <v>Hout</v>
          </cell>
          <cell r="AX224" t="str">
            <v>Wood</v>
          </cell>
          <cell r="AY224" t="str">
            <v>Holz</v>
          </cell>
          <cell r="AZ224" t="str">
            <v>Bois</v>
          </cell>
          <cell r="BA224" t="str">
            <v>Scharnier</v>
          </cell>
          <cell r="BB224" t="str">
            <v>Hinge</v>
          </cell>
          <cell r="BC224" t="str">
            <v>Scharnier</v>
          </cell>
          <cell r="BD224" t="str">
            <v>Charnière</v>
          </cell>
          <cell r="BE224" t="str">
            <v>Smalscharnier</v>
          </cell>
          <cell r="BF224" t="str">
            <v>Narrow butt hinge</v>
          </cell>
          <cell r="BG224" t="str">
            <v>Schmales scharnier</v>
          </cell>
          <cell r="BH224" t="str">
            <v>Charnière étroite</v>
          </cell>
          <cell r="BM224" t="str">
            <v>Staal</v>
          </cell>
          <cell r="BN224" t="str">
            <v>Steel</v>
          </cell>
          <cell r="BO224" t="str">
            <v>Stahl</v>
          </cell>
          <cell r="BP224" t="str">
            <v>Acier</v>
          </cell>
          <cell r="BQ224" t="str">
            <v>Gegalvaniseerd</v>
          </cell>
          <cell r="BR224" t="str">
            <v>Galvanized</v>
          </cell>
          <cell r="BS224" t="str">
            <v>Verzinkt</v>
          </cell>
          <cell r="BT224" t="str">
            <v>Zingué</v>
          </cell>
          <cell r="BU224" t="str">
            <v>Staal</v>
          </cell>
          <cell r="BV224" t="str">
            <v>Steel</v>
          </cell>
          <cell r="BW224" t="str">
            <v>Stahl</v>
          </cell>
          <cell r="BX224" t="str">
            <v>Acier</v>
          </cell>
          <cell r="BY224" t="str">
            <v/>
          </cell>
          <cell r="CC224" t="str">
            <v>Rechte hoek</v>
          </cell>
          <cell r="CD224" t="str">
            <v>Square corners</v>
          </cell>
          <cell r="CE224" t="str">
            <v>Rechte Ecken</v>
          </cell>
          <cell r="CF224" t="str">
            <v>Coins carrés</v>
          </cell>
          <cell r="CG224" t="str">
            <v>Ongelagerd</v>
          </cell>
          <cell r="CH224" t="str">
            <v xml:space="preserve">Bearing-free </v>
          </cell>
          <cell r="CI224" t="str">
            <v>Lager frei</v>
          </cell>
          <cell r="CJ224" t="str">
            <v>Sans lisse</v>
          </cell>
          <cell r="DE224" t="str">
            <v>Toepasbaar voor binnendeuren</v>
          </cell>
          <cell r="DI224" t="str">
            <v>stervormig, verlagen de kans op breuk weg halen</v>
          </cell>
          <cell r="DJ224" t="str">
            <v>Star-shaped, reduce the risk of screw breaking</v>
          </cell>
          <cell r="DK224" t="str">
            <v>Sternförmig, reduziert das Risiko eines Schraubenbruchs</v>
          </cell>
          <cell r="DL224" t="str">
            <v>En forme d'étoile, pour réduire le risque de rupture des vis</v>
          </cell>
          <cell r="DM224" t="str">
            <v/>
          </cell>
          <cell r="DN224" t="str">
            <v/>
          </cell>
          <cell r="DO224" t="str">
            <v/>
          </cell>
          <cell r="DU224" t="str">
            <v>Met een losse pen</v>
          </cell>
          <cell r="DV224" t="str">
            <v>With removable pin</v>
          </cell>
          <cell r="DW224" t="str">
            <v>Mit losem Stift</v>
          </cell>
          <cell r="DX224" t="str">
            <v>Avec un Tige détachable</v>
          </cell>
          <cell r="EQ224" t="str">
            <v>2015_20_</v>
          </cell>
          <cell r="ER224" t="str">
            <v>2015_20_2d</v>
          </cell>
          <cell r="ES224" t="str">
            <v>2015_20</v>
          </cell>
          <cell r="EX224" t="str">
            <v>?</v>
          </cell>
          <cell r="FF224">
            <v>28630</v>
          </cell>
          <cell r="FI224">
            <v>115789</v>
          </cell>
          <cell r="FL224">
            <v>1</v>
          </cell>
        </row>
        <row r="225">
          <cell r="C225" t="str">
            <v>2015.20.030E</v>
          </cell>
          <cell r="D225">
            <v>2015</v>
          </cell>
          <cell r="E225" t="str">
            <v>Smalscharnier</v>
          </cell>
          <cell r="F225" t="str">
            <v>Narrow butt hinge, square corners, steel galvanized, with removable pin, swaged</v>
          </cell>
          <cell r="G225" t="str">
            <v>Smalscharnier, rechte hoek, gegalvaniseerd, met losse stift</v>
          </cell>
          <cell r="H225" t="str">
            <v>Charnière étroite, coins carrés, acier zingué, tige dégondable, coudée</v>
          </cell>
          <cell r="I225" t="str">
            <v>Scharnier, rechte Ecken, Stahl verzinkt, mit losem Stift und durchgedrucktem Gewerbe</v>
          </cell>
          <cell r="J225" t="str">
            <v>2015_20_.jpg</v>
          </cell>
          <cell r="K225" t="str">
            <v>C:\Users\Filis\OneDrive\Citgez Trading\Leveranciers\Charmag\Foto's\2015_20_.jpg</v>
          </cell>
          <cell r="L225" t="str">
            <v>2015_20_2d.tif</v>
          </cell>
          <cell r="M225" t="str">
            <v>C:\Users\Filis\OneDrive\Citgez Trading\Leveranciers\Charmag\technische tekeningen\2015_20_2d.tif</v>
          </cell>
          <cell r="N225" t="str">
            <v>20_Gegalvaniseerd</v>
          </cell>
          <cell r="O225">
            <v>101651</v>
          </cell>
          <cell r="P225">
            <v>30</v>
          </cell>
          <cell r="Q225" t="str">
            <v>mm</v>
          </cell>
          <cell r="R225">
            <v>26</v>
          </cell>
          <cell r="S225" t="str">
            <v>mm</v>
          </cell>
          <cell r="T225">
            <v>1</v>
          </cell>
          <cell r="U225" t="str">
            <v>mm</v>
          </cell>
          <cell r="V225">
            <v>4.2</v>
          </cell>
          <cell r="W225" t="str">
            <v>mm</v>
          </cell>
          <cell r="X225">
            <v>2</v>
          </cell>
          <cell r="Y225" t="str">
            <v>mm</v>
          </cell>
          <cell r="Z225">
            <v>3</v>
          </cell>
          <cell r="AA225" t="str">
            <v>mm</v>
          </cell>
          <cell r="AC225" t="str">
            <v>mm</v>
          </cell>
          <cell r="AE225" t="str">
            <v>mm</v>
          </cell>
          <cell r="AF225">
            <v>2.5</v>
          </cell>
          <cell r="AG225">
            <v>4</v>
          </cell>
          <cell r="AH225" t="str">
            <v>2,5*20</v>
          </cell>
          <cell r="AI225" t="str">
            <v>mm</v>
          </cell>
          <cell r="AL225" t="str">
            <v xml:space="preserve">Deuren volgens BRL 0803  </v>
          </cell>
          <cell r="AP225">
            <v>100</v>
          </cell>
          <cell r="AQ225" t="str">
            <v>stuks</v>
          </cell>
          <cell r="AR225">
            <v>8.9999999999999993E-3</v>
          </cell>
          <cell r="AS225" t="str">
            <v>kg</v>
          </cell>
          <cell r="AW225" t="str">
            <v>Hout</v>
          </cell>
          <cell r="AX225" t="str">
            <v>Wood</v>
          </cell>
          <cell r="AY225" t="str">
            <v>Holz</v>
          </cell>
          <cell r="AZ225" t="str">
            <v>Bois</v>
          </cell>
          <cell r="BA225" t="str">
            <v>Scharnier</v>
          </cell>
          <cell r="BB225" t="str">
            <v>Hinge</v>
          </cell>
          <cell r="BC225" t="str">
            <v>Scharnier</v>
          </cell>
          <cell r="BD225" t="str">
            <v>Charnière</v>
          </cell>
          <cell r="BE225" t="str">
            <v>Smalscharnier</v>
          </cell>
          <cell r="BF225" t="str">
            <v>Narrow butt hinge</v>
          </cell>
          <cell r="BG225" t="str">
            <v>Schmales scharnier</v>
          </cell>
          <cell r="BH225" t="str">
            <v>Charnière étroite</v>
          </cell>
          <cell r="BM225" t="str">
            <v>Staal</v>
          </cell>
          <cell r="BN225" t="str">
            <v>Steel</v>
          </cell>
          <cell r="BO225" t="str">
            <v>Stahl</v>
          </cell>
          <cell r="BP225" t="str">
            <v>Acier</v>
          </cell>
          <cell r="BQ225" t="str">
            <v>Gegalvaniseerd</v>
          </cell>
          <cell r="BR225" t="str">
            <v>Galvanized</v>
          </cell>
          <cell r="BS225" t="str">
            <v>Verzinkt</v>
          </cell>
          <cell r="BT225" t="str">
            <v>Zingué</v>
          </cell>
          <cell r="BU225" t="str">
            <v>Staal</v>
          </cell>
          <cell r="BV225" t="str">
            <v>Steel</v>
          </cell>
          <cell r="BW225" t="str">
            <v>Stahl</v>
          </cell>
          <cell r="BX225" t="str">
            <v>Acier</v>
          </cell>
          <cell r="BY225" t="str">
            <v/>
          </cell>
          <cell r="CC225" t="str">
            <v>Rechte hoek</v>
          </cell>
          <cell r="CD225" t="str">
            <v>Square corners</v>
          </cell>
          <cell r="CE225" t="str">
            <v>Rechte Ecken</v>
          </cell>
          <cell r="CF225" t="str">
            <v>Coins carrés</v>
          </cell>
          <cell r="CG225" t="str">
            <v>Ongelagerd</v>
          </cell>
          <cell r="CH225" t="str">
            <v xml:space="preserve">Bearing-free </v>
          </cell>
          <cell r="CI225" t="str">
            <v>Lager frei</v>
          </cell>
          <cell r="CJ225" t="str">
            <v>Sans lisse</v>
          </cell>
          <cell r="DE225" t="str">
            <v>Toepasbaar voor binnendeuren</v>
          </cell>
          <cell r="DI225" t="str">
            <v>stervormig, verlagen de kans op breuk weg halen</v>
          </cell>
          <cell r="DJ225" t="str">
            <v>Star-shaped, reduce the risk of screw breaking</v>
          </cell>
          <cell r="DK225" t="str">
            <v>Sternförmig, reduziert das Risiko eines Schraubenbruchs</v>
          </cell>
          <cell r="DL225" t="str">
            <v>En forme d'étoile, pour réduire le risque de rupture des vis</v>
          </cell>
          <cell r="DM225" t="str">
            <v/>
          </cell>
          <cell r="DN225" t="str">
            <v/>
          </cell>
          <cell r="DO225" t="str">
            <v/>
          </cell>
          <cell r="DU225" t="str">
            <v>Met een losse pen</v>
          </cell>
          <cell r="DV225" t="str">
            <v>With removable pin</v>
          </cell>
          <cell r="DW225" t="str">
            <v>Mit losem Stift</v>
          </cell>
          <cell r="DX225" t="str">
            <v>Avec un Tige détachable</v>
          </cell>
          <cell r="EQ225" t="str">
            <v>2015_20_</v>
          </cell>
          <cell r="ER225" t="str">
            <v>2015_20_2d</v>
          </cell>
          <cell r="ES225" t="str">
            <v>2015_20</v>
          </cell>
          <cell r="EX225" t="str">
            <v>?</v>
          </cell>
          <cell r="FF225">
            <v>28631</v>
          </cell>
          <cell r="FI225">
            <v>147684</v>
          </cell>
          <cell r="FL225">
            <v>1</v>
          </cell>
        </row>
        <row r="226">
          <cell r="C226" t="str">
            <v>2015.20.040E</v>
          </cell>
          <cell r="D226">
            <v>2015</v>
          </cell>
          <cell r="E226" t="str">
            <v>Smalscharnier</v>
          </cell>
          <cell r="F226" t="str">
            <v>Narrow butt hinge, square corners, steel galvanized, with removable pin, swaged</v>
          </cell>
          <cell r="G226" t="str">
            <v>Smalscharnier, rechte hoek, gegalvaniseerd, met losse stift</v>
          </cell>
          <cell r="H226" t="str">
            <v>Charnière étroite, coins carrés, acier zingué, tige dégondable, coudée</v>
          </cell>
          <cell r="I226" t="str">
            <v>Scharnier, rechte Ecken, Stahl verzinkt, mit losem Stift und durchgedrucktem Gewerbe</v>
          </cell>
          <cell r="J226" t="str">
            <v>2015_20_.jpg</v>
          </cell>
          <cell r="K226" t="str">
            <v>C:\Users\Filis\OneDrive\Citgez Trading\Leveranciers\Charmag\Foto's\2015_20_.jpg</v>
          </cell>
          <cell r="L226" t="str">
            <v>2015_20_2d.tif</v>
          </cell>
          <cell r="M226" t="str">
            <v>C:\Users\Filis\OneDrive\Citgez Trading\Leveranciers\Charmag\technische tekeningen\2015_20_2d.tif</v>
          </cell>
          <cell r="N226" t="str">
            <v>20_Gegalvaniseerd</v>
          </cell>
          <cell r="O226">
            <v>101652</v>
          </cell>
          <cell r="P226">
            <v>40</v>
          </cell>
          <cell r="Q226" t="str">
            <v>mm</v>
          </cell>
          <cell r="R226">
            <v>33</v>
          </cell>
          <cell r="S226" t="str">
            <v>mm</v>
          </cell>
          <cell r="T226">
            <v>1.5</v>
          </cell>
          <cell r="U226" t="str">
            <v>mm</v>
          </cell>
          <cell r="V226">
            <v>6.2</v>
          </cell>
          <cell r="W226" t="str">
            <v>mm</v>
          </cell>
          <cell r="X226">
            <v>3</v>
          </cell>
          <cell r="Y226" t="str">
            <v>mm</v>
          </cell>
          <cell r="Z226">
            <v>3</v>
          </cell>
          <cell r="AA226" t="str">
            <v>mm</v>
          </cell>
          <cell r="AC226" t="str">
            <v>mm</v>
          </cell>
          <cell r="AE226" t="str">
            <v>mm</v>
          </cell>
          <cell r="AF226">
            <v>3</v>
          </cell>
          <cell r="AG226">
            <v>4</v>
          </cell>
          <cell r="AH226" t="str">
            <v>3*2,5</v>
          </cell>
          <cell r="AI226" t="str">
            <v>mm</v>
          </cell>
          <cell r="AL226" t="str">
            <v xml:space="preserve">Deuren volgens BRL 0803  </v>
          </cell>
          <cell r="AP226">
            <v>100</v>
          </cell>
          <cell r="AQ226" t="str">
            <v>stuks</v>
          </cell>
          <cell r="AR226">
            <v>2.1999999999999999E-2</v>
          </cell>
          <cell r="AS226" t="str">
            <v>kg</v>
          </cell>
          <cell r="AW226" t="str">
            <v>Hout</v>
          </cell>
          <cell r="AX226" t="str">
            <v>Wood</v>
          </cell>
          <cell r="AY226" t="str">
            <v>Holz</v>
          </cell>
          <cell r="AZ226" t="str">
            <v>Bois</v>
          </cell>
          <cell r="BA226" t="str">
            <v>Scharnier</v>
          </cell>
          <cell r="BB226" t="str">
            <v>Hinge</v>
          </cell>
          <cell r="BC226" t="str">
            <v>Scharnier</v>
          </cell>
          <cell r="BD226" t="str">
            <v>Charnière</v>
          </cell>
          <cell r="BE226" t="str">
            <v>Smalscharnier</v>
          </cell>
          <cell r="BF226" t="str">
            <v>Narrow butt hinge</v>
          </cell>
          <cell r="BG226" t="str">
            <v>Schmales scharnier</v>
          </cell>
          <cell r="BH226" t="str">
            <v>Charnière étroite</v>
          </cell>
          <cell r="BM226" t="str">
            <v>Staal</v>
          </cell>
          <cell r="BN226" t="str">
            <v>Steel</v>
          </cell>
          <cell r="BO226" t="str">
            <v>Stahl</v>
          </cell>
          <cell r="BP226" t="str">
            <v>Acier</v>
          </cell>
          <cell r="BQ226" t="str">
            <v>Gegalvaniseerd</v>
          </cell>
          <cell r="BR226" t="str">
            <v>Galvanized</v>
          </cell>
          <cell r="BS226" t="str">
            <v>Verzinkt</v>
          </cell>
          <cell r="BT226" t="str">
            <v>Zingué</v>
          </cell>
          <cell r="BU226" t="str">
            <v>Staal</v>
          </cell>
          <cell r="BV226" t="str">
            <v>Steel</v>
          </cell>
          <cell r="BW226" t="str">
            <v>Stahl</v>
          </cell>
          <cell r="BX226" t="str">
            <v>Acier</v>
          </cell>
          <cell r="BY226" t="str">
            <v/>
          </cell>
          <cell r="CC226" t="str">
            <v>Rechte hoek</v>
          </cell>
          <cell r="CD226" t="str">
            <v>Square corners</v>
          </cell>
          <cell r="CE226" t="str">
            <v>Rechte Ecken</v>
          </cell>
          <cell r="CF226" t="str">
            <v>Coins carrés</v>
          </cell>
          <cell r="CG226" t="str">
            <v>Ongelagerd</v>
          </cell>
          <cell r="CH226" t="str">
            <v xml:space="preserve">Bearing-free </v>
          </cell>
          <cell r="CI226" t="str">
            <v>Lager frei</v>
          </cell>
          <cell r="CJ226" t="str">
            <v>Sans lisse</v>
          </cell>
          <cell r="DE226" t="str">
            <v>Toepasbaar voor binnendeuren</v>
          </cell>
          <cell r="DI226" t="str">
            <v>stervormig, verlagen de kans op breuk weg halen</v>
          </cell>
          <cell r="DJ226" t="str">
            <v>Star-shaped, reduce the risk of screw breaking</v>
          </cell>
          <cell r="DK226" t="str">
            <v>Sternförmig, reduziert das Risiko eines Schraubenbruchs</v>
          </cell>
          <cell r="DL226" t="str">
            <v>En forme d'étoile, pour réduire le risque de rupture des vis</v>
          </cell>
          <cell r="DM226" t="str">
            <v/>
          </cell>
          <cell r="DN226" t="str">
            <v/>
          </cell>
          <cell r="DO226" t="str">
            <v/>
          </cell>
          <cell r="DU226" t="str">
            <v>Met een losse pen</v>
          </cell>
          <cell r="DV226" t="str">
            <v>With removable pin</v>
          </cell>
          <cell r="DW226" t="str">
            <v>Mit losem Stift</v>
          </cell>
          <cell r="DX226" t="str">
            <v>Avec un Tige détachable</v>
          </cell>
          <cell r="EQ226" t="str">
            <v>2015_20_</v>
          </cell>
          <cell r="ER226" t="str">
            <v>2015_20_2d</v>
          </cell>
          <cell r="ES226" t="str">
            <v>2015_20</v>
          </cell>
          <cell r="EX226" t="str">
            <v>?</v>
          </cell>
          <cell r="FF226">
            <v>14778</v>
          </cell>
          <cell r="FI226">
            <v>115791</v>
          </cell>
          <cell r="FL226">
            <v>1</v>
          </cell>
        </row>
        <row r="227">
          <cell r="C227" t="str">
            <v>2015.20.050E</v>
          </cell>
          <cell r="D227">
            <v>2015</v>
          </cell>
          <cell r="E227" t="str">
            <v>Smalscharnier</v>
          </cell>
          <cell r="F227" t="str">
            <v>Narrow butt hinge, square corners, steel galvanized, with removable pin, swaged</v>
          </cell>
          <cell r="G227" t="str">
            <v>Smalscharnier, rechte hoek, gegalvaniseerd, met losse stift</v>
          </cell>
          <cell r="H227" t="str">
            <v>Charnière étroite, coins carrés, acier zingué, tige dégondable, coudée</v>
          </cell>
          <cell r="I227" t="str">
            <v>Scharnier, rechte Ecken, Stahl verzinkt, mit losem Stift und durchgedrucktem Gewerbe</v>
          </cell>
          <cell r="J227" t="str">
            <v>2015_20_.jpg</v>
          </cell>
          <cell r="K227" t="str">
            <v>C:\Users\Filis\OneDrive\Citgez Trading\Leveranciers\Charmag\Foto's\2015_20_.jpg</v>
          </cell>
          <cell r="L227" t="str">
            <v>2015_20_2d.tif</v>
          </cell>
          <cell r="M227" t="str">
            <v>C:\Users\Filis\OneDrive\Citgez Trading\Leveranciers\Charmag\technische tekeningen\2015_20_2d.tif</v>
          </cell>
          <cell r="N227" t="str">
            <v>20_Gegalvaniseerd</v>
          </cell>
          <cell r="O227">
            <v>101654</v>
          </cell>
          <cell r="P227">
            <v>50</v>
          </cell>
          <cell r="Q227" t="str">
            <v>mm</v>
          </cell>
          <cell r="R227">
            <v>40</v>
          </cell>
          <cell r="S227" t="str">
            <v>mm</v>
          </cell>
          <cell r="T227">
            <v>1.5</v>
          </cell>
          <cell r="U227" t="str">
            <v>mm</v>
          </cell>
          <cell r="V227">
            <v>7.2</v>
          </cell>
          <cell r="W227" t="str">
            <v>mm</v>
          </cell>
          <cell r="X227">
            <v>4</v>
          </cell>
          <cell r="Y227" t="str">
            <v>mm</v>
          </cell>
          <cell r="Z227">
            <v>3</v>
          </cell>
          <cell r="AA227" t="str">
            <v>mm</v>
          </cell>
          <cell r="AC227" t="str">
            <v>mm</v>
          </cell>
          <cell r="AE227" t="str">
            <v>mm</v>
          </cell>
          <cell r="AF227">
            <v>3</v>
          </cell>
          <cell r="AG227">
            <v>4</v>
          </cell>
          <cell r="AH227" t="str">
            <v>3*2,5</v>
          </cell>
          <cell r="AI227" t="str">
            <v>mm</v>
          </cell>
          <cell r="AL227" t="str">
            <v xml:space="preserve">Deuren volgens BRL 0803  </v>
          </cell>
          <cell r="AP227">
            <v>20</v>
          </cell>
          <cell r="AQ227" t="str">
            <v>stuks</v>
          </cell>
          <cell r="AR227">
            <v>3.4000000000000002E-2</v>
          </cell>
          <cell r="AS227" t="str">
            <v>kg</v>
          </cell>
          <cell r="AW227" t="str">
            <v>Hout</v>
          </cell>
          <cell r="AX227" t="str">
            <v>Wood</v>
          </cell>
          <cell r="AY227" t="str">
            <v>Holz</v>
          </cell>
          <cell r="AZ227" t="str">
            <v>Bois</v>
          </cell>
          <cell r="BA227" t="str">
            <v>Scharnier</v>
          </cell>
          <cell r="BB227" t="str">
            <v>Hinge</v>
          </cell>
          <cell r="BC227" t="str">
            <v>Scharnier</v>
          </cell>
          <cell r="BD227" t="str">
            <v>Charnière</v>
          </cell>
          <cell r="BE227" t="str">
            <v>Smalscharnier</v>
          </cell>
          <cell r="BF227" t="str">
            <v>Narrow butt hinge</v>
          </cell>
          <cell r="BG227" t="str">
            <v>Schmales scharnier</v>
          </cell>
          <cell r="BH227" t="str">
            <v>Charnière étroite</v>
          </cell>
          <cell r="BM227" t="str">
            <v>Staal</v>
          </cell>
          <cell r="BN227" t="str">
            <v>Steel</v>
          </cell>
          <cell r="BO227" t="str">
            <v>Stahl</v>
          </cell>
          <cell r="BP227" t="str">
            <v>Acier</v>
          </cell>
          <cell r="BQ227" t="str">
            <v>Gegalvaniseerd</v>
          </cell>
          <cell r="BR227" t="str">
            <v>Galvanized</v>
          </cell>
          <cell r="BS227" t="str">
            <v>Verzinkt</v>
          </cell>
          <cell r="BT227" t="str">
            <v>Zingué</v>
          </cell>
          <cell r="BU227" t="str">
            <v>Staal</v>
          </cell>
          <cell r="BV227" t="str">
            <v>Steel</v>
          </cell>
          <cell r="BW227" t="str">
            <v>Stahl</v>
          </cell>
          <cell r="BX227" t="str">
            <v>Acier</v>
          </cell>
          <cell r="BY227" t="str">
            <v/>
          </cell>
          <cell r="CC227" t="str">
            <v>Rechte hoek</v>
          </cell>
          <cell r="CD227" t="str">
            <v>Square corners</v>
          </cell>
          <cell r="CE227" t="str">
            <v>Rechte Ecken</v>
          </cell>
          <cell r="CF227" t="str">
            <v>Coins carrés</v>
          </cell>
          <cell r="CG227" t="str">
            <v>Ongelagerd</v>
          </cell>
          <cell r="CH227" t="str">
            <v xml:space="preserve">Bearing-free </v>
          </cell>
          <cell r="CI227" t="str">
            <v>Lager frei</v>
          </cell>
          <cell r="CJ227" t="str">
            <v>Sans lisse</v>
          </cell>
          <cell r="DE227" t="str">
            <v>Toepasbaar voor binnendeuren</v>
          </cell>
          <cell r="DI227" t="str">
            <v>stervormig, verlagen de kans op breuk weg halen</v>
          </cell>
          <cell r="DJ227" t="str">
            <v>Star-shaped, reduce the risk of screw breaking</v>
          </cell>
          <cell r="DK227" t="str">
            <v>Sternförmig, reduziert das Risiko eines Schraubenbruchs</v>
          </cell>
          <cell r="DL227" t="str">
            <v>En forme d'étoile, pour réduire le risque de rupture des vis</v>
          </cell>
          <cell r="DM227" t="str">
            <v/>
          </cell>
          <cell r="DN227" t="str">
            <v/>
          </cell>
          <cell r="DO227" t="str">
            <v/>
          </cell>
          <cell r="DU227" t="str">
            <v>Met een losse pen</v>
          </cell>
          <cell r="DV227" t="str">
            <v>With removable pin</v>
          </cell>
          <cell r="DW227" t="str">
            <v>Mit losem Stift</v>
          </cell>
          <cell r="DX227" t="str">
            <v>Avec un Tige détachable</v>
          </cell>
          <cell r="EQ227" t="str">
            <v>2015_20_</v>
          </cell>
          <cell r="ER227" t="str">
            <v>2015_20_2d</v>
          </cell>
          <cell r="ES227" t="str">
            <v>2015_20</v>
          </cell>
          <cell r="EX227" t="str">
            <v>?</v>
          </cell>
          <cell r="FF227">
            <v>14779</v>
          </cell>
          <cell r="FI227">
            <v>115792</v>
          </cell>
          <cell r="FL227">
            <v>1</v>
          </cell>
        </row>
        <row r="228">
          <cell r="C228" t="str">
            <v>2015.20.060E</v>
          </cell>
          <cell r="D228">
            <v>2015</v>
          </cell>
          <cell r="E228" t="str">
            <v>Smalscharnier</v>
          </cell>
          <cell r="F228" t="str">
            <v>Narrow butt hinge, square corners, steel galvanized, with removable pin, swaged</v>
          </cell>
          <cell r="G228" t="str">
            <v>Smalscharnier, rechte hoek, gegalvaniseerd, met losse stift</v>
          </cell>
          <cell r="H228" t="str">
            <v>Charnière étroite, coins carrés, acier zingué, tige dégondable, coudée</v>
          </cell>
          <cell r="I228" t="str">
            <v>Scharnier, rechte Ecken, Stahl verzinkt, mit losem Stift und durchgedrucktem Gewerbe</v>
          </cell>
          <cell r="J228" t="str">
            <v>2015_20_.jpg</v>
          </cell>
          <cell r="K228" t="str">
            <v>C:\Users\Filis\OneDrive\Citgez Trading\Leveranciers\Charmag\Foto's\2015_20_.jpg</v>
          </cell>
          <cell r="L228" t="str">
            <v>2015_20_2d.tif</v>
          </cell>
          <cell r="M228" t="str">
            <v>C:\Users\Filis\OneDrive\Citgez Trading\Leveranciers\Charmag\technische tekeningen\2015_20_2d.tif</v>
          </cell>
          <cell r="N228" t="str">
            <v>20_Gegalvaniseerd</v>
          </cell>
          <cell r="O228">
            <v>101655</v>
          </cell>
          <cell r="P228">
            <v>60</v>
          </cell>
          <cell r="Q228" t="str">
            <v>mm</v>
          </cell>
          <cell r="R228">
            <v>45</v>
          </cell>
          <cell r="S228" t="str">
            <v>mm</v>
          </cell>
          <cell r="T228">
            <v>1.75</v>
          </cell>
          <cell r="U228" t="str">
            <v>mm</v>
          </cell>
          <cell r="V228">
            <v>7.7</v>
          </cell>
          <cell r="W228" t="str">
            <v>mm</v>
          </cell>
          <cell r="X228">
            <v>4</v>
          </cell>
          <cell r="Y228" t="str">
            <v>mm</v>
          </cell>
          <cell r="Z228">
            <v>3</v>
          </cell>
          <cell r="AA228" t="str">
            <v>mm</v>
          </cell>
          <cell r="AC228" t="str">
            <v>mm</v>
          </cell>
          <cell r="AE228" t="str">
            <v>mm</v>
          </cell>
          <cell r="AF228">
            <v>3.5</v>
          </cell>
          <cell r="AG228">
            <v>6</v>
          </cell>
          <cell r="AH228" t="str">
            <v>3,5*30</v>
          </cell>
          <cell r="AI228" t="str">
            <v>mm</v>
          </cell>
          <cell r="AL228" t="str">
            <v xml:space="preserve">Deuren volgens BRL 0803  </v>
          </cell>
          <cell r="AP228">
            <v>20</v>
          </cell>
          <cell r="AQ228" t="str">
            <v>stuks</v>
          </cell>
          <cell r="AR228">
            <v>5.0999999999999997E-2</v>
          </cell>
          <cell r="AS228" t="str">
            <v>kg</v>
          </cell>
          <cell r="AW228" t="str">
            <v>Hout</v>
          </cell>
          <cell r="AX228" t="str">
            <v>Wood</v>
          </cell>
          <cell r="AY228" t="str">
            <v>Holz</v>
          </cell>
          <cell r="AZ228" t="str">
            <v>Bois</v>
          </cell>
          <cell r="BA228" t="str">
            <v>Scharnier</v>
          </cell>
          <cell r="BB228" t="str">
            <v>Hinge</v>
          </cell>
          <cell r="BC228" t="str">
            <v>Scharnier</v>
          </cell>
          <cell r="BD228" t="str">
            <v>Charnière</v>
          </cell>
          <cell r="BE228" t="str">
            <v>Smalscharnier</v>
          </cell>
          <cell r="BF228" t="str">
            <v>Narrow butt hinge</v>
          </cell>
          <cell r="BG228" t="str">
            <v>Schmales scharnier</v>
          </cell>
          <cell r="BH228" t="str">
            <v>Charnière étroite</v>
          </cell>
          <cell r="BM228" t="str">
            <v>Staal</v>
          </cell>
          <cell r="BN228" t="str">
            <v>Steel</v>
          </cell>
          <cell r="BO228" t="str">
            <v>Stahl</v>
          </cell>
          <cell r="BP228" t="str">
            <v>Acier</v>
          </cell>
          <cell r="BQ228" t="str">
            <v>Gegalvaniseerd</v>
          </cell>
          <cell r="BR228" t="str">
            <v>Galvanized</v>
          </cell>
          <cell r="BS228" t="str">
            <v>Verzinkt</v>
          </cell>
          <cell r="BT228" t="str">
            <v>Zingué</v>
          </cell>
          <cell r="BU228" t="str">
            <v>Staal</v>
          </cell>
          <cell r="BV228" t="str">
            <v>Steel</v>
          </cell>
          <cell r="BW228" t="str">
            <v>Stahl</v>
          </cell>
          <cell r="BX228" t="str">
            <v>Acier</v>
          </cell>
          <cell r="BY228" t="str">
            <v/>
          </cell>
          <cell r="CC228" t="str">
            <v>Rechte hoek</v>
          </cell>
          <cell r="CD228" t="str">
            <v>Square corners</v>
          </cell>
          <cell r="CE228" t="str">
            <v>Rechte Ecken</v>
          </cell>
          <cell r="CF228" t="str">
            <v>Coins carrés</v>
          </cell>
          <cell r="CG228" t="str">
            <v>Ongelagerd</v>
          </cell>
          <cell r="CH228" t="str">
            <v xml:space="preserve">Bearing-free </v>
          </cell>
          <cell r="CI228" t="str">
            <v>Lager frei</v>
          </cell>
          <cell r="CJ228" t="str">
            <v>Sans lisse</v>
          </cell>
          <cell r="DE228" t="str">
            <v>Toepasbaar voor binnendeuren</v>
          </cell>
          <cell r="DI228" t="str">
            <v>stervormig, verlagen de kans op breuk weg halen</v>
          </cell>
          <cell r="DJ228" t="str">
            <v>Star-shaped, reduce the risk of screw breaking</v>
          </cell>
          <cell r="DK228" t="str">
            <v>Sternförmig, reduziert das Risiko eines Schraubenbruchs</v>
          </cell>
          <cell r="DL228" t="str">
            <v>En forme d'étoile, pour réduire le risque de rupture des vis</v>
          </cell>
          <cell r="DM228" t="str">
            <v/>
          </cell>
          <cell r="DN228" t="str">
            <v/>
          </cell>
          <cell r="DO228" t="str">
            <v/>
          </cell>
          <cell r="DU228" t="str">
            <v>Met een losse pen</v>
          </cell>
          <cell r="DV228" t="str">
            <v>With removable pin</v>
          </cell>
          <cell r="DW228" t="str">
            <v>Mit losem Stift</v>
          </cell>
          <cell r="DX228" t="str">
            <v>Avec un Tige détachable</v>
          </cell>
          <cell r="EQ228" t="str">
            <v>2015_20_</v>
          </cell>
          <cell r="ER228" t="str">
            <v>2015_20_2d</v>
          </cell>
          <cell r="ES228" t="str">
            <v>2015_20</v>
          </cell>
          <cell r="EX228" t="str">
            <v>A 201.20.001 V</v>
          </cell>
          <cell r="FF228">
            <v>14780</v>
          </cell>
          <cell r="FI228">
            <v>115793</v>
          </cell>
          <cell r="FL228">
            <v>1</v>
          </cell>
        </row>
        <row r="229">
          <cell r="C229" t="str">
            <v>2015.20.075E</v>
          </cell>
          <cell r="D229">
            <v>2015</v>
          </cell>
          <cell r="E229" t="str">
            <v>Smalscharnier</v>
          </cell>
          <cell r="F229" t="str">
            <v>Narrow butt hinge, square corners, steel galvanized, with removable pin, swaged</v>
          </cell>
          <cell r="G229" t="str">
            <v>Smalscharnier, rechte hoek, gegalvaniseerd, met losse stift</v>
          </cell>
          <cell r="H229" t="str">
            <v>Charnière étroite, coins carrés, acier zingué, tige dégondable, coudée</v>
          </cell>
          <cell r="I229" t="str">
            <v>Scharnier, rechte Ecken, Stahl verzinkt, mit losem Stift und durchgedrucktem Gewerbe</v>
          </cell>
          <cell r="J229" t="str">
            <v>2015_20_.jpg</v>
          </cell>
          <cell r="K229" t="str">
            <v>C:\Users\Filis\OneDrive\Citgez Trading\Leveranciers\Charmag\Foto's\2015_20_.jpg</v>
          </cell>
          <cell r="L229" t="str">
            <v>2015_20_2d.tif</v>
          </cell>
          <cell r="M229" t="str">
            <v>C:\Users\Filis\OneDrive\Citgez Trading\Leveranciers\Charmag\technische tekeningen\2015_20_2d.tif</v>
          </cell>
          <cell r="N229" t="str">
            <v>20_Gegalvaniseerd</v>
          </cell>
          <cell r="O229">
            <v>101657</v>
          </cell>
          <cell r="P229">
            <v>76</v>
          </cell>
          <cell r="Q229" t="str">
            <v>mm</v>
          </cell>
          <cell r="R229">
            <v>50</v>
          </cell>
          <cell r="S229" t="str">
            <v>mm</v>
          </cell>
          <cell r="T229">
            <v>1.75</v>
          </cell>
          <cell r="U229" t="str">
            <v>mm</v>
          </cell>
          <cell r="V229">
            <v>7.7</v>
          </cell>
          <cell r="W229" t="str">
            <v>mm</v>
          </cell>
          <cell r="X229">
            <v>4</v>
          </cell>
          <cell r="Y229" t="str">
            <v>mm</v>
          </cell>
          <cell r="Z229">
            <v>5</v>
          </cell>
          <cell r="AA229" t="str">
            <v>mm</v>
          </cell>
          <cell r="AC229" t="str">
            <v>mm</v>
          </cell>
          <cell r="AE229" t="str">
            <v>mm</v>
          </cell>
          <cell r="AF229">
            <v>3.5</v>
          </cell>
          <cell r="AG229">
            <v>6</v>
          </cell>
          <cell r="AH229" t="str">
            <v>3,5*30</v>
          </cell>
          <cell r="AI229" t="str">
            <v>mm</v>
          </cell>
          <cell r="AL229" t="str">
            <v xml:space="preserve">Deuren volgens BRL 0803  </v>
          </cell>
          <cell r="AP229">
            <v>20</v>
          </cell>
          <cell r="AQ229" t="str">
            <v>stuks</v>
          </cell>
          <cell r="AR229">
            <v>7.0000000000000007E-2</v>
          </cell>
          <cell r="AS229" t="str">
            <v>kg</v>
          </cell>
          <cell r="AW229" t="str">
            <v>Hout</v>
          </cell>
          <cell r="AX229" t="str">
            <v>Wood</v>
          </cell>
          <cell r="AY229" t="str">
            <v>Holz</v>
          </cell>
          <cell r="AZ229" t="str">
            <v>Bois</v>
          </cell>
          <cell r="BA229" t="str">
            <v>Scharnier</v>
          </cell>
          <cell r="BB229" t="str">
            <v>Hinge</v>
          </cell>
          <cell r="BC229" t="str">
            <v>Scharnier</v>
          </cell>
          <cell r="BD229" t="str">
            <v>Charnière</v>
          </cell>
          <cell r="BE229" t="str">
            <v>Smalscharnier</v>
          </cell>
          <cell r="BF229" t="str">
            <v>Narrow butt hinge</v>
          </cell>
          <cell r="BG229" t="str">
            <v>Schmales scharnier</v>
          </cell>
          <cell r="BH229" t="str">
            <v>Charnière étroite</v>
          </cell>
          <cell r="BM229" t="str">
            <v>Staal</v>
          </cell>
          <cell r="BN229" t="str">
            <v>Steel</v>
          </cell>
          <cell r="BO229" t="str">
            <v>Stahl</v>
          </cell>
          <cell r="BP229" t="str">
            <v>Acier</v>
          </cell>
          <cell r="BQ229" t="str">
            <v>Gegalvaniseerd</v>
          </cell>
          <cell r="BR229" t="str">
            <v>Galvanized</v>
          </cell>
          <cell r="BS229" t="str">
            <v>Verzinkt</v>
          </cell>
          <cell r="BT229" t="str">
            <v>Zingué</v>
          </cell>
          <cell r="BU229" t="str">
            <v>Staal</v>
          </cell>
          <cell r="BV229" t="str">
            <v>Steel</v>
          </cell>
          <cell r="BW229" t="str">
            <v>Stahl</v>
          </cell>
          <cell r="BX229" t="str">
            <v>Acier</v>
          </cell>
          <cell r="BY229" t="str">
            <v/>
          </cell>
          <cell r="CC229" t="str">
            <v>Rechte hoek</v>
          </cell>
          <cell r="CD229" t="str">
            <v>Square corners</v>
          </cell>
          <cell r="CE229" t="str">
            <v>Rechte Ecken</v>
          </cell>
          <cell r="CF229" t="str">
            <v>Coins carrés</v>
          </cell>
          <cell r="CG229" t="str">
            <v>Ongelagerd</v>
          </cell>
          <cell r="CH229" t="str">
            <v xml:space="preserve">Bearing-free </v>
          </cell>
          <cell r="CI229" t="str">
            <v>Lager frei</v>
          </cell>
          <cell r="CJ229" t="str">
            <v>Sans lisse</v>
          </cell>
          <cell r="DE229" t="str">
            <v>Toepasbaar voor binnendeuren</v>
          </cell>
          <cell r="DI229" t="str">
            <v>stervormig, verlagen de kans op breuk weg halen</v>
          </cell>
          <cell r="DJ229" t="str">
            <v>Star-shaped, reduce the risk of screw breaking</v>
          </cell>
          <cell r="DK229" t="str">
            <v>Sternförmig, reduziert das Risiko eines Schraubenbruchs</v>
          </cell>
          <cell r="DL229" t="str">
            <v>En forme d'étoile, pour réduire le risque de rupture des vis</v>
          </cell>
          <cell r="DM229" t="str">
            <v/>
          </cell>
          <cell r="DN229" t="str">
            <v/>
          </cell>
          <cell r="DO229" t="str">
            <v/>
          </cell>
          <cell r="DU229" t="str">
            <v>Met een losse pen</v>
          </cell>
          <cell r="DV229" t="str">
            <v>With removable pin</v>
          </cell>
          <cell r="DW229" t="str">
            <v>Mit losem Stift</v>
          </cell>
          <cell r="DX229" t="str">
            <v>Avec un Tige détachable</v>
          </cell>
          <cell r="EQ229" t="str">
            <v>2015_20_</v>
          </cell>
          <cell r="ER229" t="str">
            <v>2015_20_2d</v>
          </cell>
          <cell r="ES229" t="str">
            <v>2015_20</v>
          </cell>
          <cell r="EX229" t="str">
            <v>?</v>
          </cell>
          <cell r="FF229">
            <v>14781</v>
          </cell>
          <cell r="FI229">
            <v>115794</v>
          </cell>
          <cell r="FL229">
            <v>1</v>
          </cell>
        </row>
        <row r="230">
          <cell r="C230" t="str">
            <v>2015.20.090E</v>
          </cell>
          <cell r="D230">
            <v>2015</v>
          </cell>
          <cell r="E230" t="str">
            <v>Smalscharnier</v>
          </cell>
          <cell r="F230" t="str">
            <v>Narrow butt hinge, square corners, steel galvanized, with removable pin, swaged</v>
          </cell>
          <cell r="G230" t="str">
            <v>Smalscharnier, rechte hoek, gegalvaniseerd, met losse stift</v>
          </cell>
          <cell r="H230" t="str">
            <v>Charnière étroite, coins carrés, acier zingué, tige dégondable, coudée</v>
          </cell>
          <cell r="I230" t="str">
            <v>Scharnier, rechte Ecken, Stahl verzinkt, mit losem Stift und durchgedrucktem Gewerbe</v>
          </cell>
          <cell r="J230" t="str">
            <v>2015_20_.jpg</v>
          </cell>
          <cell r="K230" t="str">
            <v>C:\Users\Filis\OneDrive\Citgez Trading\Leveranciers\Charmag\Foto's\2015_20_.jpg</v>
          </cell>
          <cell r="L230" t="str">
            <v>2015_20_2d.tif</v>
          </cell>
          <cell r="M230" t="str">
            <v>C:\Users\Filis\OneDrive\Citgez Trading\Leveranciers\Charmag\technische tekeningen\2015_20_2d.tif</v>
          </cell>
          <cell r="N230" t="str">
            <v>20_Gegalvaniseerd</v>
          </cell>
          <cell r="O230">
            <v>101659</v>
          </cell>
          <cell r="P230">
            <v>90</v>
          </cell>
          <cell r="Q230" t="str">
            <v>mm</v>
          </cell>
          <cell r="R230">
            <v>60</v>
          </cell>
          <cell r="S230" t="str">
            <v>mm</v>
          </cell>
          <cell r="T230">
            <v>2</v>
          </cell>
          <cell r="U230" t="str">
            <v>mm</v>
          </cell>
          <cell r="V230">
            <v>9.3000000000000007</v>
          </cell>
          <cell r="W230" t="str">
            <v>mm</v>
          </cell>
          <cell r="X230">
            <v>5</v>
          </cell>
          <cell r="Y230" t="str">
            <v>mm</v>
          </cell>
          <cell r="Z230">
            <v>5</v>
          </cell>
          <cell r="AA230" t="str">
            <v>mm</v>
          </cell>
          <cell r="AC230" t="str">
            <v>mm</v>
          </cell>
          <cell r="AE230" t="str">
            <v>mm</v>
          </cell>
          <cell r="AF230">
            <v>4</v>
          </cell>
          <cell r="AG230">
            <v>6</v>
          </cell>
          <cell r="AH230" t="str">
            <v>4*30</v>
          </cell>
          <cell r="AI230" t="str">
            <v>mm</v>
          </cell>
          <cell r="AL230" t="str">
            <v xml:space="preserve">Deuren volgens BRL 0803  </v>
          </cell>
          <cell r="AP230">
            <v>20</v>
          </cell>
          <cell r="AQ230" t="str">
            <v>stuks</v>
          </cell>
          <cell r="AR230">
            <v>0.113</v>
          </cell>
          <cell r="AS230" t="str">
            <v>kg</v>
          </cell>
          <cell r="AW230" t="str">
            <v>Hout</v>
          </cell>
          <cell r="AX230" t="str">
            <v>Wood</v>
          </cell>
          <cell r="AY230" t="str">
            <v>Holz</v>
          </cell>
          <cell r="AZ230" t="str">
            <v>Bois</v>
          </cell>
          <cell r="BA230" t="str">
            <v>Scharnier</v>
          </cell>
          <cell r="BB230" t="str">
            <v>Hinge</v>
          </cell>
          <cell r="BC230" t="str">
            <v>Scharnier</v>
          </cell>
          <cell r="BD230" t="str">
            <v>Charnière</v>
          </cell>
          <cell r="BE230" t="str">
            <v>Smalscharnier</v>
          </cell>
          <cell r="BF230" t="str">
            <v>Narrow butt hinge</v>
          </cell>
          <cell r="BG230" t="str">
            <v>Schmales scharnier</v>
          </cell>
          <cell r="BH230" t="str">
            <v>Charnière étroite</v>
          </cell>
          <cell r="BM230" t="str">
            <v>Staal</v>
          </cell>
          <cell r="BN230" t="str">
            <v>Steel</v>
          </cell>
          <cell r="BO230" t="str">
            <v>Stahl</v>
          </cell>
          <cell r="BP230" t="str">
            <v>Acier</v>
          </cell>
          <cell r="BQ230" t="str">
            <v>Gegalvaniseerd</v>
          </cell>
          <cell r="BR230" t="str">
            <v>Galvanized</v>
          </cell>
          <cell r="BS230" t="str">
            <v>Verzinkt</v>
          </cell>
          <cell r="BT230" t="str">
            <v>Zingué</v>
          </cell>
          <cell r="BU230" t="str">
            <v>Staal</v>
          </cell>
          <cell r="BV230" t="str">
            <v>Steel</v>
          </cell>
          <cell r="BW230" t="str">
            <v>Stahl</v>
          </cell>
          <cell r="BX230" t="str">
            <v>Acier</v>
          </cell>
          <cell r="BY230" t="str">
            <v/>
          </cell>
          <cell r="CC230" t="str">
            <v>Rechte hoek</v>
          </cell>
          <cell r="CD230" t="str">
            <v>Square corners</v>
          </cell>
          <cell r="CE230" t="str">
            <v>Rechte Ecken</v>
          </cell>
          <cell r="CF230" t="str">
            <v>Coins carrés</v>
          </cell>
          <cell r="CG230" t="str">
            <v>Ongelagerd</v>
          </cell>
          <cell r="CH230" t="str">
            <v xml:space="preserve">Bearing-free </v>
          </cell>
          <cell r="CI230" t="str">
            <v>Lager frei</v>
          </cell>
          <cell r="CJ230" t="str">
            <v>Sans lisse</v>
          </cell>
          <cell r="DE230" t="str">
            <v>Toepasbaar voor binnendeuren</v>
          </cell>
          <cell r="DI230" t="str">
            <v>stervormig, verlagen de kans op breuk weg halen</v>
          </cell>
          <cell r="DJ230" t="str">
            <v>Star-shaped, reduce the risk of screw breaking</v>
          </cell>
          <cell r="DK230" t="str">
            <v>Sternförmig, reduziert das Risiko eines Schraubenbruchs</v>
          </cell>
          <cell r="DL230" t="str">
            <v>En forme d'étoile, pour réduire le risque de rupture des vis</v>
          </cell>
          <cell r="DM230" t="str">
            <v/>
          </cell>
          <cell r="DN230" t="str">
            <v/>
          </cell>
          <cell r="DO230" t="str">
            <v/>
          </cell>
          <cell r="DU230" t="str">
            <v>Met een losse pen</v>
          </cell>
          <cell r="DV230" t="str">
            <v>With removable pin</v>
          </cell>
          <cell r="DW230" t="str">
            <v>Mit losem Stift</v>
          </cell>
          <cell r="DX230" t="str">
            <v>Avec un Tige détachable</v>
          </cell>
          <cell r="EQ230" t="str">
            <v>2015_20_</v>
          </cell>
          <cell r="ER230" t="str">
            <v>2015_20_2d</v>
          </cell>
          <cell r="ES230" t="str">
            <v>2015_20</v>
          </cell>
          <cell r="EX230" t="str">
            <v>?</v>
          </cell>
          <cell r="FF230">
            <v>14782</v>
          </cell>
          <cell r="FI230">
            <v>147685</v>
          </cell>
          <cell r="FL230">
            <v>1</v>
          </cell>
        </row>
        <row r="231">
          <cell r="C231" t="str">
            <v>2015.20.100E</v>
          </cell>
          <cell r="D231">
            <v>2015</v>
          </cell>
          <cell r="E231" t="str">
            <v>Smalscharnier</v>
          </cell>
          <cell r="F231" t="str">
            <v>Narrow butt hinge, square corners, steel galvanized, with removable pin, swaged</v>
          </cell>
          <cell r="G231" t="str">
            <v>Smalscharnier, rechte hoek, gegalvaniseerd, met losse stift</v>
          </cell>
          <cell r="H231" t="str">
            <v>Charnière étroite, coins carrés, acier zingué, tige dégondable, coudée</v>
          </cell>
          <cell r="I231" t="str">
            <v>Scharnier, rechte Ecken, Stahl verzinkt, mit losem Stift und durchgedrucktem Gewerbe</v>
          </cell>
          <cell r="J231" t="str">
            <v>2015_20_.jpg</v>
          </cell>
          <cell r="K231" t="str">
            <v>C:\Users\Filis\OneDrive\Citgez Trading\Leveranciers\Charmag\Foto's\2015_20_.jpg</v>
          </cell>
          <cell r="L231" t="str">
            <v>2015_20_2d.tif</v>
          </cell>
          <cell r="M231" t="str">
            <v>C:\Users\Filis\OneDrive\Citgez Trading\Leveranciers\Charmag\technische tekeningen\2015_20_2d.tif</v>
          </cell>
          <cell r="N231" t="str">
            <v>20_Gegalvaniseerd</v>
          </cell>
          <cell r="O231">
            <v>101660</v>
          </cell>
          <cell r="P231">
            <v>100</v>
          </cell>
          <cell r="Q231" t="str">
            <v>mm</v>
          </cell>
          <cell r="R231">
            <v>65</v>
          </cell>
          <cell r="S231" t="str">
            <v>mm</v>
          </cell>
          <cell r="T231">
            <v>2</v>
          </cell>
          <cell r="U231" t="str">
            <v>mm</v>
          </cell>
          <cell r="V231">
            <v>10.3</v>
          </cell>
          <cell r="W231" t="str">
            <v>mm</v>
          </cell>
          <cell r="X231">
            <v>6</v>
          </cell>
          <cell r="Y231" t="str">
            <v>mm</v>
          </cell>
          <cell r="Z231">
            <v>5</v>
          </cell>
          <cell r="AA231" t="str">
            <v>mm</v>
          </cell>
          <cell r="AC231" t="str">
            <v>mm</v>
          </cell>
          <cell r="AE231" t="str">
            <v>mm</v>
          </cell>
          <cell r="AF231">
            <v>4</v>
          </cell>
          <cell r="AG231">
            <v>8</v>
          </cell>
          <cell r="AH231" t="str">
            <v>4*30</v>
          </cell>
          <cell r="AI231" t="str">
            <v>mm</v>
          </cell>
          <cell r="AL231" t="str">
            <v xml:space="preserve">Deuren volgens BRL 0803  </v>
          </cell>
          <cell r="AP231">
            <v>20</v>
          </cell>
          <cell r="AQ231" t="str">
            <v>stuks</v>
          </cell>
          <cell r="AR231">
            <v>0.14299999999999999</v>
          </cell>
          <cell r="AS231" t="str">
            <v>kg</v>
          </cell>
          <cell r="AW231" t="str">
            <v>Hout</v>
          </cell>
          <cell r="AX231" t="str">
            <v>Wood</v>
          </cell>
          <cell r="AY231" t="str">
            <v>Holz</v>
          </cell>
          <cell r="AZ231" t="str">
            <v>Bois</v>
          </cell>
          <cell r="BA231" t="str">
            <v>Scharnier</v>
          </cell>
          <cell r="BB231" t="str">
            <v>Hinge</v>
          </cell>
          <cell r="BC231" t="str">
            <v>Scharnier</v>
          </cell>
          <cell r="BD231" t="str">
            <v>Charnière</v>
          </cell>
          <cell r="BE231" t="str">
            <v>Smalscharnier</v>
          </cell>
          <cell r="BF231" t="str">
            <v>Narrow butt hinge</v>
          </cell>
          <cell r="BG231" t="str">
            <v>Schmales scharnier</v>
          </cell>
          <cell r="BH231" t="str">
            <v>Charnière étroite</v>
          </cell>
          <cell r="BM231" t="str">
            <v>Staal</v>
          </cell>
          <cell r="BN231" t="str">
            <v>Steel</v>
          </cell>
          <cell r="BO231" t="str">
            <v>Stahl</v>
          </cell>
          <cell r="BP231" t="str">
            <v>Acier</v>
          </cell>
          <cell r="BQ231" t="str">
            <v>Gegalvaniseerd</v>
          </cell>
          <cell r="BR231" t="str">
            <v>Galvanized</v>
          </cell>
          <cell r="BS231" t="str">
            <v>Verzinkt</v>
          </cell>
          <cell r="BT231" t="str">
            <v>Zingué</v>
          </cell>
          <cell r="BU231" t="str">
            <v>Staal</v>
          </cell>
          <cell r="BV231" t="str">
            <v>Steel</v>
          </cell>
          <cell r="BW231" t="str">
            <v>Stahl</v>
          </cell>
          <cell r="BX231" t="str">
            <v>Acier</v>
          </cell>
          <cell r="BY231" t="str">
            <v/>
          </cell>
          <cell r="CC231" t="str">
            <v>Rechte hoek</v>
          </cell>
          <cell r="CD231" t="str">
            <v>Square corners</v>
          </cell>
          <cell r="CE231" t="str">
            <v>Rechte Ecken</v>
          </cell>
          <cell r="CF231" t="str">
            <v>Coins carrés</v>
          </cell>
          <cell r="CG231" t="str">
            <v>Ongelagerd</v>
          </cell>
          <cell r="CH231" t="str">
            <v xml:space="preserve">Bearing-free </v>
          </cell>
          <cell r="CI231" t="str">
            <v>Lager frei</v>
          </cell>
          <cell r="CJ231" t="str">
            <v>Sans lisse</v>
          </cell>
          <cell r="DE231" t="str">
            <v>Toepasbaar voor binnendeuren</v>
          </cell>
          <cell r="DI231" t="str">
            <v>stervormig, verlagen de kans op breuk weg halen</v>
          </cell>
          <cell r="DJ231" t="str">
            <v>Star-shaped, reduce the risk of screw breaking</v>
          </cell>
          <cell r="DK231" t="str">
            <v>Sternförmig, reduziert das Risiko eines Schraubenbruchs</v>
          </cell>
          <cell r="DL231" t="str">
            <v>En forme d'étoile, pour réduire le risque de rupture des vis</v>
          </cell>
          <cell r="DM231" t="str">
            <v/>
          </cell>
          <cell r="DN231" t="str">
            <v/>
          </cell>
          <cell r="DO231" t="str">
            <v/>
          </cell>
          <cell r="DU231" t="str">
            <v>Met een losse pen</v>
          </cell>
          <cell r="DV231" t="str">
            <v>With removable pin</v>
          </cell>
          <cell r="DW231" t="str">
            <v>Mit losem Stift</v>
          </cell>
          <cell r="DX231" t="str">
            <v>Avec un Tige détachable</v>
          </cell>
          <cell r="EQ231" t="str">
            <v>2015_20_</v>
          </cell>
          <cell r="ER231" t="str">
            <v>2015_20_2d</v>
          </cell>
          <cell r="ES231" t="str">
            <v>2015_20</v>
          </cell>
          <cell r="EX231" t="str">
            <v>?</v>
          </cell>
          <cell r="FF231">
            <v>14783</v>
          </cell>
          <cell r="FI231">
            <v>147686</v>
          </cell>
          <cell r="FL231">
            <v>1</v>
          </cell>
        </row>
        <row r="232">
          <cell r="C232" t="str">
            <v>2015.50.025E</v>
          </cell>
          <cell r="D232">
            <v>2015</v>
          </cell>
          <cell r="E232" t="str">
            <v>Smalscharnier</v>
          </cell>
          <cell r="F232" t="str">
            <v>Narrow butt hinge, square corners, brass polished, with removable pin, swaged</v>
          </cell>
          <cell r="G232" t="str">
            <v>Smalscharnier, rechte hoek, messing gepolijst, met losse stift</v>
          </cell>
          <cell r="H232" t="str">
            <v>Charnière étroite, coins carrés, laiton poli, tige dégondable, coudée</v>
          </cell>
          <cell r="I232" t="str">
            <v>Scharnier, rechte Ecken, Messing poliert, mit losem Stift und durchgedrucktem Gewerbe</v>
          </cell>
          <cell r="J232" t="str">
            <v>2015_20_.jpg</v>
          </cell>
          <cell r="K232" t="str">
            <v>C:\Users\Filis\OneDrive\Citgez Trading\Leveranciers\Charmag\Foto's\2015_20_.jpg</v>
          </cell>
          <cell r="L232" t="str">
            <v>2015_20_2d.tif</v>
          </cell>
          <cell r="M232" t="str">
            <v>C:\Users\Filis\OneDrive\Citgez Trading\Leveranciers\Charmag\technische tekeningen\2015_20_2d.tif</v>
          </cell>
          <cell r="N232" t="str">
            <v>50_Messing</v>
          </cell>
          <cell r="O232">
            <v>111556</v>
          </cell>
          <cell r="P232">
            <v>25</v>
          </cell>
          <cell r="Q232" t="str">
            <v>mm</v>
          </cell>
          <cell r="R232">
            <v>20</v>
          </cell>
          <cell r="S232" t="str">
            <v>mm</v>
          </cell>
          <cell r="T232">
            <v>1</v>
          </cell>
          <cell r="U232" t="str">
            <v>mm</v>
          </cell>
          <cell r="V232">
            <v>4.2</v>
          </cell>
          <cell r="W232" t="str">
            <v>mm</v>
          </cell>
          <cell r="X232">
            <v>2</v>
          </cell>
          <cell r="Y232" t="str">
            <v>mm</v>
          </cell>
          <cell r="Z232">
            <v>3</v>
          </cell>
          <cell r="AA232" t="str">
            <v>mm</v>
          </cell>
          <cell r="AC232" t="str">
            <v>mm</v>
          </cell>
          <cell r="AE232" t="str">
            <v>mm</v>
          </cell>
          <cell r="AF232">
            <v>2</v>
          </cell>
          <cell r="AG232">
            <v>4</v>
          </cell>
          <cell r="AH232" t="str">
            <v>2*20</v>
          </cell>
          <cell r="AI232" t="str">
            <v>mm</v>
          </cell>
          <cell r="AL232" t="str">
            <v xml:space="preserve">Deuren volgens BRL 0803  </v>
          </cell>
          <cell r="AP232">
            <v>20</v>
          </cell>
          <cell r="AQ232" t="str">
            <v>stuks</v>
          </cell>
          <cell r="AR232">
            <v>6.0000000000000001E-3</v>
          </cell>
          <cell r="AS232" t="str">
            <v>kg</v>
          </cell>
          <cell r="AW232" t="str">
            <v>Hout</v>
          </cell>
          <cell r="AX232" t="str">
            <v>Wood</v>
          </cell>
          <cell r="AY232" t="str">
            <v>Holz</v>
          </cell>
          <cell r="AZ232" t="str">
            <v>Bois</v>
          </cell>
          <cell r="BA232" t="str">
            <v>Scharnier</v>
          </cell>
          <cell r="BB232" t="str">
            <v>Hinge</v>
          </cell>
          <cell r="BC232" t="str">
            <v>Scharnier</v>
          </cell>
          <cell r="BD232" t="str">
            <v>Charnière</v>
          </cell>
          <cell r="BE232" t="str">
            <v>Smalscharnier</v>
          </cell>
          <cell r="BF232" t="str">
            <v>Narrow butt hinge</v>
          </cell>
          <cell r="BG232" t="str">
            <v>Schmales scharnier</v>
          </cell>
          <cell r="BH232" t="str">
            <v>Charnière étroite</v>
          </cell>
          <cell r="BM232" t="str">
            <v>Messing</v>
          </cell>
          <cell r="BN232" t="str">
            <v>Brass</v>
          </cell>
          <cell r="BO232" t="str">
            <v>Messing</v>
          </cell>
          <cell r="BP232" t="str">
            <v>Laiton</v>
          </cell>
          <cell r="BQ232" t="str">
            <v>Gepolijst</v>
          </cell>
          <cell r="BR232" t="str">
            <v>Polished</v>
          </cell>
          <cell r="BS232" t="str">
            <v>Poliert</v>
          </cell>
          <cell r="BT232" t="str">
            <v>Poli</v>
          </cell>
          <cell r="BU232" t="str">
            <v>Messing</v>
          </cell>
          <cell r="BV232" t="str">
            <v>Brass</v>
          </cell>
          <cell r="BW232" t="str">
            <v>Messing</v>
          </cell>
          <cell r="BX232" t="str">
            <v>Laiton</v>
          </cell>
          <cell r="BY232" t="str">
            <v/>
          </cell>
          <cell r="CC232" t="str">
            <v>Rechte hoek</v>
          </cell>
          <cell r="CD232" t="str">
            <v>Square corners</v>
          </cell>
          <cell r="CE232" t="str">
            <v>Rechte Ecken</v>
          </cell>
          <cell r="CF232" t="str">
            <v>Coins carrés</v>
          </cell>
          <cell r="CG232" t="str">
            <v>Ongelagerd</v>
          </cell>
          <cell r="CH232" t="str">
            <v xml:space="preserve">Bearing-free </v>
          </cell>
          <cell r="CI232" t="str">
            <v>Lager frei</v>
          </cell>
          <cell r="CJ232" t="str">
            <v>Sans lisse</v>
          </cell>
          <cell r="DE232" t="str">
            <v>Toepasbaar voor binnendeuren</v>
          </cell>
          <cell r="DI232" t="str">
            <v>stervormig, verlagen de kans op breuk weg halen</v>
          </cell>
          <cell r="DJ232" t="str">
            <v>Star-shaped, reduce the risk of screw breaking</v>
          </cell>
          <cell r="DK232" t="str">
            <v>Sternförmig, reduziert das Risiko eines Schraubenbruchs</v>
          </cell>
          <cell r="DL232" t="str">
            <v>En forme d'étoile, pour réduire le risque de rupture des vis</v>
          </cell>
          <cell r="DM232" t="str">
            <v/>
          </cell>
          <cell r="DN232" t="str">
            <v/>
          </cell>
          <cell r="DO232" t="str">
            <v/>
          </cell>
          <cell r="DU232" t="str">
            <v>Met een losse pen</v>
          </cell>
          <cell r="DV232" t="str">
            <v>With removable pin</v>
          </cell>
          <cell r="DW232" t="str">
            <v>Mit losem Stift</v>
          </cell>
          <cell r="DX232" t="str">
            <v>Avec un Tige détachable</v>
          </cell>
          <cell r="EQ232" t="str">
            <v>2015_50_</v>
          </cell>
          <cell r="ER232" t="str">
            <v>2015_20_2d</v>
          </cell>
          <cell r="ES232" t="str">
            <v>2015_20</v>
          </cell>
          <cell r="EX232" t="str">
            <v>?</v>
          </cell>
          <cell r="FF232">
            <v>14784</v>
          </cell>
          <cell r="FI232">
            <v>115795</v>
          </cell>
          <cell r="FL232">
            <v>1</v>
          </cell>
        </row>
        <row r="233">
          <cell r="C233" t="str">
            <v>2015.50.040E</v>
          </cell>
          <cell r="D233">
            <v>2015</v>
          </cell>
          <cell r="E233" t="str">
            <v>Smalscharnier</v>
          </cell>
          <cell r="F233" t="str">
            <v>Narrow butt hinge, square corners, brass polished, with removable pin, swaged</v>
          </cell>
          <cell r="G233" t="str">
            <v>Smalscharnier, rechte hoek, messing gepolijst, met losse stift</v>
          </cell>
          <cell r="H233" t="str">
            <v>Charnière étroite, coins carrés, laiton poli, tige dégondable, coudée</v>
          </cell>
          <cell r="I233" t="str">
            <v>Scharnier, rechte Ecken, Messing poliert, mit losem Stift und durchgedrucktem Gewerbe</v>
          </cell>
          <cell r="J233" t="str">
            <v>2015_20_.jpg</v>
          </cell>
          <cell r="K233" t="str">
            <v>C:\Users\Filis\OneDrive\Citgez Trading\Leveranciers\Charmag\Foto's\2015_20_.jpg</v>
          </cell>
          <cell r="L233" t="str">
            <v>2015_20_2d.tif</v>
          </cell>
          <cell r="M233" t="str">
            <v>C:\Users\Filis\OneDrive\Citgez Trading\Leveranciers\Charmag\technische tekeningen\2015_20_2d.tif</v>
          </cell>
          <cell r="N233" t="str">
            <v>50_Messing</v>
          </cell>
          <cell r="O233">
            <v>111557</v>
          </cell>
          <cell r="P233">
            <v>40</v>
          </cell>
          <cell r="Q233" t="str">
            <v>mm</v>
          </cell>
          <cell r="R233">
            <v>33</v>
          </cell>
          <cell r="S233" t="str">
            <v>mm</v>
          </cell>
          <cell r="T233">
            <v>1.5</v>
          </cell>
          <cell r="U233" t="str">
            <v>mm</v>
          </cell>
          <cell r="V233">
            <v>6.2</v>
          </cell>
          <cell r="W233" t="str">
            <v>mm</v>
          </cell>
          <cell r="X233">
            <v>3</v>
          </cell>
          <cell r="Y233" t="str">
            <v>mm</v>
          </cell>
          <cell r="Z233">
            <v>3</v>
          </cell>
          <cell r="AA233" t="str">
            <v>mm</v>
          </cell>
          <cell r="AC233" t="str">
            <v>mm</v>
          </cell>
          <cell r="AE233" t="str">
            <v>mm</v>
          </cell>
          <cell r="AF233">
            <v>3</v>
          </cell>
          <cell r="AG233">
            <v>4</v>
          </cell>
          <cell r="AH233" t="str">
            <v>3*2,5</v>
          </cell>
          <cell r="AI233" t="str">
            <v>mm</v>
          </cell>
          <cell r="AL233" t="str">
            <v xml:space="preserve">Deuren volgens BRL 0803  </v>
          </cell>
          <cell r="AP233">
            <v>20</v>
          </cell>
          <cell r="AQ233" t="str">
            <v>stuks</v>
          </cell>
          <cell r="AR233">
            <v>2.1999999999999999E-2</v>
          </cell>
          <cell r="AS233" t="str">
            <v>kg</v>
          </cell>
          <cell r="AW233" t="str">
            <v>Hout</v>
          </cell>
          <cell r="AX233" t="str">
            <v>Wood</v>
          </cell>
          <cell r="AY233" t="str">
            <v>Holz</v>
          </cell>
          <cell r="AZ233" t="str">
            <v>Bois</v>
          </cell>
          <cell r="BA233" t="str">
            <v>Scharnier</v>
          </cell>
          <cell r="BB233" t="str">
            <v>Hinge</v>
          </cell>
          <cell r="BC233" t="str">
            <v>Scharnier</v>
          </cell>
          <cell r="BD233" t="str">
            <v>Charnière</v>
          </cell>
          <cell r="BE233" t="str">
            <v>Smalscharnier</v>
          </cell>
          <cell r="BF233" t="str">
            <v>Narrow butt hinge</v>
          </cell>
          <cell r="BG233" t="str">
            <v>Schmales scharnier</v>
          </cell>
          <cell r="BH233" t="str">
            <v>Charnière étroite</v>
          </cell>
          <cell r="BM233" t="str">
            <v>Messing</v>
          </cell>
          <cell r="BN233" t="str">
            <v>Brass</v>
          </cell>
          <cell r="BO233" t="str">
            <v>Messing</v>
          </cell>
          <cell r="BP233" t="str">
            <v>Laiton</v>
          </cell>
          <cell r="BQ233" t="str">
            <v>Gepolijst</v>
          </cell>
          <cell r="BR233" t="str">
            <v>Polished</v>
          </cell>
          <cell r="BS233" t="str">
            <v>Poliert</v>
          </cell>
          <cell r="BT233" t="str">
            <v>Poli</v>
          </cell>
          <cell r="BU233" t="str">
            <v>Messing</v>
          </cell>
          <cell r="BV233" t="str">
            <v>Brass</v>
          </cell>
          <cell r="BW233" t="str">
            <v>Messing</v>
          </cell>
          <cell r="BX233" t="str">
            <v>Laiton</v>
          </cell>
          <cell r="BY233" t="str">
            <v/>
          </cell>
          <cell r="CC233" t="str">
            <v>Rechte hoek</v>
          </cell>
          <cell r="CD233" t="str">
            <v>Square corners</v>
          </cell>
          <cell r="CE233" t="str">
            <v>Rechte Ecken</v>
          </cell>
          <cell r="CF233" t="str">
            <v>Coins carrés</v>
          </cell>
          <cell r="CG233" t="str">
            <v>Ongelagerd</v>
          </cell>
          <cell r="CH233" t="str">
            <v xml:space="preserve">Bearing-free </v>
          </cell>
          <cell r="CI233" t="str">
            <v>Lager frei</v>
          </cell>
          <cell r="CJ233" t="str">
            <v>Sans lisse</v>
          </cell>
          <cell r="DE233" t="str">
            <v>Toepasbaar voor binnendeuren</v>
          </cell>
          <cell r="DI233" t="str">
            <v>stervormig, verlagen de kans op breuk weg halen</v>
          </cell>
          <cell r="DJ233" t="str">
            <v>Star-shaped, reduce the risk of screw breaking</v>
          </cell>
          <cell r="DK233" t="str">
            <v>Sternförmig, reduziert das Risiko eines Schraubenbruchs</v>
          </cell>
          <cell r="DL233" t="str">
            <v>En forme d'étoile, pour réduire le risque de rupture des vis</v>
          </cell>
          <cell r="DM233" t="str">
            <v/>
          </cell>
          <cell r="DN233" t="str">
            <v/>
          </cell>
          <cell r="DO233" t="str">
            <v/>
          </cell>
          <cell r="DU233" t="str">
            <v>Met een losse pen</v>
          </cell>
          <cell r="DV233" t="str">
            <v>With removable pin</v>
          </cell>
          <cell r="DW233" t="str">
            <v>Mit losem Stift</v>
          </cell>
          <cell r="DX233" t="str">
            <v>Avec un Tige détachable</v>
          </cell>
          <cell r="EQ233" t="str">
            <v>2015_50_</v>
          </cell>
          <cell r="ER233" t="str">
            <v>2015_20_2d</v>
          </cell>
          <cell r="ES233" t="str">
            <v>2015_20</v>
          </cell>
          <cell r="EX233" t="str">
            <v>?</v>
          </cell>
          <cell r="FF233">
            <v>14785</v>
          </cell>
          <cell r="FI233">
            <v>115796</v>
          </cell>
          <cell r="FL233">
            <v>1</v>
          </cell>
        </row>
        <row r="234">
          <cell r="C234" t="str">
            <v>2015.50.050E</v>
          </cell>
          <cell r="D234">
            <v>2015</v>
          </cell>
          <cell r="E234" t="str">
            <v>Smalscharnier</v>
          </cell>
          <cell r="F234" t="str">
            <v>Narrow butt hinge, square corners, brass polished, with removable pin, swaged</v>
          </cell>
          <cell r="G234" t="str">
            <v>Smalscharnier, rechte hoek, messing gepolijst, met losse stift</v>
          </cell>
          <cell r="H234" t="str">
            <v>Charnière étroite, coins carrés, laiton poli, tige dégondable, coudée</v>
          </cell>
          <cell r="I234" t="str">
            <v>Scharnier, rechte Ecken, Messing poliert, mit losem Stift und durchgedrucktem Gewerbe</v>
          </cell>
          <cell r="J234" t="str">
            <v>2015_20_.jpg</v>
          </cell>
          <cell r="K234" t="str">
            <v>C:\Users\Filis\OneDrive\Citgez Trading\Leveranciers\Charmag\Foto's\2015_20_.jpg</v>
          </cell>
          <cell r="L234" t="str">
            <v>2015_20_2d.tif</v>
          </cell>
          <cell r="M234" t="str">
            <v>C:\Users\Filis\OneDrive\Citgez Trading\Leveranciers\Charmag\technische tekeningen\2015_20_2d.tif</v>
          </cell>
          <cell r="N234" t="str">
            <v>50_Messing</v>
          </cell>
          <cell r="O234">
            <v>111558</v>
          </cell>
          <cell r="P234">
            <v>50</v>
          </cell>
          <cell r="Q234" t="str">
            <v>mm</v>
          </cell>
          <cell r="R234">
            <v>40</v>
          </cell>
          <cell r="S234" t="str">
            <v>mm</v>
          </cell>
          <cell r="T234">
            <v>1.5</v>
          </cell>
          <cell r="U234" t="str">
            <v>mm</v>
          </cell>
          <cell r="V234">
            <v>7.2</v>
          </cell>
          <cell r="W234" t="str">
            <v>mm</v>
          </cell>
          <cell r="X234">
            <v>4</v>
          </cell>
          <cell r="Y234" t="str">
            <v>mm</v>
          </cell>
          <cell r="Z234">
            <v>3</v>
          </cell>
          <cell r="AA234" t="str">
            <v>mm</v>
          </cell>
          <cell r="AC234" t="str">
            <v>mm</v>
          </cell>
          <cell r="AE234" t="str">
            <v>mm</v>
          </cell>
          <cell r="AF234">
            <v>3</v>
          </cell>
          <cell r="AG234">
            <v>4</v>
          </cell>
          <cell r="AH234" t="str">
            <v>3*2,5</v>
          </cell>
          <cell r="AI234" t="str">
            <v>mm</v>
          </cell>
          <cell r="AL234" t="str">
            <v xml:space="preserve">Deuren volgens BRL 0803  </v>
          </cell>
          <cell r="AP234">
            <v>20</v>
          </cell>
          <cell r="AQ234" t="str">
            <v>stuks</v>
          </cell>
          <cell r="AR234">
            <v>3.4000000000000002E-2</v>
          </cell>
          <cell r="AS234" t="str">
            <v>kg</v>
          </cell>
          <cell r="AW234" t="str">
            <v>Hout</v>
          </cell>
          <cell r="AX234" t="str">
            <v>Wood</v>
          </cell>
          <cell r="AY234" t="str">
            <v>Holz</v>
          </cell>
          <cell r="AZ234" t="str">
            <v>Bois</v>
          </cell>
          <cell r="BA234" t="str">
            <v>Scharnier</v>
          </cell>
          <cell r="BB234" t="str">
            <v>Hinge</v>
          </cell>
          <cell r="BC234" t="str">
            <v>Scharnier</v>
          </cell>
          <cell r="BD234" t="str">
            <v>Charnière</v>
          </cell>
          <cell r="BE234" t="str">
            <v>Smalscharnier</v>
          </cell>
          <cell r="BF234" t="str">
            <v>Narrow butt hinge</v>
          </cell>
          <cell r="BG234" t="str">
            <v>Schmales scharnier</v>
          </cell>
          <cell r="BH234" t="str">
            <v>Charnière étroite</v>
          </cell>
          <cell r="BM234" t="str">
            <v>Messing</v>
          </cell>
          <cell r="BN234" t="str">
            <v>Brass</v>
          </cell>
          <cell r="BO234" t="str">
            <v>Messing</v>
          </cell>
          <cell r="BP234" t="str">
            <v>Laiton</v>
          </cell>
          <cell r="BQ234" t="str">
            <v>Gepolijst</v>
          </cell>
          <cell r="BR234" t="str">
            <v>Polished</v>
          </cell>
          <cell r="BS234" t="str">
            <v>Poliert</v>
          </cell>
          <cell r="BT234" t="str">
            <v>Poli</v>
          </cell>
          <cell r="BU234" t="str">
            <v>Messing</v>
          </cell>
          <cell r="BV234" t="str">
            <v>Brass</v>
          </cell>
          <cell r="BW234" t="str">
            <v>Messing</v>
          </cell>
          <cell r="BX234" t="str">
            <v>Laiton</v>
          </cell>
          <cell r="BY234" t="str">
            <v/>
          </cell>
          <cell r="CC234" t="str">
            <v>Rechte hoek</v>
          </cell>
          <cell r="CD234" t="str">
            <v>Square corners</v>
          </cell>
          <cell r="CE234" t="str">
            <v>Rechte Ecken</v>
          </cell>
          <cell r="CF234" t="str">
            <v>Coins carrés</v>
          </cell>
          <cell r="CG234" t="str">
            <v>Ongelagerd</v>
          </cell>
          <cell r="CH234" t="str">
            <v xml:space="preserve">Bearing-free </v>
          </cell>
          <cell r="CI234" t="str">
            <v>Lager frei</v>
          </cell>
          <cell r="CJ234" t="str">
            <v>Sans lisse</v>
          </cell>
          <cell r="DE234" t="str">
            <v>Toepasbaar voor binnendeuren</v>
          </cell>
          <cell r="DI234" t="str">
            <v>stervormig, verlagen de kans op breuk weg halen</v>
          </cell>
          <cell r="DJ234" t="str">
            <v>Star-shaped, reduce the risk of screw breaking</v>
          </cell>
          <cell r="DK234" t="str">
            <v>Sternförmig, reduziert das Risiko eines Schraubenbruchs</v>
          </cell>
          <cell r="DL234" t="str">
            <v>En forme d'étoile, pour réduire le risque de rupture des vis</v>
          </cell>
          <cell r="DM234" t="str">
            <v/>
          </cell>
          <cell r="DN234" t="str">
            <v/>
          </cell>
          <cell r="DO234" t="str">
            <v/>
          </cell>
          <cell r="DU234" t="str">
            <v>Met een losse pen</v>
          </cell>
          <cell r="DV234" t="str">
            <v>With removable pin</v>
          </cell>
          <cell r="DW234" t="str">
            <v>Mit losem Stift</v>
          </cell>
          <cell r="DX234" t="str">
            <v>Avec un Tige détachable</v>
          </cell>
          <cell r="EQ234" t="str">
            <v>2015_50_</v>
          </cell>
          <cell r="ER234" t="str">
            <v>2015_20_2d</v>
          </cell>
          <cell r="ES234" t="str">
            <v>2015_20</v>
          </cell>
          <cell r="EX234" t="str">
            <v>?</v>
          </cell>
          <cell r="FF234">
            <v>14786</v>
          </cell>
          <cell r="FI234">
            <v>115797</v>
          </cell>
          <cell r="FL234">
            <v>1</v>
          </cell>
        </row>
        <row r="235">
          <cell r="C235" t="str">
            <v>2015.50.060E</v>
          </cell>
          <cell r="D235">
            <v>2015</v>
          </cell>
          <cell r="E235" t="str">
            <v>Smalscharnier</v>
          </cell>
          <cell r="F235" t="str">
            <v>Narrow butt hinge, square corners, brass polished, with removable pin, swaged</v>
          </cell>
          <cell r="G235" t="str">
            <v>Smalscharnier, rechte hoek, messing gepolijst, met losse stift</v>
          </cell>
          <cell r="H235" t="str">
            <v>Charnière étroite, coins carrés, laiton poli, tige dégondable, coudée</v>
          </cell>
          <cell r="I235" t="str">
            <v>Scharnier, rechte Ecken, Messing poliert, mit losem Stift und durchgedrucktem Gewerbe</v>
          </cell>
          <cell r="J235" t="str">
            <v>2015_20_.jpg</v>
          </cell>
          <cell r="K235" t="str">
            <v>C:\Users\Filis\OneDrive\Citgez Trading\Leveranciers\Charmag\Foto's\2015_20_.jpg</v>
          </cell>
          <cell r="L235" t="str">
            <v>2015_20_2d.tif</v>
          </cell>
          <cell r="M235" t="str">
            <v>C:\Users\Filis\OneDrive\Citgez Trading\Leveranciers\Charmag\technische tekeningen\2015_20_2d.tif</v>
          </cell>
          <cell r="N235" t="str">
            <v>50_Messing</v>
          </cell>
          <cell r="O235">
            <v>111559</v>
          </cell>
          <cell r="P235">
            <v>60</v>
          </cell>
          <cell r="Q235" t="str">
            <v>mm</v>
          </cell>
          <cell r="R235">
            <v>45</v>
          </cell>
          <cell r="S235" t="str">
            <v>mm</v>
          </cell>
          <cell r="T235">
            <v>1.75</v>
          </cell>
          <cell r="U235" t="str">
            <v>mm</v>
          </cell>
          <cell r="V235">
            <v>7.5</v>
          </cell>
          <cell r="W235" t="str">
            <v>mm</v>
          </cell>
          <cell r="X235">
            <v>4</v>
          </cell>
          <cell r="Y235" t="str">
            <v>mm</v>
          </cell>
          <cell r="Z235">
            <v>3</v>
          </cell>
          <cell r="AA235" t="str">
            <v>mm</v>
          </cell>
          <cell r="AC235" t="str">
            <v>mm</v>
          </cell>
          <cell r="AE235" t="str">
            <v>mm</v>
          </cell>
          <cell r="AF235">
            <v>3.5</v>
          </cell>
          <cell r="AG235">
            <v>6</v>
          </cell>
          <cell r="AH235" t="str">
            <v>3,5*30</v>
          </cell>
          <cell r="AI235" t="str">
            <v>mm</v>
          </cell>
          <cell r="AL235" t="str">
            <v xml:space="preserve">Deuren volgens BRL 0803  </v>
          </cell>
          <cell r="AP235">
            <v>20</v>
          </cell>
          <cell r="AQ235" t="str">
            <v>stuks</v>
          </cell>
          <cell r="AR235">
            <v>5.0999999999999997E-2</v>
          </cell>
          <cell r="AS235" t="str">
            <v>kg</v>
          </cell>
          <cell r="AW235" t="str">
            <v>Hout</v>
          </cell>
          <cell r="AX235" t="str">
            <v>Wood</v>
          </cell>
          <cell r="AY235" t="str">
            <v>Holz</v>
          </cell>
          <cell r="AZ235" t="str">
            <v>Bois</v>
          </cell>
          <cell r="BA235" t="str">
            <v>Scharnier</v>
          </cell>
          <cell r="BB235" t="str">
            <v>Hinge</v>
          </cell>
          <cell r="BC235" t="str">
            <v>Scharnier</v>
          </cell>
          <cell r="BD235" t="str">
            <v>Charnière</v>
          </cell>
          <cell r="BE235" t="str">
            <v>Smalscharnier</v>
          </cell>
          <cell r="BF235" t="str">
            <v>Narrow butt hinge</v>
          </cell>
          <cell r="BG235" t="str">
            <v>Schmales scharnier</v>
          </cell>
          <cell r="BH235" t="str">
            <v>Charnière étroite</v>
          </cell>
          <cell r="BM235" t="str">
            <v>Messing</v>
          </cell>
          <cell r="BN235" t="str">
            <v>Brass</v>
          </cell>
          <cell r="BO235" t="str">
            <v>Messing</v>
          </cell>
          <cell r="BP235" t="str">
            <v>Laiton</v>
          </cell>
          <cell r="BQ235" t="str">
            <v>Gepolijst</v>
          </cell>
          <cell r="BR235" t="str">
            <v>Polished</v>
          </cell>
          <cell r="BS235" t="str">
            <v>Poliert</v>
          </cell>
          <cell r="BT235" t="str">
            <v>Poli</v>
          </cell>
          <cell r="BU235" t="str">
            <v>Messing</v>
          </cell>
          <cell r="BV235" t="str">
            <v>Brass</v>
          </cell>
          <cell r="BW235" t="str">
            <v>Messing</v>
          </cell>
          <cell r="BX235" t="str">
            <v>Laiton</v>
          </cell>
          <cell r="BY235" t="str">
            <v/>
          </cell>
          <cell r="CC235" t="str">
            <v>Rechte hoek</v>
          </cell>
          <cell r="CD235" t="str">
            <v>Square corners</v>
          </cell>
          <cell r="CE235" t="str">
            <v>Rechte Ecken</v>
          </cell>
          <cell r="CF235" t="str">
            <v>Coins carrés</v>
          </cell>
          <cell r="CG235" t="str">
            <v>Ongelagerd</v>
          </cell>
          <cell r="CH235" t="str">
            <v xml:space="preserve">Bearing-free </v>
          </cell>
          <cell r="CI235" t="str">
            <v>Lager frei</v>
          </cell>
          <cell r="CJ235" t="str">
            <v>Sans lisse</v>
          </cell>
          <cell r="DE235" t="str">
            <v>Toepasbaar voor binnendeuren</v>
          </cell>
          <cell r="DI235" t="str">
            <v>stervormig, verlagen de kans op breuk weg halen</v>
          </cell>
          <cell r="DJ235" t="str">
            <v>Star-shaped, reduce the risk of screw breaking</v>
          </cell>
          <cell r="DK235" t="str">
            <v>Sternförmig, reduziert das Risiko eines Schraubenbruchs</v>
          </cell>
          <cell r="DL235" t="str">
            <v>En forme d'étoile, pour réduire le risque de rupture des vis</v>
          </cell>
          <cell r="DM235" t="str">
            <v/>
          </cell>
          <cell r="DN235" t="str">
            <v/>
          </cell>
          <cell r="DO235" t="str">
            <v/>
          </cell>
          <cell r="DU235" t="str">
            <v>Met een losse pen</v>
          </cell>
          <cell r="DV235" t="str">
            <v>With removable pin</v>
          </cell>
          <cell r="DW235" t="str">
            <v>Mit losem Stift</v>
          </cell>
          <cell r="DX235" t="str">
            <v>Avec un Tige détachable</v>
          </cell>
          <cell r="EQ235" t="str">
            <v>2015_50_</v>
          </cell>
          <cell r="ER235" t="str">
            <v>2015_20_2d</v>
          </cell>
          <cell r="ES235" t="str">
            <v>2015_20</v>
          </cell>
          <cell r="EX235" t="str">
            <v>?</v>
          </cell>
          <cell r="FF235">
            <v>14787</v>
          </cell>
          <cell r="FI235">
            <v>115798</v>
          </cell>
          <cell r="FL235">
            <v>1</v>
          </cell>
        </row>
        <row r="236">
          <cell r="C236" t="str">
            <v>2015.50.075E</v>
          </cell>
          <cell r="D236">
            <v>2015</v>
          </cell>
          <cell r="E236" t="str">
            <v>Smalscharnier</v>
          </cell>
          <cell r="F236" t="str">
            <v>Narrow butt hinge, square corners, brass polished, with removable pin, swaged</v>
          </cell>
          <cell r="G236" t="str">
            <v>Smalscharnier, rechte hoek, messing gepolijst, met losse stift</v>
          </cell>
          <cell r="H236" t="str">
            <v>Charnière étroite, coins carrés, laiton poli, tige dégondable, coudée</v>
          </cell>
          <cell r="I236" t="str">
            <v>Scharnier, rechte Ecken, Messing poliert, mit losem Stift und durchgedrucktem Gewerbe</v>
          </cell>
          <cell r="J236" t="str">
            <v>2015_20_.jpg</v>
          </cell>
          <cell r="K236" t="str">
            <v>C:\Users\Filis\OneDrive\Citgez Trading\Leveranciers\Charmag\Foto's\2015_20_.jpg</v>
          </cell>
          <cell r="L236" t="str">
            <v>2015_20_2d.tif</v>
          </cell>
          <cell r="M236" t="str">
            <v>C:\Users\Filis\OneDrive\Citgez Trading\Leveranciers\Charmag\technische tekeningen\2015_20_2d.tif</v>
          </cell>
          <cell r="N236" t="str">
            <v>50_Messing</v>
          </cell>
          <cell r="O236">
            <v>111560</v>
          </cell>
          <cell r="P236">
            <v>76</v>
          </cell>
          <cell r="Q236" t="str">
            <v>mm</v>
          </cell>
          <cell r="R236">
            <v>50</v>
          </cell>
          <cell r="S236" t="str">
            <v>mm</v>
          </cell>
          <cell r="T236">
            <v>1.75</v>
          </cell>
          <cell r="U236" t="str">
            <v>mm</v>
          </cell>
          <cell r="V236">
            <v>7.7</v>
          </cell>
          <cell r="W236" t="str">
            <v>mm</v>
          </cell>
          <cell r="X236">
            <v>4</v>
          </cell>
          <cell r="Y236" t="str">
            <v>mm</v>
          </cell>
          <cell r="Z236">
            <v>5</v>
          </cell>
          <cell r="AA236" t="str">
            <v>mm</v>
          </cell>
          <cell r="AC236" t="str">
            <v>mm</v>
          </cell>
          <cell r="AE236" t="str">
            <v>mm</v>
          </cell>
          <cell r="AF236">
            <v>3.5</v>
          </cell>
          <cell r="AG236">
            <v>6</v>
          </cell>
          <cell r="AH236" t="str">
            <v>3,5*30</v>
          </cell>
          <cell r="AI236" t="str">
            <v>mm</v>
          </cell>
          <cell r="AL236" t="str">
            <v xml:space="preserve">Deuren volgens BRL 0803  </v>
          </cell>
          <cell r="AP236">
            <v>20</v>
          </cell>
          <cell r="AQ236" t="str">
            <v>stuks</v>
          </cell>
          <cell r="AR236">
            <v>7.0000000000000007E-2</v>
          </cell>
          <cell r="AS236" t="str">
            <v>kg</v>
          </cell>
          <cell r="AW236" t="str">
            <v>Hout</v>
          </cell>
          <cell r="AX236" t="str">
            <v>Wood</v>
          </cell>
          <cell r="AY236" t="str">
            <v>Holz</v>
          </cell>
          <cell r="AZ236" t="str">
            <v>Bois</v>
          </cell>
          <cell r="BA236" t="str">
            <v>Scharnier</v>
          </cell>
          <cell r="BB236" t="str">
            <v>Hinge</v>
          </cell>
          <cell r="BC236" t="str">
            <v>Scharnier</v>
          </cell>
          <cell r="BD236" t="str">
            <v>Charnière</v>
          </cell>
          <cell r="BE236" t="str">
            <v>Smalscharnier</v>
          </cell>
          <cell r="BF236" t="str">
            <v>Narrow butt hinge</v>
          </cell>
          <cell r="BG236" t="str">
            <v>Schmales scharnier</v>
          </cell>
          <cell r="BH236" t="str">
            <v>Charnière étroite</v>
          </cell>
          <cell r="BM236" t="str">
            <v>Messing</v>
          </cell>
          <cell r="BN236" t="str">
            <v>Brass</v>
          </cell>
          <cell r="BO236" t="str">
            <v>Messing</v>
          </cell>
          <cell r="BP236" t="str">
            <v>Laiton</v>
          </cell>
          <cell r="BQ236" t="str">
            <v>Gepolijst</v>
          </cell>
          <cell r="BR236" t="str">
            <v>Polished</v>
          </cell>
          <cell r="BS236" t="str">
            <v>Poliert</v>
          </cell>
          <cell r="BT236" t="str">
            <v>Poli</v>
          </cell>
          <cell r="BU236" t="str">
            <v>Messing</v>
          </cell>
          <cell r="BV236" t="str">
            <v>Brass</v>
          </cell>
          <cell r="BW236" t="str">
            <v>Messing</v>
          </cell>
          <cell r="BX236" t="str">
            <v>Laiton</v>
          </cell>
          <cell r="BY236" t="str">
            <v/>
          </cell>
          <cell r="CC236" t="str">
            <v>Rechte hoek</v>
          </cell>
          <cell r="CD236" t="str">
            <v>Square corners</v>
          </cell>
          <cell r="CE236" t="str">
            <v>Rechte Ecken</v>
          </cell>
          <cell r="CF236" t="str">
            <v>Coins carrés</v>
          </cell>
          <cell r="CG236" t="str">
            <v>Ongelagerd</v>
          </cell>
          <cell r="CH236" t="str">
            <v xml:space="preserve">Bearing-free </v>
          </cell>
          <cell r="CI236" t="str">
            <v>Lager frei</v>
          </cell>
          <cell r="CJ236" t="str">
            <v>Sans lisse</v>
          </cell>
          <cell r="DE236" t="str">
            <v>Toepasbaar voor binnendeuren</v>
          </cell>
          <cell r="DI236" t="str">
            <v>stervormig, verlagen de kans op breuk weg halen</v>
          </cell>
          <cell r="DJ236" t="str">
            <v>Star-shaped, reduce the risk of screw breaking</v>
          </cell>
          <cell r="DK236" t="str">
            <v>Sternförmig, reduziert das Risiko eines Schraubenbruchs</v>
          </cell>
          <cell r="DL236" t="str">
            <v>En forme d'étoile, pour réduire le risque de rupture des vis</v>
          </cell>
          <cell r="DM236" t="str">
            <v/>
          </cell>
          <cell r="DN236" t="str">
            <v/>
          </cell>
          <cell r="DO236" t="str">
            <v/>
          </cell>
          <cell r="DU236" t="str">
            <v>Met een losse pen</v>
          </cell>
          <cell r="DV236" t="str">
            <v>With removable pin</v>
          </cell>
          <cell r="DW236" t="str">
            <v>Mit losem Stift</v>
          </cell>
          <cell r="DX236" t="str">
            <v>Avec un Tige détachable</v>
          </cell>
          <cell r="EQ236" t="str">
            <v>2015_50_</v>
          </cell>
          <cell r="ER236" t="str">
            <v>2015_20_2d</v>
          </cell>
          <cell r="ES236" t="str">
            <v>2015_20</v>
          </cell>
          <cell r="EX236" t="str">
            <v>?</v>
          </cell>
          <cell r="FF236">
            <v>14788</v>
          </cell>
          <cell r="FI236">
            <v>115799</v>
          </cell>
          <cell r="FL236">
            <v>1</v>
          </cell>
        </row>
        <row r="237">
          <cell r="BS237" t="str">
            <v/>
          </cell>
          <cell r="BT237" t="str">
            <v/>
          </cell>
          <cell r="BU237" t="str">
            <v/>
          </cell>
          <cell r="BV237" t="str">
            <v/>
          </cell>
          <cell r="BW237" t="str">
            <v/>
          </cell>
          <cell r="BX237" t="str">
            <v/>
          </cell>
          <cell r="BY237" t="str">
            <v/>
          </cell>
          <cell r="DM237" t="str">
            <v/>
          </cell>
          <cell r="DN237" t="str">
            <v/>
          </cell>
          <cell r="DO237" t="str">
            <v/>
          </cell>
          <cell r="FL237">
            <v>1</v>
          </cell>
        </row>
        <row r="238">
          <cell r="C238" t="str">
            <v>2020.20.050E</v>
          </cell>
          <cell r="D238">
            <v>2020</v>
          </cell>
          <cell r="E238" t="str">
            <v>Vierkante klepscharnieren</v>
          </cell>
          <cell r="F238" t="str">
            <v>Narrow butt hinge, square corners, steel galvanized, with riveted pin, heavy</v>
          </cell>
          <cell r="G238" t="str">
            <v>Vierkante klepscharnieren, rechte hoek, gegalvaniseerd, met vaste stift</v>
          </cell>
          <cell r="H238" t="str">
            <v>Charnière étroite, coins carrés, acier zingué, tige rivée, coudée, lourde</v>
          </cell>
          <cell r="I238" t="str">
            <v>Scharnier, rechte Ecken, Stahl verzinkt, mit festem Stift, schwer</v>
          </cell>
          <cell r="J238" t="str">
            <v>2020_20_.jpg</v>
          </cell>
          <cell r="K238" t="str">
            <v>C:\Users\Filis\OneDrive\Citgez Trading\Leveranciers\Charmag\Foto's\2020_20_.jpg</v>
          </cell>
          <cell r="L238" t="str">
            <v>2020_20_2d.tif</v>
          </cell>
          <cell r="M238" t="str">
            <v>C:\Users\Filis\OneDrive\Citgez Trading\Leveranciers\Charmag\technische tekeningen\2020_20_2d.tif</v>
          </cell>
          <cell r="N238" t="str">
            <v>20_Gegalvaniseerd</v>
          </cell>
          <cell r="O238">
            <v>101662</v>
          </cell>
          <cell r="P238">
            <v>50</v>
          </cell>
          <cell r="Q238" t="str">
            <v>mm</v>
          </cell>
          <cell r="R238">
            <v>52</v>
          </cell>
          <cell r="S238" t="str">
            <v>mm</v>
          </cell>
          <cell r="T238">
            <v>2</v>
          </cell>
          <cell r="U238" t="str">
            <v>mm</v>
          </cell>
          <cell r="V238">
            <v>8.3000000000000007</v>
          </cell>
          <cell r="W238" t="str">
            <v>mm</v>
          </cell>
          <cell r="X238">
            <v>4</v>
          </cell>
          <cell r="Y238" t="str">
            <v>mm</v>
          </cell>
          <cell r="Z238">
            <v>3</v>
          </cell>
          <cell r="AA238" t="str">
            <v>mm</v>
          </cell>
          <cell r="AC238" t="str">
            <v>mm</v>
          </cell>
          <cell r="AE238" t="str">
            <v>mm</v>
          </cell>
          <cell r="AF238">
            <v>3.5</v>
          </cell>
          <cell r="AG238">
            <v>4</v>
          </cell>
          <cell r="AH238" t="str">
            <v>3,5*30</v>
          </cell>
          <cell r="AI238" t="str">
            <v>mm</v>
          </cell>
          <cell r="AL238" t="str">
            <v xml:space="preserve">Deuren volgens BRL 0803  </v>
          </cell>
          <cell r="AP238">
            <v>20</v>
          </cell>
          <cell r="AQ238" t="str">
            <v>stuks</v>
          </cell>
          <cell r="AR238">
            <v>5.5E-2</v>
          </cell>
          <cell r="AS238" t="str">
            <v>kg</v>
          </cell>
          <cell r="AW238" t="str">
            <v>Hout</v>
          </cell>
          <cell r="AX238" t="str">
            <v>Wood</v>
          </cell>
          <cell r="AY238" t="str">
            <v>Holz</v>
          </cell>
          <cell r="AZ238" t="str">
            <v>Bois</v>
          </cell>
          <cell r="BA238" t="str">
            <v>Scharnier</v>
          </cell>
          <cell r="BB238" t="str">
            <v>Hinge</v>
          </cell>
          <cell r="BC238" t="str">
            <v>Scharnier</v>
          </cell>
          <cell r="BD238" t="str">
            <v>Charnière</v>
          </cell>
          <cell r="BE238" t="str">
            <v>Smalscharnier</v>
          </cell>
          <cell r="BF238" t="str">
            <v>Narrow butt hinge</v>
          </cell>
          <cell r="BG238" t="str">
            <v>Schmales scharnier</v>
          </cell>
          <cell r="BH238" t="str">
            <v>Charnière étroite</v>
          </cell>
          <cell r="BM238" t="str">
            <v>Staal</v>
          </cell>
          <cell r="BN238" t="str">
            <v>Steel</v>
          </cell>
          <cell r="BO238" t="str">
            <v>Stahl</v>
          </cell>
          <cell r="BP238" t="str">
            <v>Acier</v>
          </cell>
          <cell r="BQ238" t="str">
            <v>Gegalvaniseerd</v>
          </cell>
          <cell r="BR238" t="str">
            <v>Galvanized</v>
          </cell>
          <cell r="BS238" t="str">
            <v>Verzinkt</v>
          </cell>
          <cell r="BT238" t="str">
            <v>Zingué</v>
          </cell>
          <cell r="BU238" t="str">
            <v>Staal</v>
          </cell>
          <cell r="BV238" t="str">
            <v>Steel</v>
          </cell>
          <cell r="BW238" t="str">
            <v>Stahl</v>
          </cell>
          <cell r="BX238" t="str">
            <v>Acier</v>
          </cell>
          <cell r="BY238" t="str">
            <v/>
          </cell>
          <cell r="CC238" t="str">
            <v>Rechte hoek</v>
          </cell>
          <cell r="CD238" t="str">
            <v>Square corners</v>
          </cell>
          <cell r="CE238" t="str">
            <v>Rechte Ecken</v>
          </cell>
          <cell r="CF238" t="str">
            <v>Coins carrés</v>
          </cell>
          <cell r="CG238" t="str">
            <v>Ongelagerd</v>
          </cell>
          <cell r="CH238" t="str">
            <v xml:space="preserve">Bearing-free </v>
          </cell>
          <cell r="CI238" t="str">
            <v>Lager frei</v>
          </cell>
          <cell r="CJ238" t="str">
            <v>Sans lisse</v>
          </cell>
          <cell r="DE238" t="str">
            <v>Toepasbaar voor binnendeuren</v>
          </cell>
          <cell r="DM238" t="str">
            <v/>
          </cell>
          <cell r="DN238" t="str">
            <v/>
          </cell>
          <cell r="DO238" t="str">
            <v/>
          </cell>
          <cell r="DU238" t="str">
            <v>Met vaste pen</v>
          </cell>
          <cell r="DV238" t="str">
            <v>With riveted pin</v>
          </cell>
          <cell r="DW238" t="str">
            <v>Mit vernietetem Stift</v>
          </cell>
          <cell r="DX238" t="str">
            <v>Tige rivetée</v>
          </cell>
          <cell r="EQ238" t="str">
            <v>2020_20_</v>
          </cell>
          <cell r="ER238" t="str">
            <v>2020_20_2d</v>
          </cell>
          <cell r="ES238" t="str">
            <v>2020_20</v>
          </cell>
          <cell r="FL238">
            <v>1</v>
          </cell>
        </row>
        <row r="239">
          <cell r="C239" t="str">
            <v>2020.20.060E</v>
          </cell>
          <cell r="D239">
            <v>2020</v>
          </cell>
          <cell r="E239" t="str">
            <v>Vierkante klepscharnieren</v>
          </cell>
          <cell r="F239" t="str">
            <v>Narrow butt hinge, square corners, steel galvanized, with riveted pin, heavy</v>
          </cell>
          <cell r="G239" t="str">
            <v>Vierkante klepscharnieren, rechte hoek, gegalvaniseerd, met vaste stift</v>
          </cell>
          <cell r="H239" t="str">
            <v>Charnière étroite, coins carrés, acier zingué, tige rivée, coudée, lourde</v>
          </cell>
          <cell r="I239" t="str">
            <v>Scharnier, rechte Ecken, Stahl verzinkt, mit festem Stift, schwer</v>
          </cell>
          <cell r="J239" t="str">
            <v>2020_20_.jpg</v>
          </cell>
          <cell r="K239" t="str">
            <v>C:\Users\Filis\OneDrive\Citgez Trading\Leveranciers\Charmag\Foto's\2020_20_.jpg</v>
          </cell>
          <cell r="L239" t="str">
            <v>2020_20_2d.tif</v>
          </cell>
          <cell r="M239" t="str">
            <v>C:\Users\Filis\OneDrive\Citgez Trading\Leveranciers\Charmag\technische tekeningen\2020_20_2d.tif</v>
          </cell>
          <cell r="N239" t="str">
            <v>20_Gegalvaniseerd</v>
          </cell>
          <cell r="O239">
            <v>101664</v>
          </cell>
          <cell r="P239">
            <v>60</v>
          </cell>
          <cell r="Q239" t="str">
            <v>mm</v>
          </cell>
          <cell r="R239">
            <v>65</v>
          </cell>
          <cell r="S239" t="str">
            <v>mm</v>
          </cell>
          <cell r="T239">
            <v>2</v>
          </cell>
          <cell r="U239" t="str">
            <v>mm</v>
          </cell>
          <cell r="V239">
            <v>9.3000000000000007</v>
          </cell>
          <cell r="W239" t="str">
            <v>mm</v>
          </cell>
          <cell r="X239">
            <v>5</v>
          </cell>
          <cell r="Y239" t="str">
            <v>mm</v>
          </cell>
          <cell r="Z239">
            <v>3</v>
          </cell>
          <cell r="AA239" t="str">
            <v>mm</v>
          </cell>
          <cell r="AC239" t="str">
            <v>mm</v>
          </cell>
          <cell r="AE239" t="str">
            <v>mm</v>
          </cell>
          <cell r="AF239">
            <v>4</v>
          </cell>
          <cell r="AG239">
            <v>6</v>
          </cell>
          <cell r="AH239" t="str">
            <v>4*30</v>
          </cell>
          <cell r="AI239" t="str">
            <v>mm</v>
          </cell>
          <cell r="AL239" t="str">
            <v xml:space="preserve">Deuren volgens BRL 0803  </v>
          </cell>
          <cell r="AP239">
            <v>20</v>
          </cell>
          <cell r="AQ239" t="str">
            <v>stuks</v>
          </cell>
          <cell r="AR239">
            <v>8.2000000000000003E-2</v>
          </cell>
          <cell r="AS239" t="str">
            <v>kg</v>
          </cell>
          <cell r="AW239" t="str">
            <v>Hout</v>
          </cell>
          <cell r="AX239" t="str">
            <v>Wood</v>
          </cell>
          <cell r="AY239" t="str">
            <v>Holz</v>
          </cell>
          <cell r="AZ239" t="str">
            <v>Bois</v>
          </cell>
          <cell r="BA239" t="str">
            <v>Scharnier</v>
          </cell>
          <cell r="BB239" t="str">
            <v>Hinge</v>
          </cell>
          <cell r="BC239" t="str">
            <v>Scharnier</v>
          </cell>
          <cell r="BD239" t="str">
            <v>Charnière</v>
          </cell>
          <cell r="BE239" t="str">
            <v>Smalscharnier</v>
          </cell>
          <cell r="BF239" t="str">
            <v>Narrow butt hinge</v>
          </cell>
          <cell r="BG239" t="str">
            <v>Schmales scharnier</v>
          </cell>
          <cell r="BH239" t="str">
            <v>Charnière étroite</v>
          </cell>
          <cell r="BM239" t="str">
            <v>Staal</v>
          </cell>
          <cell r="BN239" t="str">
            <v>Steel</v>
          </cell>
          <cell r="BO239" t="str">
            <v>Stahl</v>
          </cell>
          <cell r="BP239" t="str">
            <v>Acier</v>
          </cell>
          <cell r="BQ239" t="str">
            <v>Gegalvaniseerd</v>
          </cell>
          <cell r="BR239" t="str">
            <v>Galvanized</v>
          </cell>
          <cell r="BS239" t="str">
            <v>Verzinkt</v>
          </cell>
          <cell r="BT239" t="str">
            <v>Zingué</v>
          </cell>
          <cell r="BU239" t="str">
            <v>Staal</v>
          </cell>
          <cell r="BV239" t="str">
            <v>Steel</v>
          </cell>
          <cell r="BW239" t="str">
            <v>Stahl</v>
          </cell>
          <cell r="BX239" t="str">
            <v>Acier</v>
          </cell>
          <cell r="BY239" t="str">
            <v/>
          </cell>
          <cell r="CC239" t="str">
            <v>Rechte hoek</v>
          </cell>
          <cell r="CD239" t="str">
            <v>Square corners</v>
          </cell>
          <cell r="CE239" t="str">
            <v>Rechte Ecken</v>
          </cell>
          <cell r="CF239" t="str">
            <v>Coins carrés</v>
          </cell>
          <cell r="CG239" t="str">
            <v>Ongelagerd</v>
          </cell>
          <cell r="CH239" t="str">
            <v xml:space="preserve">Bearing-free </v>
          </cell>
          <cell r="CI239" t="str">
            <v>Lager frei</v>
          </cell>
          <cell r="CJ239" t="str">
            <v>Sans lisse</v>
          </cell>
          <cell r="DE239" t="str">
            <v>Toepasbaar voor binnendeuren</v>
          </cell>
          <cell r="DM239" t="str">
            <v/>
          </cell>
          <cell r="DN239" t="str">
            <v/>
          </cell>
          <cell r="DO239" t="str">
            <v/>
          </cell>
          <cell r="DU239" t="str">
            <v>Met vaste pen</v>
          </cell>
          <cell r="DV239" t="str">
            <v>With riveted pin</v>
          </cell>
          <cell r="DW239" t="str">
            <v>Mit vernietetem Stift</v>
          </cell>
          <cell r="DX239" t="str">
            <v>Tige rivetée</v>
          </cell>
          <cell r="EQ239" t="str">
            <v>2020_20_</v>
          </cell>
          <cell r="ER239" t="str">
            <v>2020_20_2d</v>
          </cell>
          <cell r="ES239" t="str">
            <v>2020_20</v>
          </cell>
          <cell r="FL239">
            <v>1</v>
          </cell>
        </row>
        <row r="240">
          <cell r="C240" t="str">
            <v>2020.20.075E</v>
          </cell>
          <cell r="D240">
            <v>2020</v>
          </cell>
          <cell r="E240" t="str">
            <v>Vierkante klepscharnieren</v>
          </cell>
          <cell r="F240" t="str">
            <v>Narrow butt hinge, square corners, steel galvanized, with riveted pin, heavy</v>
          </cell>
          <cell r="G240" t="str">
            <v>Vierkante klepscharnieren, rechte hoek, gegalvaniseerd, met vaste stift</v>
          </cell>
          <cell r="H240" t="str">
            <v>Charnière étroite, coins carrés, acier zingué, tige rivée, coudée, lourde</v>
          </cell>
          <cell r="I240" t="str">
            <v>Scharnier, rechte Ecken, Stahl verzinkt, mit festem Stift, schwer</v>
          </cell>
          <cell r="J240" t="str">
            <v>2020_20_.jpg</v>
          </cell>
          <cell r="K240" t="str">
            <v>C:\Users\Filis\OneDrive\Citgez Trading\Leveranciers\Charmag\Foto's\2020_20_.jpg</v>
          </cell>
          <cell r="L240" t="str">
            <v>2020_20_2d.tif</v>
          </cell>
          <cell r="M240" t="str">
            <v>C:\Users\Filis\OneDrive\Citgez Trading\Leveranciers\Charmag\technische tekeningen\2020_20_2d.tif</v>
          </cell>
          <cell r="N240" t="str">
            <v>20_Gegalvaniseerd</v>
          </cell>
          <cell r="O240">
            <v>101666</v>
          </cell>
          <cell r="P240">
            <v>76</v>
          </cell>
          <cell r="Q240" t="str">
            <v>mm</v>
          </cell>
          <cell r="R240">
            <v>77</v>
          </cell>
          <cell r="S240" t="str">
            <v>mm</v>
          </cell>
          <cell r="T240">
            <v>2.5</v>
          </cell>
          <cell r="U240" t="str">
            <v>mm</v>
          </cell>
          <cell r="V240">
            <v>11.5</v>
          </cell>
          <cell r="W240" t="str">
            <v>mm</v>
          </cell>
          <cell r="X240">
            <v>6</v>
          </cell>
          <cell r="Y240" t="str">
            <v>mm</v>
          </cell>
          <cell r="Z240">
            <v>5</v>
          </cell>
          <cell r="AA240" t="str">
            <v>mm</v>
          </cell>
          <cell r="AC240" t="str">
            <v>mm</v>
          </cell>
          <cell r="AE240" t="str">
            <v>mm</v>
          </cell>
          <cell r="AF240">
            <v>4.5</v>
          </cell>
          <cell r="AG240">
            <v>6</v>
          </cell>
          <cell r="AH240" t="str">
            <v>4,5*40</v>
          </cell>
          <cell r="AI240" t="str">
            <v>mm</v>
          </cell>
          <cell r="AL240" t="str">
            <v xml:space="preserve">Deuren volgens BRL 0803  </v>
          </cell>
          <cell r="AP240">
            <v>20</v>
          </cell>
          <cell r="AQ240" t="str">
            <v>stuks</v>
          </cell>
          <cell r="AR240">
            <v>0.154</v>
          </cell>
          <cell r="AS240" t="str">
            <v>kg</v>
          </cell>
          <cell r="AW240" t="str">
            <v>Hout</v>
          </cell>
          <cell r="AX240" t="str">
            <v>Wood</v>
          </cell>
          <cell r="AY240" t="str">
            <v>Holz</v>
          </cell>
          <cell r="AZ240" t="str">
            <v>Bois</v>
          </cell>
          <cell r="BA240" t="str">
            <v>Scharnier</v>
          </cell>
          <cell r="BB240" t="str">
            <v>Hinge</v>
          </cell>
          <cell r="BC240" t="str">
            <v>Scharnier</v>
          </cell>
          <cell r="BD240" t="str">
            <v>Charnière</v>
          </cell>
          <cell r="BE240" t="str">
            <v>Smalscharnier</v>
          </cell>
          <cell r="BF240" t="str">
            <v>Narrow butt hinge</v>
          </cell>
          <cell r="BG240" t="str">
            <v>Schmales scharnier</v>
          </cell>
          <cell r="BH240" t="str">
            <v>Charnière étroite</v>
          </cell>
          <cell r="BM240" t="str">
            <v>Staal</v>
          </cell>
          <cell r="BN240" t="str">
            <v>Steel</v>
          </cell>
          <cell r="BO240" t="str">
            <v>Stahl</v>
          </cell>
          <cell r="BP240" t="str">
            <v>Acier</v>
          </cell>
          <cell r="BQ240" t="str">
            <v>Gegalvaniseerd</v>
          </cell>
          <cell r="BR240" t="str">
            <v>Galvanized</v>
          </cell>
          <cell r="BS240" t="str">
            <v>Verzinkt</v>
          </cell>
          <cell r="BT240" t="str">
            <v>Zingué</v>
          </cell>
          <cell r="BU240" t="str">
            <v>Staal</v>
          </cell>
          <cell r="BV240" t="str">
            <v>Steel</v>
          </cell>
          <cell r="BW240" t="str">
            <v>Stahl</v>
          </cell>
          <cell r="BX240" t="str">
            <v>Acier</v>
          </cell>
          <cell r="BY240" t="str">
            <v/>
          </cell>
          <cell r="CC240" t="str">
            <v>Rechte hoek</v>
          </cell>
          <cell r="CD240" t="str">
            <v>Square corners</v>
          </cell>
          <cell r="CE240" t="str">
            <v>Rechte Ecken</v>
          </cell>
          <cell r="CF240" t="str">
            <v>Coins carrés</v>
          </cell>
          <cell r="CG240" t="str">
            <v>Ongelagerd</v>
          </cell>
          <cell r="CH240" t="str">
            <v xml:space="preserve">Bearing-free </v>
          </cell>
          <cell r="CI240" t="str">
            <v>Lager frei</v>
          </cell>
          <cell r="CJ240" t="str">
            <v>Sans lisse</v>
          </cell>
          <cell r="DE240" t="str">
            <v>Toepasbaar voor binnendeuren</v>
          </cell>
          <cell r="DM240" t="str">
            <v/>
          </cell>
          <cell r="DN240" t="str">
            <v/>
          </cell>
          <cell r="DO240" t="str">
            <v/>
          </cell>
          <cell r="DU240" t="str">
            <v>Met vaste pen</v>
          </cell>
          <cell r="DV240" t="str">
            <v>With riveted pin</v>
          </cell>
          <cell r="DW240" t="str">
            <v>Mit vernietetem Stift</v>
          </cell>
          <cell r="DX240" t="str">
            <v>Tige rivetée</v>
          </cell>
          <cell r="EQ240" t="str">
            <v>2020_20_</v>
          </cell>
          <cell r="ER240" t="str">
            <v>2020_20_2d</v>
          </cell>
          <cell r="ES240" t="str">
            <v>2020_20</v>
          </cell>
          <cell r="FL240">
            <v>1</v>
          </cell>
        </row>
        <row r="241">
          <cell r="C241" t="str">
            <v>2020.20.090E</v>
          </cell>
          <cell r="D241">
            <v>2020</v>
          </cell>
          <cell r="E241" t="str">
            <v>Vierkante klepscharnieren</v>
          </cell>
          <cell r="F241" t="str">
            <v>Narrow butt hinge, square corners, steel galvanized, with riveted pin, heavy</v>
          </cell>
          <cell r="G241" t="str">
            <v>Vierkante klepscharnieren, rechte hoek, gegalvaniseerd, met vaste stift</v>
          </cell>
          <cell r="H241" t="str">
            <v>Charnière étroite, coins carrés, acier zingué, tige rivée, coudée, lourde</v>
          </cell>
          <cell r="I241" t="str">
            <v>Scharnier, rechte Ecken, Stahl verzinkt, mit festem Stift, schwer</v>
          </cell>
          <cell r="J241" t="str">
            <v>2020_20_.jpg</v>
          </cell>
          <cell r="K241" t="str">
            <v>C:\Users\Filis\OneDrive\Citgez Trading\Leveranciers\Charmag\Foto's\2020_20_.jpg</v>
          </cell>
          <cell r="L241" t="str">
            <v>2020_20_2d.tif</v>
          </cell>
          <cell r="M241" t="str">
            <v>C:\Users\Filis\OneDrive\Citgez Trading\Leveranciers\Charmag\technische tekeningen\2020_20_2d.tif</v>
          </cell>
          <cell r="N241" t="str">
            <v>20_Gegalvaniseerd</v>
          </cell>
          <cell r="O241">
            <v>101668</v>
          </cell>
          <cell r="P241">
            <v>89</v>
          </cell>
          <cell r="Q241" t="str">
            <v>mm</v>
          </cell>
          <cell r="R241">
            <v>91</v>
          </cell>
          <cell r="S241" t="str">
            <v>mm</v>
          </cell>
          <cell r="T241">
            <v>2.5</v>
          </cell>
          <cell r="U241" t="str">
            <v>mm</v>
          </cell>
          <cell r="V241">
            <v>11.5</v>
          </cell>
          <cell r="W241" t="str">
            <v>mm</v>
          </cell>
          <cell r="X241">
            <v>6</v>
          </cell>
          <cell r="Y241" t="str">
            <v>mm</v>
          </cell>
          <cell r="Z241">
            <v>5</v>
          </cell>
          <cell r="AA241" t="str">
            <v>mm</v>
          </cell>
          <cell r="AC241" t="str">
            <v>mm</v>
          </cell>
          <cell r="AE241" t="str">
            <v>mm</v>
          </cell>
          <cell r="AF241">
            <v>4.5</v>
          </cell>
          <cell r="AG241">
            <v>6</v>
          </cell>
          <cell r="AH241" t="str">
            <v>4,5*40</v>
          </cell>
          <cell r="AI241" t="str">
            <v>mm</v>
          </cell>
          <cell r="AL241" t="str">
            <v xml:space="preserve">Deuren volgens BRL 0803  </v>
          </cell>
          <cell r="AP241">
            <v>20</v>
          </cell>
          <cell r="AQ241" t="str">
            <v>stuks</v>
          </cell>
          <cell r="AR241">
            <v>0.20599999999999999</v>
          </cell>
          <cell r="AS241" t="str">
            <v>kg</v>
          </cell>
          <cell r="AW241" t="str">
            <v>Hout</v>
          </cell>
          <cell r="AX241" t="str">
            <v>Wood</v>
          </cell>
          <cell r="AY241" t="str">
            <v>Holz</v>
          </cell>
          <cell r="AZ241" t="str">
            <v>Bois</v>
          </cell>
          <cell r="BA241" t="str">
            <v>Scharnier</v>
          </cell>
          <cell r="BB241" t="str">
            <v>Hinge</v>
          </cell>
          <cell r="BC241" t="str">
            <v>Scharnier</v>
          </cell>
          <cell r="BD241" t="str">
            <v>Charnière</v>
          </cell>
          <cell r="BE241" t="str">
            <v>Smalscharnier</v>
          </cell>
          <cell r="BF241" t="str">
            <v>Narrow butt hinge</v>
          </cell>
          <cell r="BG241" t="str">
            <v>Schmales scharnier</v>
          </cell>
          <cell r="BH241" t="str">
            <v>Charnière étroite</v>
          </cell>
          <cell r="BM241" t="str">
            <v>Staal</v>
          </cell>
          <cell r="BN241" t="str">
            <v>Steel</v>
          </cell>
          <cell r="BO241" t="str">
            <v>Stahl</v>
          </cell>
          <cell r="BP241" t="str">
            <v>Acier</v>
          </cell>
          <cell r="BQ241" t="str">
            <v>Gegalvaniseerd</v>
          </cell>
          <cell r="BR241" t="str">
            <v>Galvanized</v>
          </cell>
          <cell r="BS241" t="str">
            <v>Verzinkt</v>
          </cell>
          <cell r="BT241" t="str">
            <v>Zingué</v>
          </cell>
          <cell r="BU241" t="str">
            <v>Staal</v>
          </cell>
          <cell r="BV241" t="str">
            <v>Steel</v>
          </cell>
          <cell r="BW241" t="str">
            <v>Stahl</v>
          </cell>
          <cell r="BX241" t="str">
            <v>Acier</v>
          </cell>
          <cell r="BY241" t="str">
            <v/>
          </cell>
          <cell r="CC241" t="str">
            <v>Rechte hoek</v>
          </cell>
          <cell r="CD241" t="str">
            <v>Square corners</v>
          </cell>
          <cell r="CE241" t="str">
            <v>Rechte Ecken</v>
          </cell>
          <cell r="CF241" t="str">
            <v>Coins carrés</v>
          </cell>
          <cell r="CG241" t="str">
            <v>Ongelagerd</v>
          </cell>
          <cell r="CH241" t="str">
            <v xml:space="preserve">Bearing-free </v>
          </cell>
          <cell r="CI241" t="str">
            <v>Lager frei</v>
          </cell>
          <cell r="CJ241" t="str">
            <v>Sans lisse</v>
          </cell>
          <cell r="DE241" t="str">
            <v>Toepasbaar voor binnendeuren</v>
          </cell>
          <cell r="DM241" t="str">
            <v/>
          </cell>
          <cell r="DN241" t="str">
            <v/>
          </cell>
          <cell r="DO241" t="str">
            <v/>
          </cell>
          <cell r="DU241" t="str">
            <v>Met vaste pen</v>
          </cell>
          <cell r="DV241" t="str">
            <v>With riveted pin</v>
          </cell>
          <cell r="DW241" t="str">
            <v>Mit vernietetem Stift</v>
          </cell>
          <cell r="DX241" t="str">
            <v>Tige rivetée</v>
          </cell>
          <cell r="EQ241" t="str">
            <v>2020_20_</v>
          </cell>
          <cell r="ER241" t="str">
            <v>2020_20_2d</v>
          </cell>
          <cell r="ES241" t="str">
            <v>2020_20</v>
          </cell>
          <cell r="FL241">
            <v>1</v>
          </cell>
        </row>
        <row r="242">
          <cell r="C242" t="str">
            <v>2020.20.100E</v>
          </cell>
          <cell r="D242">
            <v>2020</v>
          </cell>
          <cell r="E242" t="str">
            <v>Vierkante klepscharnieren</v>
          </cell>
          <cell r="F242" t="str">
            <v>Narrow butt hinge, square corners, steel galvanized, with riveted pin, heavy</v>
          </cell>
          <cell r="G242" t="str">
            <v>Vierkante klepscharnieren, rechte hoek, gegalvaniseerd, met vaste stift</v>
          </cell>
          <cell r="H242" t="str">
            <v>Charnière étroite, coins carrés, acier zingué, tige rivée, coudée, lourde</v>
          </cell>
          <cell r="I242" t="str">
            <v>Scharnier, rechte Ecken, Stahl verzinkt, mit festem Stift, schwer</v>
          </cell>
          <cell r="J242" t="str">
            <v>2020_20_.jpg</v>
          </cell>
          <cell r="K242" t="str">
            <v>C:\Users\Filis\OneDrive\Citgez Trading\Leveranciers\Charmag\Foto's\2020_20_.jpg</v>
          </cell>
          <cell r="L242" t="str">
            <v>2020_20_2d.tif</v>
          </cell>
          <cell r="M242" t="str">
            <v>C:\Users\Filis\OneDrive\Citgez Trading\Leveranciers\Charmag\technische tekeningen\2020_20_2d.tif</v>
          </cell>
          <cell r="N242" t="str">
            <v>20_Gegalvaniseerd</v>
          </cell>
          <cell r="O242">
            <v>101670</v>
          </cell>
          <cell r="P242">
            <v>100</v>
          </cell>
          <cell r="Q242" t="str">
            <v>mm</v>
          </cell>
          <cell r="R242">
            <v>103</v>
          </cell>
          <cell r="S242" t="str">
            <v>mm</v>
          </cell>
          <cell r="T242">
            <v>2.5</v>
          </cell>
          <cell r="U242" t="str">
            <v>mm</v>
          </cell>
          <cell r="V242">
            <v>12.5</v>
          </cell>
          <cell r="W242" t="str">
            <v>mm</v>
          </cell>
          <cell r="X242">
            <v>7</v>
          </cell>
          <cell r="Y242" t="str">
            <v>mm</v>
          </cell>
          <cell r="Z242">
            <v>5</v>
          </cell>
          <cell r="AA242" t="str">
            <v>mm</v>
          </cell>
          <cell r="AC242" t="str">
            <v>mm</v>
          </cell>
          <cell r="AE242" t="str">
            <v>mm</v>
          </cell>
          <cell r="AF242">
            <v>4.5</v>
          </cell>
          <cell r="AG242">
            <v>8</v>
          </cell>
          <cell r="AH242" t="str">
            <v>4,5*40</v>
          </cell>
          <cell r="AI242" t="str">
            <v>mm</v>
          </cell>
          <cell r="AL242" t="str">
            <v xml:space="preserve">Deuren volgens BRL 0803  </v>
          </cell>
          <cell r="AP242">
            <v>20</v>
          </cell>
          <cell r="AQ242" t="str">
            <v>stuks</v>
          </cell>
          <cell r="AR242">
            <v>0.26400000000000001</v>
          </cell>
          <cell r="AS242" t="str">
            <v>kg</v>
          </cell>
          <cell r="AW242" t="str">
            <v>Hout</v>
          </cell>
          <cell r="AX242" t="str">
            <v>Wood</v>
          </cell>
          <cell r="AY242" t="str">
            <v>Holz</v>
          </cell>
          <cell r="AZ242" t="str">
            <v>Bois</v>
          </cell>
          <cell r="BA242" t="str">
            <v>Scharnier</v>
          </cell>
          <cell r="BB242" t="str">
            <v>Hinge</v>
          </cell>
          <cell r="BC242" t="str">
            <v>Scharnier</v>
          </cell>
          <cell r="BD242" t="str">
            <v>Charnière</v>
          </cell>
          <cell r="BE242" t="str">
            <v>Smalscharnier</v>
          </cell>
          <cell r="BF242" t="str">
            <v>Narrow butt hinge</v>
          </cell>
          <cell r="BG242" t="str">
            <v>Schmales scharnier</v>
          </cell>
          <cell r="BH242" t="str">
            <v>Charnière étroite</v>
          </cell>
          <cell r="BM242" t="str">
            <v>Staal</v>
          </cell>
          <cell r="BN242" t="str">
            <v>Steel</v>
          </cell>
          <cell r="BO242" t="str">
            <v>Stahl</v>
          </cell>
          <cell r="BP242" t="str">
            <v>Acier</v>
          </cell>
          <cell r="BQ242" t="str">
            <v>Gegalvaniseerd</v>
          </cell>
          <cell r="BR242" t="str">
            <v>Galvanized</v>
          </cell>
          <cell r="BS242" t="str">
            <v>Verzinkt</v>
          </cell>
          <cell r="BT242" t="str">
            <v>Zingué</v>
          </cell>
          <cell r="BU242" t="str">
            <v>Staal</v>
          </cell>
          <cell r="BV242" t="str">
            <v>Steel</v>
          </cell>
          <cell r="BW242" t="str">
            <v>Stahl</v>
          </cell>
          <cell r="BX242" t="str">
            <v>Acier</v>
          </cell>
          <cell r="BY242" t="str">
            <v/>
          </cell>
          <cell r="CC242" t="str">
            <v>Rechte hoek</v>
          </cell>
          <cell r="CD242" t="str">
            <v>Square corners</v>
          </cell>
          <cell r="CE242" t="str">
            <v>Rechte Ecken</v>
          </cell>
          <cell r="CF242" t="str">
            <v>Coins carrés</v>
          </cell>
          <cell r="CG242" t="str">
            <v>Ongelagerd</v>
          </cell>
          <cell r="CH242" t="str">
            <v xml:space="preserve">Bearing-free </v>
          </cell>
          <cell r="CI242" t="str">
            <v>Lager frei</v>
          </cell>
          <cell r="CJ242" t="str">
            <v>Sans lisse</v>
          </cell>
          <cell r="DE242" t="str">
            <v>Toepasbaar voor binnendeuren</v>
          </cell>
          <cell r="DM242" t="str">
            <v/>
          </cell>
          <cell r="DN242" t="str">
            <v/>
          </cell>
          <cell r="DO242" t="str">
            <v/>
          </cell>
          <cell r="DU242" t="str">
            <v>Met vaste pen</v>
          </cell>
          <cell r="DV242" t="str">
            <v>With riveted pin</v>
          </cell>
          <cell r="DW242" t="str">
            <v>Mit vernietetem Stift</v>
          </cell>
          <cell r="DX242" t="str">
            <v>Tige rivetée</v>
          </cell>
          <cell r="EQ242" t="str">
            <v>2020_20_</v>
          </cell>
          <cell r="ER242" t="str">
            <v>2020_20_2d</v>
          </cell>
          <cell r="ES242" t="str">
            <v>2020_20</v>
          </cell>
          <cell r="FL242">
            <v>1</v>
          </cell>
        </row>
        <row r="243"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DM243" t="str">
            <v/>
          </cell>
          <cell r="DN243" t="str">
            <v/>
          </cell>
          <cell r="DO243" t="str">
            <v/>
          </cell>
          <cell r="FL243">
            <v>1</v>
          </cell>
        </row>
        <row r="244">
          <cell r="C244" t="str">
            <v>2025.20.050E</v>
          </cell>
          <cell r="D244">
            <v>2025</v>
          </cell>
          <cell r="E244" t="str">
            <v>Vierkante klepscharnieren</v>
          </cell>
          <cell r="F244" t="str">
            <v>Butt hinge, square corners, steel galvanized, with removable pin, heavy</v>
          </cell>
          <cell r="G244" t="str">
            <v>Vierkante klepscharnieren, rechte hoek, gegalvaniseerd, met losse stift</v>
          </cell>
          <cell r="H244" t="str">
            <v>Charnière, coins carrés, acier zingué, tige dégondable, lourde</v>
          </cell>
          <cell r="I244" t="str">
            <v>Scharnier, rechte Ecken, Stahl verzinkt, mit losem Stift, schwer</v>
          </cell>
          <cell r="J244" t="str">
            <v>2025_20_.jpg</v>
          </cell>
          <cell r="K244" t="str">
            <v>C:\Users\Filis\OneDrive\Citgez Trading\Leveranciers\Charmag\Foto's\2025_20_.jpg</v>
          </cell>
          <cell r="L244" t="str">
            <v>2025_20_2d.tif</v>
          </cell>
          <cell r="M244" t="str">
            <v>C:\Users\Filis\OneDrive\Citgez Trading\Leveranciers\Charmag\technische tekeningen\2025_20_2d.tif</v>
          </cell>
          <cell r="N244" t="str">
            <v>20_Gegalvaniseerd</v>
          </cell>
          <cell r="O244">
            <v>101672</v>
          </cell>
          <cell r="P244">
            <v>50</v>
          </cell>
          <cell r="Q244" t="str">
            <v>mm</v>
          </cell>
          <cell r="R244">
            <v>52</v>
          </cell>
          <cell r="S244" t="str">
            <v>mm</v>
          </cell>
          <cell r="T244">
            <v>2</v>
          </cell>
          <cell r="U244" t="str">
            <v>mm</v>
          </cell>
          <cell r="V244">
            <v>8.3000000000000007</v>
          </cell>
          <cell r="W244" t="str">
            <v>mm</v>
          </cell>
          <cell r="X244">
            <v>4</v>
          </cell>
          <cell r="Y244" t="str">
            <v>mm</v>
          </cell>
          <cell r="Z244">
            <v>3</v>
          </cell>
          <cell r="AA244" t="str">
            <v>mm</v>
          </cell>
          <cell r="AC244" t="str">
            <v>mm</v>
          </cell>
          <cell r="AE244" t="str">
            <v>mm</v>
          </cell>
          <cell r="AF244">
            <v>3.5</v>
          </cell>
          <cell r="AG244">
            <v>4</v>
          </cell>
          <cell r="AH244" t="str">
            <v>3,5*30</v>
          </cell>
          <cell r="AI244" t="str">
            <v>mm</v>
          </cell>
          <cell r="AL244" t="str">
            <v xml:space="preserve">Deuren volgens BRL 0803  </v>
          </cell>
          <cell r="AP244">
            <v>20</v>
          </cell>
          <cell r="AQ244" t="str">
            <v>stuks</v>
          </cell>
          <cell r="AR244">
            <v>5.2999999999999999E-2</v>
          </cell>
          <cell r="AS244" t="str">
            <v>kg</v>
          </cell>
          <cell r="AW244" t="str">
            <v>Hout</v>
          </cell>
          <cell r="AX244" t="str">
            <v>Wood</v>
          </cell>
          <cell r="AY244" t="str">
            <v>Holz</v>
          </cell>
          <cell r="AZ244" t="str">
            <v>Bois</v>
          </cell>
          <cell r="BA244" t="str">
            <v>Scharnier</v>
          </cell>
          <cell r="BB244" t="str">
            <v>Hinge</v>
          </cell>
          <cell r="BC244" t="str">
            <v>Scharnier</v>
          </cell>
          <cell r="BD244" t="str">
            <v>Charnière</v>
          </cell>
          <cell r="BE244" t="str">
            <v>Vierkante klepscharnieren</v>
          </cell>
          <cell r="BF244" t="str">
            <v>Square Butt hinge</v>
          </cell>
          <cell r="BG244" t="str">
            <v>Rechteckige Scharnier</v>
          </cell>
          <cell r="BH244" t="str">
            <v>Charnières à rabat carré</v>
          </cell>
          <cell r="BM244" t="str">
            <v>Staal</v>
          </cell>
          <cell r="BN244" t="str">
            <v>Steel</v>
          </cell>
          <cell r="BO244" t="str">
            <v>Stahl</v>
          </cell>
          <cell r="BP244" t="str">
            <v>Acier</v>
          </cell>
          <cell r="BQ244" t="str">
            <v>Gegalvaniseerd</v>
          </cell>
          <cell r="BR244" t="str">
            <v>Galvanized</v>
          </cell>
          <cell r="BS244" t="str">
            <v>Verzinkt</v>
          </cell>
          <cell r="BT244" t="str">
            <v>Zingué</v>
          </cell>
          <cell r="BU244" t="str">
            <v>Staal</v>
          </cell>
          <cell r="BV244" t="str">
            <v>Steel</v>
          </cell>
          <cell r="BW244" t="str">
            <v>Stahl</v>
          </cell>
          <cell r="BX244" t="str">
            <v>Acier</v>
          </cell>
          <cell r="BY244" t="str">
            <v/>
          </cell>
          <cell r="CC244" t="str">
            <v>Rechte hoek</v>
          </cell>
          <cell r="CD244" t="str">
            <v>Square corners</v>
          </cell>
          <cell r="CE244" t="str">
            <v>Rechte Ecken</v>
          </cell>
          <cell r="CF244" t="str">
            <v>Coins carrés</v>
          </cell>
          <cell r="CG244" t="str">
            <v>Ongelagerd</v>
          </cell>
          <cell r="CH244" t="str">
            <v xml:space="preserve">Bearing-free </v>
          </cell>
          <cell r="CI244" t="str">
            <v>Lager frei</v>
          </cell>
          <cell r="CJ244" t="str">
            <v>Sans lisse</v>
          </cell>
          <cell r="DE244" t="str">
            <v>Toepasbaar voor binnendeuren</v>
          </cell>
          <cell r="DM244" t="str">
            <v/>
          </cell>
          <cell r="DN244" t="str">
            <v/>
          </cell>
          <cell r="DO244" t="str">
            <v/>
          </cell>
          <cell r="DU244" t="str">
            <v>Met een losse pen</v>
          </cell>
          <cell r="DV244" t="str">
            <v>With removable pin</v>
          </cell>
          <cell r="DW244" t="str">
            <v>Mit losem Stift</v>
          </cell>
          <cell r="DX244" t="str">
            <v>Avec un Tige détachable</v>
          </cell>
          <cell r="EQ244" t="str">
            <v>2025_20_</v>
          </cell>
          <cell r="ER244" t="str">
            <v>2025_20_2d</v>
          </cell>
          <cell r="ES244" t="str">
            <v>2025_20</v>
          </cell>
          <cell r="EX244" t="str">
            <v>?</v>
          </cell>
          <cell r="FF244">
            <v>14789</v>
          </cell>
          <cell r="FI244">
            <v>115804</v>
          </cell>
          <cell r="FL244">
            <v>1</v>
          </cell>
        </row>
        <row r="245">
          <cell r="C245" t="str">
            <v>2025.20.060E</v>
          </cell>
          <cell r="D245">
            <v>2025</v>
          </cell>
          <cell r="E245" t="str">
            <v>Vierkante klepscharnieren</v>
          </cell>
          <cell r="F245" t="str">
            <v>Butt hinge, square corners, steel galvanized, with removable pin, heavy</v>
          </cell>
          <cell r="G245" t="str">
            <v>Vierkante klepscharnieren, rechte hoek, gegalvaniseerd, met losse stift</v>
          </cell>
          <cell r="H245" t="str">
            <v>Charnière, coins carrés, acier zingué, tige dégondable, lourde</v>
          </cell>
          <cell r="I245" t="str">
            <v>Scharnier, rechte Ecken, Stahl verzinkt, mit losem Stift, schwer</v>
          </cell>
          <cell r="J245" t="str">
            <v>2025_20_.jpg</v>
          </cell>
          <cell r="K245" t="str">
            <v>C:\Users\Filis\OneDrive\Citgez Trading\Leveranciers\Charmag\Foto's\2025_20_.jpg</v>
          </cell>
          <cell r="L245" t="str">
            <v>2025_20_2d.tif</v>
          </cell>
          <cell r="M245" t="str">
            <v>C:\Users\Filis\OneDrive\Citgez Trading\Leveranciers\Charmag\technische tekeningen\2025_20_2d.tif</v>
          </cell>
          <cell r="N245" t="str">
            <v>20_Gegalvaniseerd</v>
          </cell>
          <cell r="O245">
            <v>101675</v>
          </cell>
          <cell r="P245">
            <v>60</v>
          </cell>
          <cell r="Q245" t="str">
            <v>mm</v>
          </cell>
          <cell r="R245">
            <v>65</v>
          </cell>
          <cell r="S245" t="str">
            <v>mm</v>
          </cell>
          <cell r="T245">
            <v>2</v>
          </cell>
          <cell r="U245" t="str">
            <v>mm</v>
          </cell>
          <cell r="V245">
            <v>9.3000000000000007</v>
          </cell>
          <cell r="W245" t="str">
            <v>mm</v>
          </cell>
          <cell r="X245">
            <v>5</v>
          </cell>
          <cell r="Y245" t="str">
            <v>mm</v>
          </cell>
          <cell r="Z245">
            <v>3</v>
          </cell>
          <cell r="AA245" t="str">
            <v>mm</v>
          </cell>
          <cell r="AC245" t="str">
            <v>mm</v>
          </cell>
          <cell r="AE245" t="str">
            <v>mm</v>
          </cell>
          <cell r="AF245">
            <v>4</v>
          </cell>
          <cell r="AG245">
            <v>6</v>
          </cell>
          <cell r="AH245" t="str">
            <v>4*30</v>
          </cell>
          <cell r="AI245" t="str">
            <v>mm</v>
          </cell>
          <cell r="AL245" t="str">
            <v xml:space="preserve">Deuren volgens BRL 0803  </v>
          </cell>
          <cell r="AP245">
            <v>20</v>
          </cell>
          <cell r="AQ245" t="str">
            <v>stuks</v>
          </cell>
          <cell r="AR245">
            <v>8.2000000000000003E-2</v>
          </cell>
          <cell r="AS245" t="str">
            <v>kg</v>
          </cell>
          <cell r="AW245" t="str">
            <v>Hout</v>
          </cell>
          <cell r="AX245" t="str">
            <v>Wood</v>
          </cell>
          <cell r="AY245" t="str">
            <v>Holz</v>
          </cell>
          <cell r="AZ245" t="str">
            <v>Bois</v>
          </cell>
          <cell r="BA245" t="str">
            <v>Scharnier</v>
          </cell>
          <cell r="BB245" t="str">
            <v>Hinge</v>
          </cell>
          <cell r="BC245" t="str">
            <v>Scharnier</v>
          </cell>
          <cell r="BD245" t="str">
            <v>Charnière</v>
          </cell>
          <cell r="BE245" t="str">
            <v>Vierkante klepscharnieren</v>
          </cell>
          <cell r="BF245" t="str">
            <v>Square Butt hinge</v>
          </cell>
          <cell r="BG245" t="str">
            <v>Rechteckige Scharnier</v>
          </cell>
          <cell r="BH245" t="str">
            <v>Charnières à rabat carré</v>
          </cell>
          <cell r="BM245" t="str">
            <v>Staal</v>
          </cell>
          <cell r="BN245" t="str">
            <v>Steel</v>
          </cell>
          <cell r="BO245" t="str">
            <v>Stahl</v>
          </cell>
          <cell r="BP245" t="str">
            <v>Acier</v>
          </cell>
          <cell r="BQ245" t="str">
            <v>Gegalvaniseerd</v>
          </cell>
          <cell r="BR245" t="str">
            <v>Galvanized</v>
          </cell>
          <cell r="BS245" t="str">
            <v>Verzinkt</v>
          </cell>
          <cell r="BT245" t="str">
            <v>Zingué</v>
          </cell>
          <cell r="BU245" t="str">
            <v>Staal</v>
          </cell>
          <cell r="BV245" t="str">
            <v>Steel</v>
          </cell>
          <cell r="BW245" t="str">
            <v>Stahl</v>
          </cell>
          <cell r="BX245" t="str">
            <v>Acier</v>
          </cell>
          <cell r="BY245" t="str">
            <v/>
          </cell>
          <cell r="CC245" t="str">
            <v>Rechte hoek</v>
          </cell>
          <cell r="CD245" t="str">
            <v>Square corners</v>
          </cell>
          <cell r="CE245" t="str">
            <v>Rechte Ecken</v>
          </cell>
          <cell r="CF245" t="str">
            <v>Coins carrés</v>
          </cell>
          <cell r="CG245" t="str">
            <v>Ongelagerd</v>
          </cell>
          <cell r="CH245" t="str">
            <v xml:space="preserve">Bearing-free </v>
          </cell>
          <cell r="CI245" t="str">
            <v>Lager frei</v>
          </cell>
          <cell r="CJ245" t="str">
            <v>Sans lisse</v>
          </cell>
          <cell r="DE245" t="str">
            <v>Toepasbaar voor binnendeuren</v>
          </cell>
          <cell r="DM245" t="str">
            <v/>
          </cell>
          <cell r="DN245" t="str">
            <v/>
          </cell>
          <cell r="DO245" t="str">
            <v/>
          </cell>
          <cell r="DU245" t="str">
            <v>Met een losse pen</v>
          </cell>
          <cell r="DV245" t="str">
            <v>With removable pin</v>
          </cell>
          <cell r="DW245" t="str">
            <v>Mit losem Stift</v>
          </cell>
          <cell r="DX245" t="str">
            <v>Avec un Tige détachable</v>
          </cell>
          <cell r="EQ245" t="str">
            <v>2025_20_</v>
          </cell>
          <cell r="ER245" t="str">
            <v>2025_20_2d</v>
          </cell>
          <cell r="ES245" t="str">
            <v>2025_20</v>
          </cell>
          <cell r="EX245" t="str">
            <v>?</v>
          </cell>
          <cell r="FL245">
            <v>1</v>
          </cell>
        </row>
        <row r="246">
          <cell r="C246" t="str">
            <v>2025.20.075E</v>
          </cell>
          <cell r="D246">
            <v>2025</v>
          </cell>
          <cell r="E246" t="str">
            <v>Vierkante klepscharnieren</v>
          </cell>
          <cell r="F246" t="str">
            <v>Butt hinge, square corners, steel galvanized, with removable pin, heavy</v>
          </cell>
          <cell r="G246" t="str">
            <v>Vierkante klepscharnieren, rechte hoek, gegalvaniseerd, met losse stift</v>
          </cell>
          <cell r="H246" t="str">
            <v>Charnière, coins carrés, acier zingué, tige dégondable, lourde</v>
          </cell>
          <cell r="I246" t="str">
            <v>Scharnier, rechte Ecken, Stahl verzinkt, mit losem Stift, schwer</v>
          </cell>
          <cell r="J246" t="str">
            <v>2025_20_.jpg</v>
          </cell>
          <cell r="K246" t="str">
            <v>C:\Users\Filis\OneDrive\Citgez Trading\Leveranciers\Charmag\Foto's\2025_20_.jpg</v>
          </cell>
          <cell r="L246" t="str">
            <v>2025_20_2d.tif</v>
          </cell>
          <cell r="M246" t="str">
            <v>C:\Users\Filis\OneDrive\Citgez Trading\Leveranciers\Charmag\technische tekeningen\2025_20_2d.tif</v>
          </cell>
          <cell r="N246" t="str">
            <v>20_Gegalvaniseerd</v>
          </cell>
          <cell r="O246">
            <v>101676</v>
          </cell>
          <cell r="P246">
            <v>76</v>
          </cell>
          <cell r="Q246" t="str">
            <v>mm</v>
          </cell>
          <cell r="R246">
            <v>77</v>
          </cell>
          <cell r="S246" t="str">
            <v>mm</v>
          </cell>
          <cell r="T246">
            <v>2.5</v>
          </cell>
          <cell r="U246" t="str">
            <v>mm</v>
          </cell>
          <cell r="V246">
            <v>11.5</v>
          </cell>
          <cell r="W246" t="str">
            <v>mm</v>
          </cell>
          <cell r="X246">
            <v>6</v>
          </cell>
          <cell r="Y246" t="str">
            <v>mm</v>
          </cell>
          <cell r="Z246">
            <v>5</v>
          </cell>
          <cell r="AA246" t="str">
            <v>mm</v>
          </cell>
          <cell r="AC246" t="str">
            <v>mm</v>
          </cell>
          <cell r="AE246" t="str">
            <v>mm</v>
          </cell>
          <cell r="AF246">
            <v>4.5</v>
          </cell>
          <cell r="AG246">
            <v>6</v>
          </cell>
          <cell r="AH246" t="str">
            <v>4,5*40</v>
          </cell>
          <cell r="AI246" t="str">
            <v>mm</v>
          </cell>
          <cell r="AL246" t="str">
            <v xml:space="preserve">Deuren volgens BRL 0803  </v>
          </cell>
          <cell r="AP246">
            <v>20</v>
          </cell>
          <cell r="AQ246" t="str">
            <v>stuks</v>
          </cell>
          <cell r="AR246">
            <v>0.154</v>
          </cell>
          <cell r="AS246" t="str">
            <v>kg</v>
          </cell>
          <cell r="AW246" t="str">
            <v>Hout</v>
          </cell>
          <cell r="AX246" t="str">
            <v>Wood</v>
          </cell>
          <cell r="AY246" t="str">
            <v>Holz</v>
          </cell>
          <cell r="AZ246" t="str">
            <v>Bois</v>
          </cell>
          <cell r="BA246" t="str">
            <v>Scharnier</v>
          </cell>
          <cell r="BB246" t="str">
            <v>Hinge</v>
          </cell>
          <cell r="BC246" t="str">
            <v>Scharnier</v>
          </cell>
          <cell r="BD246" t="str">
            <v>Charnière</v>
          </cell>
          <cell r="BE246" t="str">
            <v>Vierkante klepscharnieren</v>
          </cell>
          <cell r="BF246" t="str">
            <v>Square Butt hinge</v>
          </cell>
          <cell r="BG246" t="str">
            <v>Rechteckige Scharnier</v>
          </cell>
          <cell r="BH246" t="str">
            <v>Charnières à rabat carré</v>
          </cell>
          <cell r="BM246" t="str">
            <v>Staal</v>
          </cell>
          <cell r="BN246" t="str">
            <v>Steel</v>
          </cell>
          <cell r="BO246" t="str">
            <v>Stahl</v>
          </cell>
          <cell r="BP246" t="str">
            <v>Acier</v>
          </cell>
          <cell r="BQ246" t="str">
            <v>Gegalvaniseerd</v>
          </cell>
          <cell r="BR246" t="str">
            <v>Galvanized</v>
          </cell>
          <cell r="BS246" t="str">
            <v>Verzinkt</v>
          </cell>
          <cell r="BT246" t="str">
            <v>Zingué</v>
          </cell>
          <cell r="BU246" t="str">
            <v>Staal</v>
          </cell>
          <cell r="BV246" t="str">
            <v>Steel</v>
          </cell>
          <cell r="BW246" t="str">
            <v>Stahl</v>
          </cell>
          <cell r="BX246" t="str">
            <v>Acier</v>
          </cell>
          <cell r="BY246" t="str">
            <v/>
          </cell>
          <cell r="CC246" t="str">
            <v>Rechte hoek</v>
          </cell>
          <cell r="CD246" t="str">
            <v>Square corners</v>
          </cell>
          <cell r="CE246" t="str">
            <v>Rechte Ecken</v>
          </cell>
          <cell r="CF246" t="str">
            <v>Coins carrés</v>
          </cell>
          <cell r="CG246" t="str">
            <v>Ongelagerd</v>
          </cell>
          <cell r="CH246" t="str">
            <v xml:space="preserve">Bearing-free </v>
          </cell>
          <cell r="CI246" t="str">
            <v>Lager frei</v>
          </cell>
          <cell r="CJ246" t="str">
            <v>Sans lisse</v>
          </cell>
          <cell r="DE246" t="str">
            <v>Toepasbaar voor binnendeuren</v>
          </cell>
          <cell r="DM246" t="str">
            <v/>
          </cell>
          <cell r="DN246" t="str">
            <v/>
          </cell>
          <cell r="DO246" t="str">
            <v/>
          </cell>
          <cell r="DU246" t="str">
            <v>Met een losse pen</v>
          </cell>
          <cell r="DV246" t="str">
            <v>With removable pin</v>
          </cell>
          <cell r="DW246" t="str">
            <v>Mit losem Stift</v>
          </cell>
          <cell r="DX246" t="str">
            <v>Avec un Tige détachable</v>
          </cell>
          <cell r="EQ246" t="str">
            <v>2025_20_</v>
          </cell>
          <cell r="ER246" t="str">
            <v>2025_20_2d</v>
          </cell>
          <cell r="ES246" t="str">
            <v>2025_20</v>
          </cell>
          <cell r="EX246" t="str">
            <v>?</v>
          </cell>
          <cell r="FL246">
            <v>1</v>
          </cell>
        </row>
        <row r="247">
          <cell r="C247" t="str">
            <v>2025.20.090E</v>
          </cell>
          <cell r="D247">
            <v>2025</v>
          </cell>
          <cell r="E247" t="str">
            <v>Vierkante klepscharnieren</v>
          </cell>
          <cell r="F247" t="str">
            <v>Butt hinge, square corners, steel galvanized, with removable pin, heavy</v>
          </cell>
          <cell r="G247" t="str">
            <v>Vierkante klepscharnieren, rechte hoek, gegalvaniseerd, met losse stift</v>
          </cell>
          <cell r="H247" t="str">
            <v>Charnière, coins carrés, acier zingué, tige dégondable, lourde</v>
          </cell>
          <cell r="I247" t="str">
            <v>Scharnier, rechte Ecken, Stahl verzinkt, mit losem Stift, schwer</v>
          </cell>
          <cell r="J247" t="str">
            <v>2025_20_.jpg</v>
          </cell>
          <cell r="K247" t="str">
            <v>C:\Users\Filis\OneDrive\Citgez Trading\Leveranciers\Charmag\Foto's\2025_20_.jpg</v>
          </cell>
          <cell r="L247" t="str">
            <v>2025_20_2d.tif</v>
          </cell>
          <cell r="M247" t="str">
            <v>C:\Users\Filis\OneDrive\Citgez Trading\Leveranciers\Charmag\technische tekeningen\2025_20_2d.tif</v>
          </cell>
          <cell r="N247" t="str">
            <v>20_Gegalvaniseerd</v>
          </cell>
          <cell r="O247">
            <v>101679</v>
          </cell>
          <cell r="P247">
            <v>89</v>
          </cell>
          <cell r="Q247" t="str">
            <v>mm</v>
          </cell>
          <cell r="R247">
            <v>91</v>
          </cell>
          <cell r="S247" t="str">
            <v>mm</v>
          </cell>
          <cell r="T247">
            <v>2.5</v>
          </cell>
          <cell r="U247" t="str">
            <v>mm</v>
          </cell>
          <cell r="V247">
            <v>11.5</v>
          </cell>
          <cell r="W247" t="str">
            <v>mm</v>
          </cell>
          <cell r="X247">
            <v>6</v>
          </cell>
          <cell r="Y247" t="str">
            <v>mm</v>
          </cell>
          <cell r="Z247">
            <v>5</v>
          </cell>
          <cell r="AA247" t="str">
            <v>mm</v>
          </cell>
          <cell r="AC247" t="str">
            <v>mm</v>
          </cell>
          <cell r="AE247" t="str">
            <v>mm</v>
          </cell>
          <cell r="AF247">
            <v>4.5</v>
          </cell>
          <cell r="AG247">
            <v>6</v>
          </cell>
          <cell r="AH247" t="str">
            <v>4,5*40</v>
          </cell>
          <cell r="AI247" t="str">
            <v>mm</v>
          </cell>
          <cell r="AL247" t="str">
            <v xml:space="preserve">Deuren volgens BRL 0803  </v>
          </cell>
          <cell r="AP247">
            <v>20</v>
          </cell>
          <cell r="AQ247" t="str">
            <v>stuks</v>
          </cell>
          <cell r="AR247">
            <v>0.20200000000000001</v>
          </cell>
          <cell r="AS247" t="str">
            <v>kg</v>
          </cell>
          <cell r="AW247" t="str">
            <v>Hout</v>
          </cell>
          <cell r="AX247" t="str">
            <v>Wood</v>
          </cell>
          <cell r="AY247" t="str">
            <v>Holz</v>
          </cell>
          <cell r="AZ247" t="str">
            <v>Bois</v>
          </cell>
          <cell r="BA247" t="str">
            <v>Scharnier</v>
          </cell>
          <cell r="BB247" t="str">
            <v>Hinge</v>
          </cell>
          <cell r="BC247" t="str">
            <v>Scharnier</v>
          </cell>
          <cell r="BD247" t="str">
            <v>Charnière</v>
          </cell>
          <cell r="BE247" t="str">
            <v>Vierkante klepscharnieren</v>
          </cell>
          <cell r="BF247" t="str">
            <v>Square Butt hinge</v>
          </cell>
          <cell r="BG247" t="str">
            <v>Rechteckige Scharnier</v>
          </cell>
          <cell r="BH247" t="str">
            <v>Charnières à rabat carré</v>
          </cell>
          <cell r="BM247" t="str">
            <v>Staal</v>
          </cell>
          <cell r="BN247" t="str">
            <v>Steel</v>
          </cell>
          <cell r="BO247" t="str">
            <v>Stahl</v>
          </cell>
          <cell r="BP247" t="str">
            <v>Acier</v>
          </cell>
          <cell r="BQ247" t="str">
            <v>Gegalvaniseerd</v>
          </cell>
          <cell r="BR247" t="str">
            <v>Galvanized</v>
          </cell>
          <cell r="BS247" t="str">
            <v>Verzinkt</v>
          </cell>
          <cell r="BT247" t="str">
            <v>Zingué</v>
          </cell>
          <cell r="BU247" t="str">
            <v>Staal</v>
          </cell>
          <cell r="BV247" t="str">
            <v>Steel</v>
          </cell>
          <cell r="BW247" t="str">
            <v>Stahl</v>
          </cell>
          <cell r="BX247" t="str">
            <v>Acier</v>
          </cell>
          <cell r="BY247" t="str">
            <v/>
          </cell>
          <cell r="CC247" t="str">
            <v>Rechte hoek</v>
          </cell>
          <cell r="CD247" t="str">
            <v>Square corners</v>
          </cell>
          <cell r="CE247" t="str">
            <v>Rechte Ecken</v>
          </cell>
          <cell r="CF247" t="str">
            <v>Coins carrés</v>
          </cell>
          <cell r="CG247" t="str">
            <v>Ongelagerd</v>
          </cell>
          <cell r="CH247" t="str">
            <v xml:space="preserve">Bearing-free </v>
          </cell>
          <cell r="CI247" t="str">
            <v>Lager frei</v>
          </cell>
          <cell r="CJ247" t="str">
            <v>Sans lisse</v>
          </cell>
          <cell r="DE247" t="str">
            <v>Toepasbaar voor binnendeuren</v>
          </cell>
          <cell r="DM247" t="str">
            <v/>
          </cell>
          <cell r="DN247" t="str">
            <v/>
          </cell>
          <cell r="DO247" t="str">
            <v/>
          </cell>
          <cell r="DU247" t="str">
            <v>Met een losse pen</v>
          </cell>
          <cell r="DV247" t="str">
            <v>With removable pin</v>
          </cell>
          <cell r="DW247" t="str">
            <v>Mit losem Stift</v>
          </cell>
          <cell r="DX247" t="str">
            <v>Avec un Tige détachable</v>
          </cell>
          <cell r="EQ247" t="str">
            <v>2025_20_</v>
          </cell>
          <cell r="ER247" t="str">
            <v>2025_20_2d</v>
          </cell>
          <cell r="ES247" t="str">
            <v>2025_20</v>
          </cell>
          <cell r="EX247" t="str">
            <v>?</v>
          </cell>
          <cell r="FL247">
            <v>1</v>
          </cell>
        </row>
        <row r="248">
          <cell r="C248" t="str">
            <v>2025.20.100E</v>
          </cell>
          <cell r="D248">
            <v>2025</v>
          </cell>
          <cell r="E248" t="str">
            <v>Vierkante klepscharnieren</v>
          </cell>
          <cell r="F248" t="str">
            <v>Butt hinge, square corners, steel galvanized, with removable pin, heavy</v>
          </cell>
          <cell r="G248" t="str">
            <v>Vierkante klepscharnieren, rechte hoek, gegalvaniseerd, met losse stift</v>
          </cell>
          <cell r="H248" t="str">
            <v>Charnière, coins carrés, acier zingué, tige dégondable, lourde</v>
          </cell>
          <cell r="I248" t="str">
            <v>Scharnier, rechte Ecken, Stahl verzinkt, mit losem Stift, schwer</v>
          </cell>
          <cell r="J248" t="str">
            <v>2025_20_.jpg</v>
          </cell>
          <cell r="K248" t="str">
            <v>C:\Users\Filis\OneDrive\Citgez Trading\Leveranciers\Charmag\Foto's\2025_20_.jpg</v>
          </cell>
          <cell r="L248" t="str">
            <v>2025_20_2d.tif</v>
          </cell>
          <cell r="M248" t="str">
            <v>C:\Users\Filis\OneDrive\Citgez Trading\Leveranciers\Charmag\technische tekeningen\2025_20_2d.tif</v>
          </cell>
          <cell r="N248" t="str">
            <v>20_Gegalvaniseerd</v>
          </cell>
          <cell r="O248">
            <v>101682</v>
          </cell>
          <cell r="P248">
            <v>100</v>
          </cell>
          <cell r="Q248" t="str">
            <v>mm</v>
          </cell>
          <cell r="R248">
            <v>103</v>
          </cell>
          <cell r="S248" t="str">
            <v>mm</v>
          </cell>
          <cell r="T248">
            <v>2.5</v>
          </cell>
          <cell r="U248" t="str">
            <v>mm</v>
          </cell>
          <cell r="V248">
            <v>12.5</v>
          </cell>
          <cell r="W248" t="str">
            <v>mm</v>
          </cell>
          <cell r="X248">
            <v>7</v>
          </cell>
          <cell r="Y248" t="str">
            <v>mm</v>
          </cell>
          <cell r="Z248">
            <v>5</v>
          </cell>
          <cell r="AA248" t="str">
            <v>mm</v>
          </cell>
          <cell r="AC248" t="str">
            <v>mm</v>
          </cell>
          <cell r="AE248" t="str">
            <v>mm</v>
          </cell>
          <cell r="AF248">
            <v>4.5</v>
          </cell>
          <cell r="AG248">
            <v>8</v>
          </cell>
          <cell r="AH248" t="str">
            <v>4,5*40</v>
          </cell>
          <cell r="AI248" t="str">
            <v>mm</v>
          </cell>
          <cell r="AL248" t="str">
            <v xml:space="preserve">Deuren volgens BRL 0803  </v>
          </cell>
          <cell r="AP248">
            <v>20</v>
          </cell>
          <cell r="AQ248" t="str">
            <v>stuks</v>
          </cell>
          <cell r="AR248">
            <v>0.25600000000000001</v>
          </cell>
          <cell r="AS248" t="str">
            <v>kg</v>
          </cell>
          <cell r="AW248" t="str">
            <v>Hout</v>
          </cell>
          <cell r="AX248" t="str">
            <v>Wood</v>
          </cell>
          <cell r="AY248" t="str">
            <v>Holz</v>
          </cell>
          <cell r="AZ248" t="str">
            <v>Bois</v>
          </cell>
          <cell r="BA248" t="str">
            <v>Scharnier</v>
          </cell>
          <cell r="BB248" t="str">
            <v>Hinge</v>
          </cell>
          <cell r="BC248" t="str">
            <v>Scharnier</v>
          </cell>
          <cell r="BD248" t="str">
            <v>Charnière</v>
          </cell>
          <cell r="BE248" t="str">
            <v>Vierkante klepscharnieren</v>
          </cell>
          <cell r="BF248" t="str">
            <v>Square Butt hinge</v>
          </cell>
          <cell r="BG248" t="str">
            <v>Rechteckige Scharnier</v>
          </cell>
          <cell r="BH248" t="str">
            <v>Charnières à rabat carré</v>
          </cell>
          <cell r="BM248" t="str">
            <v>Staal</v>
          </cell>
          <cell r="BN248" t="str">
            <v>Steel</v>
          </cell>
          <cell r="BO248" t="str">
            <v>Stahl</v>
          </cell>
          <cell r="BP248" t="str">
            <v>Acier</v>
          </cell>
          <cell r="BQ248" t="str">
            <v>Gegalvaniseerd</v>
          </cell>
          <cell r="BR248" t="str">
            <v>Galvanized</v>
          </cell>
          <cell r="BS248" t="str">
            <v>Verzinkt</v>
          </cell>
          <cell r="BT248" t="str">
            <v>Zingué</v>
          </cell>
          <cell r="BU248" t="str">
            <v>Staal</v>
          </cell>
          <cell r="BV248" t="str">
            <v>Steel</v>
          </cell>
          <cell r="BW248" t="str">
            <v>Stahl</v>
          </cell>
          <cell r="BX248" t="str">
            <v>Acier</v>
          </cell>
          <cell r="BY248" t="str">
            <v/>
          </cell>
          <cell r="CC248" t="str">
            <v>Rechte hoek</v>
          </cell>
          <cell r="CD248" t="str">
            <v>Square corners</v>
          </cell>
          <cell r="CE248" t="str">
            <v>Rechte Ecken</v>
          </cell>
          <cell r="CF248" t="str">
            <v>Coins carrés</v>
          </cell>
          <cell r="CG248" t="str">
            <v>Ongelagerd</v>
          </cell>
          <cell r="CH248" t="str">
            <v xml:space="preserve">Bearing-free </v>
          </cell>
          <cell r="CI248" t="str">
            <v>Lager frei</v>
          </cell>
          <cell r="CJ248" t="str">
            <v>Sans lisse</v>
          </cell>
          <cell r="DE248" t="str">
            <v>Toepasbaar voor binnendeuren</v>
          </cell>
          <cell r="DM248" t="str">
            <v/>
          </cell>
          <cell r="DN248" t="str">
            <v/>
          </cell>
          <cell r="DO248" t="str">
            <v/>
          </cell>
          <cell r="DU248" t="str">
            <v>Met een losse pen</v>
          </cell>
          <cell r="DV248" t="str">
            <v>With removable pin</v>
          </cell>
          <cell r="DW248" t="str">
            <v>Mit losem Stift</v>
          </cell>
          <cell r="DX248" t="str">
            <v>Avec un Tige détachable</v>
          </cell>
          <cell r="EQ248" t="str">
            <v>2025_20_</v>
          </cell>
          <cell r="ER248" t="str">
            <v>2025_20_2d</v>
          </cell>
          <cell r="ES248" t="str">
            <v>2025_20</v>
          </cell>
          <cell r="EX248" t="str">
            <v>?</v>
          </cell>
          <cell r="FL248">
            <v>1</v>
          </cell>
        </row>
        <row r="249"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DM249" t="str">
            <v/>
          </cell>
          <cell r="DN249" t="str">
            <v/>
          </cell>
          <cell r="DO249" t="str">
            <v/>
          </cell>
          <cell r="FL249">
            <v>1</v>
          </cell>
        </row>
        <row r="250">
          <cell r="C250" t="str">
            <v>2028.20.030E</v>
          </cell>
          <cell r="D250">
            <v>2028</v>
          </cell>
          <cell r="E250" t="str">
            <v>Vierkante klepscharnieren</v>
          </cell>
          <cell r="F250" t="str">
            <v>Butt hinge, square corners, steel galvanized, with riveted pin, DIN 7954D</v>
          </cell>
          <cell r="G250" t="str">
            <v>Vierkante klepscharnieren, rechte hoek, gegalvaniseerd, met vaste stift</v>
          </cell>
          <cell r="H250" t="str">
            <v>Charnière, coins carrés, acier zingué, tige rivetée, DIN 7954D</v>
          </cell>
          <cell r="I250" t="str">
            <v>Scharnier, rechte Ecken, Stahl verzinkt, mit vernietetem Stift, DIN 7954D</v>
          </cell>
          <cell r="J250" t="str">
            <v>2028_20_.jpg</v>
          </cell>
          <cell r="K250" t="str">
            <v>C:\Users\Filis\OneDrive\Citgez Trading\Leveranciers\Charmag\Foto's\2028_20_.jpg</v>
          </cell>
          <cell r="L250" t="str">
            <v>2028_20_2d.tif</v>
          </cell>
          <cell r="M250" t="str">
            <v>C:\Users\Filis\OneDrive\Citgez Trading\Leveranciers\Charmag\technische tekeningen\2028_20_2d.tif</v>
          </cell>
          <cell r="N250" t="str">
            <v>20_Gegalvaniseerd</v>
          </cell>
          <cell r="O250">
            <v>101684</v>
          </cell>
          <cell r="P250">
            <v>30</v>
          </cell>
          <cell r="Q250" t="str">
            <v>mm</v>
          </cell>
          <cell r="R250">
            <v>45</v>
          </cell>
          <cell r="S250" t="str">
            <v>mm</v>
          </cell>
          <cell r="T250">
            <v>1</v>
          </cell>
          <cell r="U250" t="str">
            <v>mm</v>
          </cell>
          <cell r="V250">
            <v>4.7</v>
          </cell>
          <cell r="W250" t="str">
            <v>mm</v>
          </cell>
          <cell r="X250">
            <v>2.5</v>
          </cell>
          <cell r="Y250" t="str">
            <v>mm</v>
          </cell>
          <cell r="Z250">
            <v>3</v>
          </cell>
          <cell r="AA250" t="str">
            <v>mm</v>
          </cell>
          <cell r="AC250" t="str">
            <v>mm</v>
          </cell>
          <cell r="AE250" t="str">
            <v>mm</v>
          </cell>
          <cell r="AF250">
            <v>3</v>
          </cell>
          <cell r="AG250">
            <v>6</v>
          </cell>
          <cell r="AH250" t="str">
            <v>3*2,5</v>
          </cell>
          <cell r="AI250" t="str">
            <v>mm</v>
          </cell>
          <cell r="AL250" t="str">
            <v xml:space="preserve">Deuren volgens BRL 0803  </v>
          </cell>
          <cell r="AP250">
            <v>100</v>
          </cell>
          <cell r="AQ250" t="str">
            <v>stuks</v>
          </cell>
          <cell r="AR250">
            <v>1.2999999999999999E-2</v>
          </cell>
          <cell r="AS250" t="str">
            <v>kg</v>
          </cell>
          <cell r="AW250" t="str">
            <v>Hout</v>
          </cell>
          <cell r="AX250" t="str">
            <v>Wood</v>
          </cell>
          <cell r="AY250" t="str">
            <v>Holz</v>
          </cell>
          <cell r="AZ250" t="str">
            <v>Bois</v>
          </cell>
          <cell r="BA250" t="str">
            <v>Scharnier</v>
          </cell>
          <cell r="BB250" t="str">
            <v>Hinge</v>
          </cell>
          <cell r="BC250" t="str">
            <v>Scharnier</v>
          </cell>
          <cell r="BD250" t="str">
            <v>Charnière</v>
          </cell>
          <cell r="BE250" t="str">
            <v>Vierkante klepscharnieren</v>
          </cell>
          <cell r="BF250" t="str">
            <v>Square Butt hinge</v>
          </cell>
          <cell r="BG250" t="str">
            <v>Rechteckige Scharnier</v>
          </cell>
          <cell r="BH250" t="str">
            <v>Charnières à rabat carré</v>
          </cell>
          <cell r="BM250" t="str">
            <v>Staal</v>
          </cell>
          <cell r="BN250" t="str">
            <v>Steel</v>
          </cell>
          <cell r="BO250" t="str">
            <v>Stahl</v>
          </cell>
          <cell r="BP250" t="str">
            <v>Acier</v>
          </cell>
          <cell r="BQ250" t="str">
            <v>Gegalvaniseerd</v>
          </cell>
          <cell r="BR250" t="str">
            <v>Galvanized</v>
          </cell>
          <cell r="BS250" t="str">
            <v>Verzinkt</v>
          </cell>
          <cell r="BT250" t="str">
            <v>Zingué</v>
          </cell>
          <cell r="BU250" t="str">
            <v>Staal</v>
          </cell>
          <cell r="BV250" t="str">
            <v>Steel</v>
          </cell>
          <cell r="BW250" t="str">
            <v>Stahl</v>
          </cell>
          <cell r="BX250" t="str">
            <v>Acier</v>
          </cell>
          <cell r="BY250" t="str">
            <v/>
          </cell>
          <cell r="CC250" t="str">
            <v>Rechte hoek</v>
          </cell>
          <cell r="CD250" t="str">
            <v>Square corners</v>
          </cell>
          <cell r="CE250" t="str">
            <v>Rechte Ecken</v>
          </cell>
          <cell r="CF250" t="str">
            <v>Coins carrés</v>
          </cell>
          <cell r="CG250" t="str">
            <v>Ongelagerd</v>
          </cell>
          <cell r="CH250" t="str">
            <v xml:space="preserve">Bearing-free </v>
          </cell>
          <cell r="CI250" t="str">
            <v>Lager frei</v>
          </cell>
          <cell r="CJ250" t="str">
            <v>Sans lisse</v>
          </cell>
          <cell r="DE250" t="str">
            <v>Toepasbaar voor binnendeuren</v>
          </cell>
          <cell r="DM250" t="str">
            <v/>
          </cell>
          <cell r="DN250" t="str">
            <v/>
          </cell>
          <cell r="DO250" t="str">
            <v/>
          </cell>
          <cell r="DU250" t="str">
            <v>Met vaste pen</v>
          </cell>
          <cell r="DV250" t="str">
            <v>With riveted pin</v>
          </cell>
          <cell r="DW250" t="str">
            <v>Mit vernietetem Stift</v>
          </cell>
          <cell r="DX250" t="str">
            <v>Tige rivetée</v>
          </cell>
          <cell r="EQ250" t="str">
            <v>2028_20_</v>
          </cell>
          <cell r="ER250" t="str">
            <v>2028_20_2d</v>
          </cell>
          <cell r="ES250" t="str">
            <v>2028_20</v>
          </cell>
          <cell r="EX250" t="str">
            <v>?</v>
          </cell>
          <cell r="FL250">
            <v>1</v>
          </cell>
        </row>
        <row r="251">
          <cell r="C251" t="str">
            <v>2028.20.040E</v>
          </cell>
          <cell r="D251">
            <v>2028</v>
          </cell>
          <cell r="E251" t="str">
            <v>Vierkante klepscharnieren</v>
          </cell>
          <cell r="F251" t="str">
            <v>Butt hinge, square corners, steel galvanized, with riveted pin, DIN 7954D</v>
          </cell>
          <cell r="G251" t="str">
            <v>Vierkante klepscharnieren, rechte hoek, gegalvaniseerd, met vaste stift</v>
          </cell>
          <cell r="H251" t="str">
            <v>Charnière, coins carrés, acier zingué, tige rivetée, DIN 7954D</v>
          </cell>
          <cell r="I251" t="str">
            <v>Scharnier, rechte Ecken, Stahl verzinkt, mit vernietetem Stift, DIN 7954D</v>
          </cell>
          <cell r="J251" t="str">
            <v>2028_20_.jpg</v>
          </cell>
          <cell r="K251" t="str">
            <v>C:\Users\Filis\OneDrive\Citgez Trading\Leveranciers\Charmag\Foto's\2028_20_.jpg</v>
          </cell>
          <cell r="L251" t="str">
            <v>2028_20_2d.tif</v>
          </cell>
          <cell r="M251" t="str">
            <v>C:\Users\Filis\OneDrive\Citgez Trading\Leveranciers\Charmag\technische tekeningen\2028_20_2d.tif</v>
          </cell>
          <cell r="N251" t="str">
            <v>20_Gegalvaniseerd</v>
          </cell>
          <cell r="O251">
            <v>101686</v>
          </cell>
          <cell r="P251">
            <v>40</v>
          </cell>
          <cell r="Q251" t="str">
            <v>mm</v>
          </cell>
          <cell r="R251">
            <v>59</v>
          </cell>
          <cell r="S251" t="str">
            <v>mm</v>
          </cell>
          <cell r="T251">
            <v>1.25</v>
          </cell>
          <cell r="U251" t="str">
            <v>mm</v>
          </cell>
          <cell r="V251">
            <v>5.2</v>
          </cell>
          <cell r="W251" t="str">
            <v>mm</v>
          </cell>
          <cell r="X251">
            <v>2.5</v>
          </cell>
          <cell r="Y251" t="str">
            <v>mm</v>
          </cell>
          <cell r="Z251">
            <v>3</v>
          </cell>
          <cell r="AA251" t="str">
            <v>mm</v>
          </cell>
          <cell r="AC251" t="str">
            <v>mm</v>
          </cell>
          <cell r="AE251" t="str">
            <v>mm</v>
          </cell>
          <cell r="AF251">
            <v>3</v>
          </cell>
          <cell r="AG251">
            <v>6</v>
          </cell>
          <cell r="AH251" t="str">
            <v>3*2,5</v>
          </cell>
          <cell r="AI251" t="str">
            <v>mm</v>
          </cell>
          <cell r="AL251" t="str">
            <v xml:space="preserve">Deuren volgens BRL 0803  </v>
          </cell>
          <cell r="AP251">
            <v>100</v>
          </cell>
          <cell r="AQ251" t="str">
            <v>stuks</v>
          </cell>
          <cell r="AR251">
            <v>2.5000000000000001E-2</v>
          </cell>
          <cell r="AS251" t="str">
            <v>kg</v>
          </cell>
          <cell r="AW251" t="str">
            <v>Hout</v>
          </cell>
          <cell r="AX251" t="str">
            <v>Wood</v>
          </cell>
          <cell r="AY251" t="str">
            <v>Holz</v>
          </cell>
          <cell r="AZ251" t="str">
            <v>Bois</v>
          </cell>
          <cell r="BA251" t="str">
            <v>Scharnier</v>
          </cell>
          <cell r="BB251" t="str">
            <v>Hinge</v>
          </cell>
          <cell r="BC251" t="str">
            <v>Scharnier</v>
          </cell>
          <cell r="BD251" t="str">
            <v>Charnière</v>
          </cell>
          <cell r="BE251" t="str">
            <v>Vierkante klepscharnieren</v>
          </cell>
          <cell r="BF251" t="str">
            <v>Square Butt hinge</v>
          </cell>
          <cell r="BG251" t="str">
            <v>Rechteckige Scharnier</v>
          </cell>
          <cell r="BH251" t="str">
            <v>Charnières à rabat carré</v>
          </cell>
          <cell r="BM251" t="str">
            <v>Staal</v>
          </cell>
          <cell r="BN251" t="str">
            <v>Steel</v>
          </cell>
          <cell r="BO251" t="str">
            <v>Stahl</v>
          </cell>
          <cell r="BP251" t="str">
            <v>Acier</v>
          </cell>
          <cell r="BQ251" t="str">
            <v>Gegalvaniseerd</v>
          </cell>
          <cell r="BR251" t="str">
            <v>Galvanized</v>
          </cell>
          <cell r="BS251" t="str">
            <v>Verzinkt</v>
          </cell>
          <cell r="BT251" t="str">
            <v>Zingué</v>
          </cell>
          <cell r="BU251" t="str">
            <v>Staal</v>
          </cell>
          <cell r="BV251" t="str">
            <v>Steel</v>
          </cell>
          <cell r="BW251" t="str">
            <v>Stahl</v>
          </cell>
          <cell r="BX251" t="str">
            <v>Acier</v>
          </cell>
          <cell r="BY251" t="str">
            <v/>
          </cell>
          <cell r="CC251" t="str">
            <v>Rechte hoek</v>
          </cell>
          <cell r="CD251" t="str">
            <v>Square corners</v>
          </cell>
          <cell r="CE251" t="str">
            <v>Rechte Ecken</v>
          </cell>
          <cell r="CF251" t="str">
            <v>Coins carrés</v>
          </cell>
          <cell r="CG251" t="str">
            <v>Ongelagerd</v>
          </cell>
          <cell r="CH251" t="str">
            <v xml:space="preserve">Bearing-free </v>
          </cell>
          <cell r="CI251" t="str">
            <v>Lager frei</v>
          </cell>
          <cell r="CJ251" t="str">
            <v>Sans lisse</v>
          </cell>
          <cell r="DE251" t="str">
            <v>Toepasbaar voor binnendeuren</v>
          </cell>
          <cell r="DM251" t="str">
            <v/>
          </cell>
          <cell r="DN251" t="str">
            <v/>
          </cell>
          <cell r="DO251" t="str">
            <v/>
          </cell>
          <cell r="DU251" t="str">
            <v>Met vaste pen</v>
          </cell>
          <cell r="DV251" t="str">
            <v>With riveted pin</v>
          </cell>
          <cell r="DW251" t="str">
            <v>Mit vernietetem Stift</v>
          </cell>
          <cell r="DX251" t="str">
            <v>Tige rivetée</v>
          </cell>
          <cell r="EQ251" t="str">
            <v>2028_20_</v>
          </cell>
          <cell r="ER251" t="str">
            <v>2028_20_2d</v>
          </cell>
          <cell r="ES251" t="str">
            <v>2028_20</v>
          </cell>
          <cell r="EX251" t="str">
            <v>?</v>
          </cell>
          <cell r="FL251">
            <v>1</v>
          </cell>
        </row>
        <row r="252">
          <cell r="C252" t="str">
            <v>2028.20.050E</v>
          </cell>
          <cell r="D252">
            <v>2028</v>
          </cell>
          <cell r="E252" t="str">
            <v>Vierkante klepscharnieren</v>
          </cell>
          <cell r="F252" t="str">
            <v>Butt hinge, square corners, steel galvanized, with riveted pin, DIN 7954D</v>
          </cell>
          <cell r="G252" t="str">
            <v>Vierkante klepscharnieren, rechte hoek, gegalvaniseerd, met vaste stift</v>
          </cell>
          <cell r="H252" t="str">
            <v>Charnière, coins carrés, acier zingué, tige rivetée, DIN 7954D</v>
          </cell>
          <cell r="I252" t="str">
            <v>Scharnier, rechte Ecken, Stahl verzinkt, mit vernietetem Stift, DIN 7954D</v>
          </cell>
          <cell r="J252" t="str">
            <v>2028_20_.jpg</v>
          </cell>
          <cell r="K252" t="str">
            <v>C:\Users\Filis\OneDrive\Citgez Trading\Leveranciers\Charmag\Foto's\2028_20_.jpg</v>
          </cell>
          <cell r="L252" t="str">
            <v>2028_20_2d.tif</v>
          </cell>
          <cell r="M252" t="str">
            <v>C:\Users\Filis\OneDrive\Citgez Trading\Leveranciers\Charmag\technische tekeningen\2028_20_2d.tif</v>
          </cell>
          <cell r="N252" t="str">
            <v>20_Gegalvaniseerd</v>
          </cell>
          <cell r="O252">
            <v>101688</v>
          </cell>
          <cell r="P252">
            <v>50</v>
          </cell>
          <cell r="Q252" t="str">
            <v>mm</v>
          </cell>
          <cell r="R252">
            <v>75</v>
          </cell>
          <cell r="S252" t="str">
            <v>mm</v>
          </cell>
          <cell r="T252">
            <v>1.25</v>
          </cell>
          <cell r="U252" t="str">
            <v>mm</v>
          </cell>
          <cell r="V252">
            <v>5.5</v>
          </cell>
          <cell r="W252" t="str">
            <v>mm</v>
          </cell>
          <cell r="X252">
            <v>2.75</v>
          </cell>
          <cell r="Y252" t="str">
            <v>mm</v>
          </cell>
          <cell r="Z252">
            <v>5</v>
          </cell>
          <cell r="AA252" t="str">
            <v>mm</v>
          </cell>
          <cell r="AC252" t="str">
            <v>mm</v>
          </cell>
          <cell r="AE252" t="str">
            <v>mm</v>
          </cell>
          <cell r="AF252">
            <v>3.5</v>
          </cell>
          <cell r="AG252">
            <v>6</v>
          </cell>
          <cell r="AH252" t="str">
            <v>3,5*30</v>
          </cell>
          <cell r="AI252" t="str">
            <v>mm</v>
          </cell>
          <cell r="AL252" t="str">
            <v xml:space="preserve">Deuren volgens BRL 0803  </v>
          </cell>
          <cell r="AP252">
            <v>20</v>
          </cell>
          <cell r="AQ252" t="str">
            <v>stuks</v>
          </cell>
          <cell r="AR252">
            <v>4.2000000000000003E-2</v>
          </cell>
          <cell r="AS252" t="str">
            <v>kg</v>
          </cell>
          <cell r="AW252" t="str">
            <v>Hout</v>
          </cell>
          <cell r="AX252" t="str">
            <v>Wood</v>
          </cell>
          <cell r="AY252" t="str">
            <v>Holz</v>
          </cell>
          <cell r="AZ252" t="str">
            <v>Bois</v>
          </cell>
          <cell r="BA252" t="str">
            <v>Scharnier</v>
          </cell>
          <cell r="BB252" t="str">
            <v>Hinge</v>
          </cell>
          <cell r="BC252" t="str">
            <v>Scharnier</v>
          </cell>
          <cell r="BD252" t="str">
            <v>Charnière</v>
          </cell>
          <cell r="BE252" t="str">
            <v>Vierkante klepscharnieren</v>
          </cell>
          <cell r="BF252" t="str">
            <v>Square Butt hinge</v>
          </cell>
          <cell r="BG252" t="str">
            <v>Rechteckige Scharnier</v>
          </cell>
          <cell r="BH252" t="str">
            <v>Charnières à rabat carré</v>
          </cell>
          <cell r="BM252" t="str">
            <v>Staal</v>
          </cell>
          <cell r="BN252" t="str">
            <v>Steel</v>
          </cell>
          <cell r="BO252" t="str">
            <v>Stahl</v>
          </cell>
          <cell r="BP252" t="str">
            <v>Acier</v>
          </cell>
          <cell r="BQ252" t="str">
            <v>Gegalvaniseerd</v>
          </cell>
          <cell r="BR252" t="str">
            <v>Galvanized</v>
          </cell>
          <cell r="BS252" t="str">
            <v>Verzinkt</v>
          </cell>
          <cell r="BT252" t="str">
            <v>Zingué</v>
          </cell>
          <cell r="BU252" t="str">
            <v>Staal</v>
          </cell>
          <cell r="BV252" t="str">
            <v>Steel</v>
          </cell>
          <cell r="BW252" t="str">
            <v>Stahl</v>
          </cell>
          <cell r="BX252" t="str">
            <v>Acier</v>
          </cell>
          <cell r="BY252" t="str">
            <v/>
          </cell>
          <cell r="CC252" t="str">
            <v>Rechte hoek</v>
          </cell>
          <cell r="CD252" t="str">
            <v>Square corners</v>
          </cell>
          <cell r="CE252" t="str">
            <v>Rechte Ecken</v>
          </cell>
          <cell r="CF252" t="str">
            <v>Coins carrés</v>
          </cell>
          <cell r="CG252" t="str">
            <v>Ongelagerd</v>
          </cell>
          <cell r="CH252" t="str">
            <v xml:space="preserve">Bearing-free </v>
          </cell>
          <cell r="CI252" t="str">
            <v>Lager frei</v>
          </cell>
          <cell r="CJ252" t="str">
            <v>Sans lisse</v>
          </cell>
          <cell r="DE252" t="str">
            <v>Toepasbaar voor binnendeuren</v>
          </cell>
          <cell r="DM252" t="str">
            <v/>
          </cell>
          <cell r="DN252" t="str">
            <v/>
          </cell>
          <cell r="DO252" t="str">
            <v/>
          </cell>
          <cell r="DU252" t="str">
            <v>Met vaste pen</v>
          </cell>
          <cell r="DV252" t="str">
            <v>With riveted pin</v>
          </cell>
          <cell r="DW252" t="str">
            <v>Mit vernietetem Stift</v>
          </cell>
          <cell r="DX252" t="str">
            <v>Tige rivetée</v>
          </cell>
          <cell r="EQ252" t="str">
            <v>2028_20_</v>
          </cell>
          <cell r="ER252" t="str">
            <v>2028_20_2d</v>
          </cell>
          <cell r="ES252" t="str">
            <v>2028_20</v>
          </cell>
          <cell r="EX252" t="str">
            <v>?</v>
          </cell>
          <cell r="FL252">
            <v>1</v>
          </cell>
        </row>
        <row r="253">
          <cell r="C253" t="str">
            <v>2028.20.060E</v>
          </cell>
          <cell r="D253">
            <v>2028</v>
          </cell>
          <cell r="E253" t="str">
            <v>Vierkante klepscharnieren</v>
          </cell>
          <cell r="F253" t="str">
            <v>Butt hinge, square corners, steel galvanized, with riveted pin, DIN 7954D</v>
          </cell>
          <cell r="G253" t="str">
            <v>Vierkante klepscharnieren, rechte hoek, gegalvaniseerd, met vaste stift</v>
          </cell>
          <cell r="H253" t="str">
            <v>Charnière, coins carrés, acier zingué, tige rivetée, DIN 7954D</v>
          </cell>
          <cell r="I253" t="str">
            <v>Scharnier, rechte Ecken, Stahl verzinkt, mit vernietetem Stift, DIN 7954D</v>
          </cell>
          <cell r="J253" t="str">
            <v>2028_20_.jpg</v>
          </cell>
          <cell r="K253" t="str">
            <v>C:\Users\Filis\OneDrive\Citgez Trading\Leveranciers\Charmag\Foto's\2028_20_.jpg</v>
          </cell>
          <cell r="L253" t="str">
            <v>2028_20_2d.tif</v>
          </cell>
          <cell r="M253" t="str">
            <v>C:\Users\Filis\OneDrive\Citgez Trading\Leveranciers\Charmag\technische tekeningen\2028_20_2d.tif</v>
          </cell>
          <cell r="N253" t="str">
            <v>20_Gegalvaniseerd</v>
          </cell>
          <cell r="O253">
            <v>101690</v>
          </cell>
          <cell r="P253">
            <v>60</v>
          </cell>
          <cell r="Q253" t="str">
            <v>mm</v>
          </cell>
          <cell r="R253">
            <v>89</v>
          </cell>
          <cell r="S253" t="str">
            <v>mm</v>
          </cell>
          <cell r="T253">
            <v>1.5</v>
          </cell>
          <cell r="U253" t="str">
            <v>mm</v>
          </cell>
          <cell r="V253">
            <v>6</v>
          </cell>
          <cell r="W253" t="str">
            <v>mm</v>
          </cell>
          <cell r="X253">
            <v>2.75</v>
          </cell>
          <cell r="Y253" t="str">
            <v>mm</v>
          </cell>
          <cell r="Z253">
            <v>5</v>
          </cell>
          <cell r="AA253" t="str">
            <v>mm</v>
          </cell>
          <cell r="AC253" t="str">
            <v>mm</v>
          </cell>
          <cell r="AE253" t="str">
            <v>mm</v>
          </cell>
          <cell r="AF253">
            <v>3.5</v>
          </cell>
          <cell r="AG253">
            <v>6</v>
          </cell>
          <cell r="AH253" t="str">
            <v>3,5*30</v>
          </cell>
          <cell r="AI253" t="str">
            <v>mm</v>
          </cell>
          <cell r="AL253" t="str">
            <v xml:space="preserve">Deuren volgens BRL 0803  </v>
          </cell>
          <cell r="AP253">
            <v>20</v>
          </cell>
          <cell r="AQ253" t="str">
            <v>stuks</v>
          </cell>
          <cell r="AR253">
            <v>7.0999999999999994E-2</v>
          </cell>
          <cell r="AS253" t="str">
            <v>kg</v>
          </cell>
          <cell r="AW253" t="str">
            <v>Hout</v>
          </cell>
          <cell r="AX253" t="str">
            <v>Wood</v>
          </cell>
          <cell r="AY253" t="str">
            <v>Holz</v>
          </cell>
          <cell r="AZ253" t="str">
            <v>Bois</v>
          </cell>
          <cell r="BA253" t="str">
            <v>Scharnier</v>
          </cell>
          <cell r="BB253" t="str">
            <v>Hinge</v>
          </cell>
          <cell r="BC253" t="str">
            <v>Scharnier</v>
          </cell>
          <cell r="BD253" t="str">
            <v>Charnière</v>
          </cell>
          <cell r="BE253" t="str">
            <v>Vierkante klepscharnieren</v>
          </cell>
          <cell r="BF253" t="str">
            <v>Square Butt hinge</v>
          </cell>
          <cell r="BG253" t="str">
            <v>Rechteckige Scharnier</v>
          </cell>
          <cell r="BH253" t="str">
            <v>Charnières à rabat carré</v>
          </cell>
          <cell r="BM253" t="str">
            <v>Staal</v>
          </cell>
          <cell r="BN253" t="str">
            <v>Steel</v>
          </cell>
          <cell r="BO253" t="str">
            <v>Stahl</v>
          </cell>
          <cell r="BP253" t="str">
            <v>Acier</v>
          </cell>
          <cell r="BQ253" t="str">
            <v>Gegalvaniseerd</v>
          </cell>
          <cell r="BR253" t="str">
            <v>Galvanized</v>
          </cell>
          <cell r="BS253" t="str">
            <v>Verzinkt</v>
          </cell>
          <cell r="BT253" t="str">
            <v>Zingué</v>
          </cell>
          <cell r="BU253" t="str">
            <v>Staal</v>
          </cell>
          <cell r="BV253" t="str">
            <v>Steel</v>
          </cell>
          <cell r="BW253" t="str">
            <v>Stahl</v>
          </cell>
          <cell r="BX253" t="str">
            <v>Acier</v>
          </cell>
          <cell r="BY253" t="str">
            <v/>
          </cell>
          <cell r="CC253" t="str">
            <v>Rechte hoek</v>
          </cell>
          <cell r="CD253" t="str">
            <v>Square corners</v>
          </cell>
          <cell r="CE253" t="str">
            <v>Rechte Ecken</v>
          </cell>
          <cell r="CF253" t="str">
            <v>Coins carrés</v>
          </cell>
          <cell r="CG253" t="str">
            <v>Ongelagerd</v>
          </cell>
          <cell r="CH253" t="str">
            <v xml:space="preserve">Bearing-free </v>
          </cell>
          <cell r="CI253" t="str">
            <v>Lager frei</v>
          </cell>
          <cell r="CJ253" t="str">
            <v>Sans lisse</v>
          </cell>
          <cell r="DE253" t="str">
            <v>Toepasbaar voor binnendeuren</v>
          </cell>
          <cell r="DM253" t="str">
            <v/>
          </cell>
          <cell r="DN253" t="str">
            <v/>
          </cell>
          <cell r="DO253" t="str">
            <v/>
          </cell>
          <cell r="DU253" t="str">
            <v>Met vaste pen</v>
          </cell>
          <cell r="DV253" t="str">
            <v>With riveted pin</v>
          </cell>
          <cell r="DW253" t="str">
            <v>Mit vernietetem Stift</v>
          </cell>
          <cell r="DX253" t="str">
            <v>Tige rivetée</v>
          </cell>
          <cell r="EQ253" t="str">
            <v>2028_20_</v>
          </cell>
          <cell r="ER253" t="str">
            <v>2028_20_2d</v>
          </cell>
          <cell r="ES253" t="str">
            <v>2028_20</v>
          </cell>
          <cell r="EX253" t="str">
            <v>?</v>
          </cell>
          <cell r="FL253">
            <v>1</v>
          </cell>
        </row>
        <row r="254">
          <cell r="C254" t="str">
            <v>2028.20.070E</v>
          </cell>
          <cell r="D254">
            <v>2028</v>
          </cell>
          <cell r="E254" t="str">
            <v>Vierkante klepscharnieren</v>
          </cell>
          <cell r="F254" t="str">
            <v>Butt hinge, square corners, steel galvanized, with riveted pin, DIN 7954D</v>
          </cell>
          <cell r="G254" t="str">
            <v>Vierkante klepscharnieren, rechte hoek, gegalvaniseerd, met vaste stift</v>
          </cell>
          <cell r="H254" t="str">
            <v>Charnière, coins carrés, acier zingué, tige rivetée, DIN 7954D</v>
          </cell>
          <cell r="I254" t="str">
            <v>Scharnier, rechte Ecken, Stahl verzinkt, mit vernietetem Stift, DIN 7954D</v>
          </cell>
          <cell r="J254" t="str">
            <v>2028_20_.jpg</v>
          </cell>
          <cell r="K254" t="str">
            <v>C:\Users\Filis\OneDrive\Citgez Trading\Leveranciers\Charmag\Foto's\2028_20_.jpg</v>
          </cell>
          <cell r="L254" t="str">
            <v>2028_20_2d.tif</v>
          </cell>
          <cell r="M254" t="str">
            <v>C:\Users\Filis\OneDrive\Citgez Trading\Leveranciers\Charmag\technische tekeningen\2028_20_2d.tif</v>
          </cell>
          <cell r="N254" t="str">
            <v>20_Gegalvaniseerd</v>
          </cell>
          <cell r="O254">
            <v>101692</v>
          </cell>
          <cell r="P254">
            <v>70</v>
          </cell>
          <cell r="Q254" t="str">
            <v>mm</v>
          </cell>
          <cell r="R254">
            <v>100</v>
          </cell>
          <cell r="S254" t="str">
            <v>mm</v>
          </cell>
          <cell r="T254">
            <v>1.5</v>
          </cell>
          <cell r="U254" t="str">
            <v>mm</v>
          </cell>
          <cell r="V254">
            <v>8.1999999999999993</v>
          </cell>
          <cell r="W254" t="str">
            <v>mm</v>
          </cell>
          <cell r="X254">
            <v>5</v>
          </cell>
          <cell r="Y254" t="str">
            <v>mm</v>
          </cell>
          <cell r="Z254">
            <v>5</v>
          </cell>
          <cell r="AA254" t="str">
            <v>mm</v>
          </cell>
          <cell r="AC254" t="str">
            <v>mm</v>
          </cell>
          <cell r="AE254" t="str">
            <v>mm</v>
          </cell>
          <cell r="AF254">
            <v>4</v>
          </cell>
          <cell r="AG254">
            <v>6</v>
          </cell>
          <cell r="AH254" t="str">
            <v>4*30</v>
          </cell>
          <cell r="AI254" t="str">
            <v>mm</v>
          </cell>
          <cell r="AL254" t="str">
            <v xml:space="preserve">Deuren volgens BRL 0803  </v>
          </cell>
          <cell r="AP254">
            <v>20</v>
          </cell>
          <cell r="AQ254" t="str">
            <v>stuks</v>
          </cell>
          <cell r="AR254">
            <v>0.1</v>
          </cell>
          <cell r="AS254" t="str">
            <v>kg</v>
          </cell>
          <cell r="AW254" t="str">
            <v>Hout</v>
          </cell>
          <cell r="AX254" t="str">
            <v>Wood</v>
          </cell>
          <cell r="AY254" t="str">
            <v>Holz</v>
          </cell>
          <cell r="AZ254" t="str">
            <v>Bois</v>
          </cell>
          <cell r="BA254" t="str">
            <v>Scharnier</v>
          </cell>
          <cell r="BB254" t="str">
            <v>Hinge</v>
          </cell>
          <cell r="BC254" t="str">
            <v>Scharnier</v>
          </cell>
          <cell r="BD254" t="str">
            <v>Charnière</v>
          </cell>
          <cell r="BE254" t="str">
            <v>Vierkante klepscharnieren</v>
          </cell>
          <cell r="BF254" t="str">
            <v>Square Butt hinge</v>
          </cell>
          <cell r="BG254" t="str">
            <v>Rechteckige Scharnier</v>
          </cell>
          <cell r="BH254" t="str">
            <v>Charnières à rabat carré</v>
          </cell>
          <cell r="BM254" t="str">
            <v>Staal</v>
          </cell>
          <cell r="BN254" t="str">
            <v>Steel</v>
          </cell>
          <cell r="BO254" t="str">
            <v>Stahl</v>
          </cell>
          <cell r="BP254" t="str">
            <v>Acier</v>
          </cell>
          <cell r="BQ254" t="str">
            <v>Gegalvaniseerd</v>
          </cell>
          <cell r="BR254" t="str">
            <v>Galvanized</v>
          </cell>
          <cell r="BS254" t="str">
            <v>Verzinkt</v>
          </cell>
          <cell r="BT254" t="str">
            <v>Zingué</v>
          </cell>
          <cell r="BU254" t="str">
            <v>Staal</v>
          </cell>
          <cell r="BV254" t="str">
            <v>Steel</v>
          </cell>
          <cell r="BW254" t="str">
            <v>Stahl</v>
          </cell>
          <cell r="BX254" t="str">
            <v>Acier</v>
          </cell>
          <cell r="BY254" t="str">
            <v/>
          </cell>
          <cell r="CC254" t="str">
            <v>Rechte hoek</v>
          </cell>
          <cell r="CD254" t="str">
            <v>Square corners</v>
          </cell>
          <cell r="CE254" t="str">
            <v>Rechte Ecken</v>
          </cell>
          <cell r="CF254" t="str">
            <v>Coins carrés</v>
          </cell>
          <cell r="CG254" t="str">
            <v>Ongelagerd</v>
          </cell>
          <cell r="CH254" t="str">
            <v xml:space="preserve">Bearing-free </v>
          </cell>
          <cell r="CI254" t="str">
            <v>Lager frei</v>
          </cell>
          <cell r="CJ254" t="str">
            <v>Sans lisse</v>
          </cell>
          <cell r="DE254" t="str">
            <v>Toepasbaar voor binnendeuren</v>
          </cell>
          <cell r="DM254" t="str">
            <v/>
          </cell>
          <cell r="DN254" t="str">
            <v/>
          </cell>
          <cell r="DO254" t="str">
            <v/>
          </cell>
          <cell r="DU254" t="str">
            <v>Met vaste pen</v>
          </cell>
          <cell r="DV254" t="str">
            <v>With riveted pin</v>
          </cell>
          <cell r="DW254" t="str">
            <v>Mit vernietetem Stift</v>
          </cell>
          <cell r="DX254" t="str">
            <v>Tige rivetée</v>
          </cell>
          <cell r="EQ254" t="str">
            <v>2028_20_</v>
          </cell>
          <cell r="ER254" t="str">
            <v>2028_20_2d</v>
          </cell>
          <cell r="ES254" t="str">
            <v>2028_20</v>
          </cell>
          <cell r="EX254" t="str">
            <v>?</v>
          </cell>
          <cell r="FL254">
            <v>1</v>
          </cell>
        </row>
        <row r="255">
          <cell r="C255" t="str">
            <v>2028.20.080E</v>
          </cell>
          <cell r="D255">
            <v>2028</v>
          </cell>
          <cell r="E255" t="str">
            <v>Vierkante klepscharnieren</v>
          </cell>
          <cell r="F255" t="str">
            <v>Butt hinge, square corners, steel galvanized, with riveted pin, DIN 7954D</v>
          </cell>
          <cell r="G255" t="str">
            <v>Vierkante klepscharnieren, rechte hoek, gegalvaniseerd, met vaste stift</v>
          </cell>
          <cell r="H255" t="str">
            <v>Charnière, coins carrés, acier zingué, tige rivetée, DIN 7954D</v>
          </cell>
          <cell r="I255" t="str">
            <v>Scharnier, rechte Ecken, Stahl verzinkt, mit vernietetem Stift, DIN 7954D</v>
          </cell>
          <cell r="J255" t="str">
            <v>2028_20_.jpg</v>
          </cell>
          <cell r="K255" t="str">
            <v>C:\Users\Filis\OneDrive\Citgez Trading\Leveranciers\Charmag\Foto's\2028_20_.jpg</v>
          </cell>
          <cell r="L255" t="str">
            <v>2028_20_2d.tif</v>
          </cell>
          <cell r="M255" t="str">
            <v>C:\Users\Filis\OneDrive\Citgez Trading\Leveranciers\Charmag\technische tekeningen\2028_20_2d.tif</v>
          </cell>
          <cell r="N255" t="str">
            <v>20_Gegalvaniseerd</v>
          </cell>
          <cell r="O255">
            <v>101694</v>
          </cell>
          <cell r="P255">
            <v>80</v>
          </cell>
          <cell r="Q255" t="str">
            <v>mm</v>
          </cell>
          <cell r="R255">
            <v>121</v>
          </cell>
          <cell r="S255" t="str">
            <v>mm</v>
          </cell>
          <cell r="T255">
            <v>1.75</v>
          </cell>
          <cell r="U255" t="str">
            <v>mm</v>
          </cell>
          <cell r="V255">
            <v>7.8</v>
          </cell>
          <cell r="W255" t="str">
            <v>mm</v>
          </cell>
          <cell r="X255">
            <v>4</v>
          </cell>
          <cell r="Y255" t="str">
            <v>mm</v>
          </cell>
          <cell r="Z255">
            <v>5</v>
          </cell>
          <cell r="AA255" t="str">
            <v>mm</v>
          </cell>
          <cell r="AC255" t="str">
            <v>mm</v>
          </cell>
          <cell r="AE255" t="str">
            <v>mm</v>
          </cell>
          <cell r="AF255">
            <v>4</v>
          </cell>
          <cell r="AG255">
            <v>6</v>
          </cell>
          <cell r="AH255" t="str">
            <v>4*30</v>
          </cell>
          <cell r="AI255" t="str">
            <v>mm</v>
          </cell>
          <cell r="AL255" t="str">
            <v xml:space="preserve">Deuren volgens BRL 0803  </v>
          </cell>
          <cell r="AP255">
            <v>20</v>
          </cell>
          <cell r="AQ255" t="str">
            <v>stuks</v>
          </cell>
          <cell r="AR255">
            <v>0.153</v>
          </cell>
          <cell r="AS255" t="str">
            <v>kg</v>
          </cell>
          <cell r="AW255" t="str">
            <v>Hout</v>
          </cell>
          <cell r="AX255" t="str">
            <v>Wood</v>
          </cell>
          <cell r="AY255" t="str">
            <v>Holz</v>
          </cell>
          <cell r="AZ255" t="str">
            <v>Bois</v>
          </cell>
          <cell r="BA255" t="str">
            <v>Scharnier</v>
          </cell>
          <cell r="BB255" t="str">
            <v>Hinge</v>
          </cell>
          <cell r="BC255" t="str">
            <v>Scharnier</v>
          </cell>
          <cell r="BD255" t="str">
            <v>Charnière</v>
          </cell>
          <cell r="BE255" t="str">
            <v>Vierkante klepscharnieren</v>
          </cell>
          <cell r="BF255" t="str">
            <v>Square Butt hinge</v>
          </cell>
          <cell r="BG255" t="str">
            <v>Rechteckige Scharnier</v>
          </cell>
          <cell r="BH255" t="str">
            <v>Charnières à rabat carré</v>
          </cell>
          <cell r="BM255" t="str">
            <v>Staal</v>
          </cell>
          <cell r="BN255" t="str">
            <v>Steel</v>
          </cell>
          <cell r="BO255" t="str">
            <v>Stahl</v>
          </cell>
          <cell r="BP255" t="str">
            <v>Acier</v>
          </cell>
          <cell r="BQ255" t="str">
            <v>Gegalvaniseerd</v>
          </cell>
          <cell r="BR255" t="str">
            <v>Galvanized</v>
          </cell>
          <cell r="BS255" t="str">
            <v>Verzinkt</v>
          </cell>
          <cell r="BT255" t="str">
            <v>Zingué</v>
          </cell>
          <cell r="BU255" t="str">
            <v>Staal</v>
          </cell>
          <cell r="BV255" t="str">
            <v>Steel</v>
          </cell>
          <cell r="BW255" t="str">
            <v>Stahl</v>
          </cell>
          <cell r="BX255" t="str">
            <v>Acier</v>
          </cell>
          <cell r="BY255" t="str">
            <v/>
          </cell>
          <cell r="CC255" t="str">
            <v>Rechte hoek</v>
          </cell>
          <cell r="CD255" t="str">
            <v>Square corners</v>
          </cell>
          <cell r="CE255" t="str">
            <v>Rechte Ecken</v>
          </cell>
          <cell r="CF255" t="str">
            <v>Coins carrés</v>
          </cell>
          <cell r="CG255" t="str">
            <v>Ongelagerd</v>
          </cell>
          <cell r="CH255" t="str">
            <v xml:space="preserve">Bearing-free </v>
          </cell>
          <cell r="CI255" t="str">
            <v>Lager frei</v>
          </cell>
          <cell r="CJ255" t="str">
            <v>Sans lisse</v>
          </cell>
          <cell r="DE255" t="str">
            <v>Toepasbaar voor binnendeuren</v>
          </cell>
          <cell r="DM255" t="str">
            <v/>
          </cell>
          <cell r="DN255" t="str">
            <v/>
          </cell>
          <cell r="DO255" t="str">
            <v/>
          </cell>
          <cell r="DU255" t="str">
            <v>Met vaste pen</v>
          </cell>
          <cell r="DV255" t="str">
            <v>With riveted pin</v>
          </cell>
          <cell r="DW255" t="str">
            <v>Mit vernietetem Stift</v>
          </cell>
          <cell r="DX255" t="str">
            <v>Tige rivetée</v>
          </cell>
          <cell r="EQ255" t="str">
            <v>2028_20_</v>
          </cell>
          <cell r="ER255" t="str">
            <v>2028_20_2d</v>
          </cell>
          <cell r="ES255" t="str">
            <v>2028_20</v>
          </cell>
          <cell r="EX255" t="str">
            <v>?</v>
          </cell>
          <cell r="FL255">
            <v>1</v>
          </cell>
        </row>
        <row r="256">
          <cell r="C256" t="str">
            <v>2028.80.080E</v>
          </cell>
          <cell r="D256">
            <v>2028</v>
          </cell>
          <cell r="E256" t="str">
            <v>Vierkante klepscharnieren</v>
          </cell>
          <cell r="F256" t="str">
            <v>Butt hinge, square corners, stainless steel, with riveted pin, DIN 7954D</v>
          </cell>
          <cell r="G256" t="str">
            <v>Vierkante klepscharnieren, rechte hoek, rvs, met vaste stift</v>
          </cell>
          <cell r="H256" t="str">
            <v>Charnière, coins carrés, inox brossé, tige rivetée, DIN 7954D</v>
          </cell>
          <cell r="I256" t="str">
            <v>Scharnier, rechte Ecken, Edelstahl gebürstet, mit vernietetem Stift, DIN 7954D</v>
          </cell>
          <cell r="J256" t="str">
            <v>2028_20_.jpg</v>
          </cell>
          <cell r="K256" t="str">
            <v>C:\Users\Filis\OneDrive\Citgez Trading\Leveranciers\Charmag\Foto's\2028_20_.jpg</v>
          </cell>
          <cell r="L256" t="str">
            <v>2028_20_2d.tif</v>
          </cell>
          <cell r="M256" t="str">
            <v>C:\Users\Filis\OneDrive\Citgez Trading\Leveranciers\Charmag\technische tekeningen\2028_20_2d.tif</v>
          </cell>
          <cell r="N256" t="str">
            <v>80_Rvs</v>
          </cell>
          <cell r="O256">
            <v>101702</v>
          </cell>
          <cell r="P256">
            <v>80</v>
          </cell>
          <cell r="Q256" t="str">
            <v>mm</v>
          </cell>
          <cell r="R256">
            <v>121</v>
          </cell>
          <cell r="S256" t="str">
            <v>mm</v>
          </cell>
          <cell r="T256">
            <v>1.75</v>
          </cell>
          <cell r="U256" t="str">
            <v>mm</v>
          </cell>
          <cell r="V256">
            <v>7.8</v>
          </cell>
          <cell r="W256" t="str">
            <v>mm</v>
          </cell>
          <cell r="X256">
            <v>4</v>
          </cell>
          <cell r="Y256" t="str">
            <v>mm</v>
          </cell>
          <cell r="Z256">
            <v>5</v>
          </cell>
          <cell r="AA256" t="str">
            <v>mm</v>
          </cell>
          <cell r="AC256" t="str">
            <v>mm</v>
          </cell>
          <cell r="AE256" t="str">
            <v>mm</v>
          </cell>
          <cell r="AF256">
            <v>4</v>
          </cell>
          <cell r="AG256">
            <v>8</v>
          </cell>
          <cell r="AH256" t="str">
            <v>4*30</v>
          </cell>
          <cell r="AI256" t="str">
            <v>mm</v>
          </cell>
          <cell r="AL256" t="str">
            <v xml:space="preserve">Deuren volgens BRL 0803  </v>
          </cell>
          <cell r="AP256">
            <v>20</v>
          </cell>
          <cell r="AQ256" t="str">
            <v>stuks</v>
          </cell>
          <cell r="AR256">
            <v>0.16300000000000001</v>
          </cell>
          <cell r="AS256" t="str">
            <v>kg</v>
          </cell>
          <cell r="AW256" t="str">
            <v>Hout</v>
          </cell>
          <cell r="AX256" t="str">
            <v>Wood</v>
          </cell>
          <cell r="AY256" t="str">
            <v>Holz</v>
          </cell>
          <cell r="AZ256" t="str">
            <v>Bois</v>
          </cell>
          <cell r="BA256" t="str">
            <v>Scharnier</v>
          </cell>
          <cell r="BB256" t="str">
            <v>Hinge</v>
          </cell>
          <cell r="BC256" t="str">
            <v>Scharnier</v>
          </cell>
          <cell r="BD256" t="str">
            <v>Charnière</v>
          </cell>
          <cell r="BE256" t="str">
            <v>Vierkante klepscharnieren</v>
          </cell>
          <cell r="BF256" t="str">
            <v>Square Butt hinge</v>
          </cell>
          <cell r="BG256" t="str">
            <v>Rechteckige Scharnier</v>
          </cell>
          <cell r="BH256" t="str">
            <v>Charnières à rabat carré</v>
          </cell>
          <cell r="BM256" t="str">
            <v>Rvs</v>
          </cell>
          <cell r="BN256" t="str">
            <v>Stainless steel</v>
          </cell>
          <cell r="BO256" t="str">
            <v>Edelstahl</v>
          </cell>
          <cell r="BP256" t="str">
            <v>Inox</v>
          </cell>
          <cell r="BQ256" t="str">
            <v>Geborsteld</v>
          </cell>
          <cell r="BR256" t="str">
            <v>Brushed</v>
          </cell>
          <cell r="BS256" t="str">
            <v>Gebürstet</v>
          </cell>
          <cell r="BT256" t="str">
            <v>Brossé</v>
          </cell>
          <cell r="BU256" t="str">
            <v>Rvs</v>
          </cell>
          <cell r="BV256" t="str">
            <v>Stainless Steel</v>
          </cell>
          <cell r="BW256" t="str">
            <v>Edelstahl</v>
          </cell>
          <cell r="BX256" t="str">
            <v>Inox</v>
          </cell>
          <cell r="BY256" t="str">
            <v/>
          </cell>
          <cell r="CC256" t="str">
            <v>Rechte hoek</v>
          </cell>
          <cell r="CD256" t="str">
            <v>Square corners</v>
          </cell>
          <cell r="CE256" t="str">
            <v>Rechte Ecken</v>
          </cell>
          <cell r="CF256" t="str">
            <v>Coins carrés</v>
          </cell>
          <cell r="CG256" t="str">
            <v>Ongelagerd</v>
          </cell>
          <cell r="CH256" t="str">
            <v xml:space="preserve">Bearing-free </v>
          </cell>
          <cell r="CI256" t="str">
            <v>Lager frei</v>
          </cell>
          <cell r="CJ256" t="str">
            <v>Sans lisse</v>
          </cell>
          <cell r="DE256" t="str">
            <v>Toepasbaar voor binnendeuren</v>
          </cell>
          <cell r="DM256" t="str">
            <v/>
          </cell>
          <cell r="DN256" t="str">
            <v/>
          </cell>
          <cell r="DO256" t="str">
            <v/>
          </cell>
          <cell r="DU256" t="str">
            <v>Met vaste pen</v>
          </cell>
          <cell r="DV256" t="str">
            <v>With riveted pin</v>
          </cell>
          <cell r="DW256" t="str">
            <v>Mit vernietetem Stift</v>
          </cell>
          <cell r="DX256" t="str">
            <v>Tige rivetée</v>
          </cell>
          <cell r="EQ256" t="str">
            <v>2028_80_</v>
          </cell>
          <cell r="ER256" t="str">
            <v>2028_20_2d</v>
          </cell>
          <cell r="ES256" t="str">
            <v>2028_20</v>
          </cell>
          <cell r="EX256" t="str">
            <v>?</v>
          </cell>
          <cell r="FL256">
            <v>1</v>
          </cell>
        </row>
        <row r="257"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DM257" t="str">
            <v/>
          </cell>
          <cell r="DN257" t="str">
            <v/>
          </cell>
          <cell r="DO257" t="str">
            <v/>
          </cell>
          <cell r="FL257">
            <v>1</v>
          </cell>
        </row>
        <row r="258">
          <cell r="C258" t="str">
            <v>2030.20.070E</v>
          </cell>
          <cell r="D258">
            <v>2030</v>
          </cell>
          <cell r="E258" t="str">
            <v>Backflap</v>
          </cell>
          <cell r="F258" t="str">
            <v>Hinge, swaged, square corners, steel galvanized, with riveted pin</v>
          </cell>
          <cell r="G258" t="str">
            <v>Backflap, rechte hoek, gegalvaniseerd, met vaste stift</v>
          </cell>
          <cell r="H258" t="str">
            <v>Charnière, rouleau coudé, coins carrés, acier zingué, tige rivetée</v>
          </cell>
          <cell r="I258" t="str">
            <v>Scharnier, mit durchgedrücktem Gewerbe, rechte Ecken, Stahl verzinkt, mit vernietetem Stift</v>
          </cell>
          <cell r="J258" t="str">
            <v>2030_20_.jpg</v>
          </cell>
          <cell r="K258" t="str">
            <v>C:\Users\Filis\OneDrive\Citgez Trading\Leveranciers\Charmag\Foto's\2030_20_.jpg</v>
          </cell>
          <cell r="L258" t="str">
            <v>2030_20_2d.tif</v>
          </cell>
          <cell r="M258" t="str">
            <v>C:\Users\Filis\OneDrive\Citgez Trading\Leveranciers\Charmag\technische tekeningen\2030_20_2d.tif</v>
          </cell>
          <cell r="N258" t="str">
            <v>20_Gegalvaniseerd</v>
          </cell>
          <cell r="O258">
            <v>101704</v>
          </cell>
          <cell r="P258">
            <v>25</v>
          </cell>
          <cell r="Q258" t="str">
            <v>mm</v>
          </cell>
          <cell r="R258">
            <v>70</v>
          </cell>
          <cell r="S258" t="str">
            <v>mm</v>
          </cell>
          <cell r="T258">
            <v>1.5</v>
          </cell>
          <cell r="U258" t="str">
            <v>mm</v>
          </cell>
          <cell r="V258">
            <v>6.2</v>
          </cell>
          <cell r="W258" t="str">
            <v>mm</v>
          </cell>
          <cell r="X258">
            <v>3</v>
          </cell>
          <cell r="Y258" t="str">
            <v>mm</v>
          </cell>
          <cell r="Z258">
            <v>3</v>
          </cell>
          <cell r="AA258" t="str">
            <v>mm</v>
          </cell>
          <cell r="AC258" t="str">
            <v>mm</v>
          </cell>
          <cell r="AE258" t="str">
            <v>mm</v>
          </cell>
          <cell r="AF258">
            <v>2.5</v>
          </cell>
          <cell r="AG258">
            <v>6</v>
          </cell>
          <cell r="AH258" t="str">
            <v>2,5*20</v>
          </cell>
          <cell r="AI258" t="str">
            <v>mm</v>
          </cell>
          <cell r="AL258" t="str">
            <v xml:space="preserve">Deuren volgens BRL 0803  </v>
          </cell>
          <cell r="AP258">
            <v>20</v>
          </cell>
          <cell r="AQ258" t="str">
            <v>stuks</v>
          </cell>
          <cell r="AR258">
            <v>2.4E-2</v>
          </cell>
          <cell r="AS258" t="str">
            <v>kg</v>
          </cell>
          <cell r="AW258" t="str">
            <v>Hout</v>
          </cell>
          <cell r="AX258" t="str">
            <v>Wood</v>
          </cell>
          <cell r="AY258" t="str">
            <v>Holz</v>
          </cell>
          <cell r="AZ258" t="str">
            <v>Bois</v>
          </cell>
          <cell r="BA258" t="str">
            <v>Scharnier</v>
          </cell>
          <cell r="BB258" t="str">
            <v>Hinge</v>
          </cell>
          <cell r="BC258" t="str">
            <v>Scharnier</v>
          </cell>
          <cell r="BD258" t="str">
            <v>Charnière</v>
          </cell>
          <cell r="BE258" t="str">
            <v>Backflap, gezet</v>
          </cell>
          <cell r="BF258" t="str">
            <v>Hinge, swaged</v>
          </cell>
          <cell r="BG258" t="str">
            <v>Scharnier,durchgedrücktem Gewerbe</v>
          </cell>
          <cell r="BH258" t="str">
            <v>Charnière, rouleau coudé</v>
          </cell>
          <cell r="BM258" t="str">
            <v>Staal</v>
          </cell>
          <cell r="BN258" t="str">
            <v>Steel</v>
          </cell>
          <cell r="BO258" t="str">
            <v>Stahl</v>
          </cell>
          <cell r="BP258" t="str">
            <v>Acier</v>
          </cell>
          <cell r="BQ258" t="str">
            <v>Gegalvaniseerd</v>
          </cell>
          <cell r="BR258" t="str">
            <v>Galvanized</v>
          </cell>
          <cell r="BS258" t="str">
            <v>Verzinkt</v>
          </cell>
          <cell r="BT258" t="str">
            <v>Zingué</v>
          </cell>
          <cell r="BU258" t="str">
            <v>Staal</v>
          </cell>
          <cell r="BV258" t="str">
            <v>Steel</v>
          </cell>
          <cell r="BW258" t="str">
            <v>Stahl</v>
          </cell>
          <cell r="BX258" t="str">
            <v>Acier</v>
          </cell>
          <cell r="BY258" t="str">
            <v/>
          </cell>
          <cell r="CC258" t="str">
            <v>Rechte hoek</v>
          </cell>
          <cell r="CD258" t="str">
            <v>Square corners</v>
          </cell>
          <cell r="CE258" t="str">
            <v>Rechte Ecken</v>
          </cell>
          <cell r="CF258" t="str">
            <v>Coins carrés</v>
          </cell>
          <cell r="CG258" t="str">
            <v>Ongelagerd</v>
          </cell>
          <cell r="CH258" t="str">
            <v xml:space="preserve">Bearing-free </v>
          </cell>
          <cell r="CI258" t="str">
            <v>Lager frei</v>
          </cell>
          <cell r="CJ258" t="str">
            <v>Sans lisse</v>
          </cell>
          <cell r="DE258" t="str">
            <v>Toepasbaar voor binnendeuren</v>
          </cell>
          <cell r="DM258" t="str">
            <v/>
          </cell>
          <cell r="DN258" t="str">
            <v/>
          </cell>
          <cell r="DO258" t="str">
            <v/>
          </cell>
          <cell r="DU258" t="str">
            <v>Met vaste pen</v>
          </cell>
          <cell r="DV258" t="str">
            <v>With riveted pin</v>
          </cell>
          <cell r="DW258" t="str">
            <v>Mit vernietetem Stift</v>
          </cell>
          <cell r="DX258" t="str">
            <v>Tige rivetée</v>
          </cell>
          <cell r="EQ258" t="str">
            <v>2030_20_</v>
          </cell>
          <cell r="ER258" t="str">
            <v>2030_20_2d</v>
          </cell>
          <cell r="ES258" t="str">
            <v>2030_20</v>
          </cell>
          <cell r="FF258">
            <v>41143</v>
          </cell>
          <cell r="FI258">
            <v>115770</v>
          </cell>
          <cell r="FL258">
            <v>1</v>
          </cell>
        </row>
        <row r="259">
          <cell r="C259" t="str">
            <v>2030.20.080E</v>
          </cell>
          <cell r="D259">
            <v>2030</v>
          </cell>
          <cell r="E259" t="str">
            <v>Backflap</v>
          </cell>
          <cell r="F259" t="str">
            <v>Hinge, swaged, square corners, steel galvanized, with riveted pin</v>
          </cell>
          <cell r="G259" t="str">
            <v>Backflap, rechte hoek, gegalvaniseerd, met vaste stift</v>
          </cell>
          <cell r="H259" t="str">
            <v>Charnière, rouleau coudé, coins carrés, acier zingué, tige rivetée</v>
          </cell>
          <cell r="I259" t="str">
            <v>Scharnier, mit durchgedrücktem Gewerbe, rechte Ecken, Stahl verzinkt, mit vernietetem Stift</v>
          </cell>
          <cell r="J259" t="str">
            <v>2030_20_.jpg</v>
          </cell>
          <cell r="K259" t="str">
            <v>C:\Users\Filis\OneDrive\Citgez Trading\Leveranciers\Charmag\Foto's\2030_20_.jpg</v>
          </cell>
          <cell r="L259" t="str">
            <v>2030_20_2d.tif</v>
          </cell>
          <cell r="M259" t="str">
            <v>C:\Users\Filis\OneDrive\Citgez Trading\Leveranciers\Charmag\technische tekeningen\2030_20_2d.tif</v>
          </cell>
          <cell r="N259" t="str">
            <v>20_Gegalvaniseerd</v>
          </cell>
          <cell r="O259">
            <v>101707</v>
          </cell>
          <cell r="P259">
            <v>30</v>
          </cell>
          <cell r="Q259" t="str">
            <v>mm</v>
          </cell>
          <cell r="R259">
            <v>80</v>
          </cell>
          <cell r="S259" t="str">
            <v>mm</v>
          </cell>
          <cell r="T259">
            <v>1.75</v>
          </cell>
          <cell r="U259" t="str">
            <v>mm</v>
          </cell>
          <cell r="V259">
            <v>6.8</v>
          </cell>
          <cell r="W259" t="str">
            <v>mm</v>
          </cell>
          <cell r="X259">
            <v>3</v>
          </cell>
          <cell r="Y259" t="str">
            <v>mm</v>
          </cell>
          <cell r="Z259">
            <v>3</v>
          </cell>
          <cell r="AA259" t="str">
            <v>mm</v>
          </cell>
          <cell r="AC259" t="str">
            <v>mm</v>
          </cell>
          <cell r="AE259" t="str">
            <v>mm</v>
          </cell>
          <cell r="AF259">
            <v>3</v>
          </cell>
          <cell r="AG259">
            <v>6</v>
          </cell>
          <cell r="AH259" t="str">
            <v>3*2,5</v>
          </cell>
          <cell r="AI259" t="str">
            <v>mm</v>
          </cell>
          <cell r="AL259" t="str">
            <v xml:space="preserve">Deuren volgens BRL 0803  </v>
          </cell>
          <cell r="AP259">
            <v>20</v>
          </cell>
          <cell r="AQ259" t="str">
            <v>stuks</v>
          </cell>
          <cell r="AR259">
            <v>3.5999999999999997E-2</v>
          </cell>
          <cell r="AS259" t="str">
            <v>kg</v>
          </cell>
          <cell r="AW259" t="str">
            <v>Hout</v>
          </cell>
          <cell r="AX259" t="str">
            <v>Wood</v>
          </cell>
          <cell r="AY259" t="str">
            <v>Holz</v>
          </cell>
          <cell r="AZ259" t="str">
            <v>Bois</v>
          </cell>
          <cell r="BA259" t="str">
            <v>Scharnier</v>
          </cell>
          <cell r="BB259" t="str">
            <v>Hinge</v>
          </cell>
          <cell r="BC259" t="str">
            <v>Scharnier</v>
          </cell>
          <cell r="BD259" t="str">
            <v>Charnière</v>
          </cell>
          <cell r="BE259" t="str">
            <v>Backflap, gezet</v>
          </cell>
          <cell r="BF259" t="str">
            <v>Hinge, swaged</v>
          </cell>
          <cell r="BG259" t="str">
            <v>Scharnier,durchgedrücktem Gewerbe</v>
          </cell>
          <cell r="BH259" t="str">
            <v>Charnière, rouleau coudé</v>
          </cell>
          <cell r="BM259" t="str">
            <v>Staal</v>
          </cell>
          <cell r="BN259" t="str">
            <v>Steel</v>
          </cell>
          <cell r="BO259" t="str">
            <v>Stahl</v>
          </cell>
          <cell r="BP259" t="str">
            <v>Acier</v>
          </cell>
          <cell r="BQ259" t="str">
            <v>Gegalvaniseerd</v>
          </cell>
          <cell r="BR259" t="str">
            <v>Galvanized</v>
          </cell>
          <cell r="BS259" t="str">
            <v>Verzinkt</v>
          </cell>
          <cell r="BT259" t="str">
            <v>Zingué</v>
          </cell>
          <cell r="BU259" t="str">
            <v>Staal</v>
          </cell>
          <cell r="BV259" t="str">
            <v>Steel</v>
          </cell>
          <cell r="BW259" t="str">
            <v>Stahl</v>
          </cell>
          <cell r="BX259" t="str">
            <v>Acier</v>
          </cell>
          <cell r="BY259" t="str">
            <v/>
          </cell>
          <cell r="CC259" t="str">
            <v>Rechte hoek</v>
          </cell>
          <cell r="CD259" t="str">
            <v>Square corners</v>
          </cell>
          <cell r="CE259" t="str">
            <v>Rechte Ecken</v>
          </cell>
          <cell r="CF259" t="str">
            <v>Coins carrés</v>
          </cell>
          <cell r="CG259" t="str">
            <v>Ongelagerd</v>
          </cell>
          <cell r="CH259" t="str">
            <v xml:space="preserve">Bearing-free </v>
          </cell>
          <cell r="CI259" t="str">
            <v>Lager frei</v>
          </cell>
          <cell r="CJ259" t="str">
            <v>Sans lisse</v>
          </cell>
          <cell r="DE259" t="str">
            <v>Toepasbaar voor binnendeuren</v>
          </cell>
          <cell r="DM259" t="str">
            <v/>
          </cell>
          <cell r="DN259" t="str">
            <v/>
          </cell>
          <cell r="DO259" t="str">
            <v/>
          </cell>
          <cell r="DU259" t="str">
            <v>Met vaste pen</v>
          </cell>
          <cell r="DV259" t="str">
            <v>With riveted pin</v>
          </cell>
          <cell r="DW259" t="str">
            <v>Mit vernietetem Stift</v>
          </cell>
          <cell r="DX259" t="str">
            <v>Tige rivetée</v>
          </cell>
          <cell r="EQ259" t="str">
            <v>2030_20_</v>
          </cell>
          <cell r="ER259" t="str">
            <v>2030_20_2d</v>
          </cell>
          <cell r="ES259" t="str">
            <v>2030_20</v>
          </cell>
          <cell r="FF259">
            <v>41144</v>
          </cell>
          <cell r="FI259">
            <v>115771</v>
          </cell>
          <cell r="FL259">
            <v>1</v>
          </cell>
        </row>
        <row r="260">
          <cell r="C260" t="str">
            <v>2030.20.090E</v>
          </cell>
          <cell r="D260">
            <v>2030</v>
          </cell>
          <cell r="E260" t="str">
            <v>Backflap</v>
          </cell>
          <cell r="F260" t="str">
            <v>Hinge, swaged, square corners, steel galvanized, with riveted pin</v>
          </cell>
          <cell r="G260" t="str">
            <v>Backflap, rechte hoek, gegalvaniseerd, met vaste stift</v>
          </cell>
          <cell r="H260" t="str">
            <v>Charnière, rouleau coudé, coins carrés, acier zingué, tige rivetée</v>
          </cell>
          <cell r="I260" t="str">
            <v>Scharnier, mit durchgedrücktem Gewerbe, rechte Ecken, Stahl verzinkt, mit vernietetem Stift</v>
          </cell>
          <cell r="J260" t="str">
            <v>2030_20_.jpg</v>
          </cell>
          <cell r="K260" t="str">
            <v>C:\Users\Filis\OneDrive\Citgez Trading\Leveranciers\Charmag\Foto's\2030_20_.jpg</v>
          </cell>
          <cell r="L260" t="str">
            <v>2030_20_2d.tif</v>
          </cell>
          <cell r="M260" t="str">
            <v>C:\Users\Filis\OneDrive\Citgez Trading\Leveranciers\Charmag\technische tekeningen\2030_20_2d.tif</v>
          </cell>
          <cell r="N260" t="str">
            <v>20_Gegalvaniseerd</v>
          </cell>
          <cell r="O260">
            <v>101708</v>
          </cell>
          <cell r="P260">
            <v>38</v>
          </cell>
          <cell r="Q260" t="str">
            <v>mm</v>
          </cell>
          <cell r="R260">
            <v>90</v>
          </cell>
          <cell r="S260" t="str">
            <v>mm</v>
          </cell>
          <cell r="T260">
            <v>1.75</v>
          </cell>
          <cell r="U260" t="str">
            <v>mm</v>
          </cell>
          <cell r="V260">
            <v>7.3</v>
          </cell>
          <cell r="W260" t="str">
            <v>mm</v>
          </cell>
          <cell r="X260">
            <v>3.5</v>
          </cell>
          <cell r="Y260" t="str">
            <v>mm</v>
          </cell>
          <cell r="Z260">
            <v>3</v>
          </cell>
          <cell r="AA260" t="str">
            <v>mm</v>
          </cell>
          <cell r="AC260" t="str">
            <v>mm</v>
          </cell>
          <cell r="AE260" t="str">
            <v>mm</v>
          </cell>
          <cell r="AF260">
            <v>3.5</v>
          </cell>
          <cell r="AG260">
            <v>6</v>
          </cell>
          <cell r="AH260" t="str">
            <v>3,5*30</v>
          </cell>
          <cell r="AI260" t="str">
            <v>mm</v>
          </cell>
          <cell r="AL260" t="str">
            <v xml:space="preserve">Deuren volgens BRL 0803  </v>
          </cell>
          <cell r="AP260">
            <v>20</v>
          </cell>
          <cell r="AQ260" t="str">
            <v>stuks</v>
          </cell>
          <cell r="AR260">
            <v>5.1999999999999998E-2</v>
          </cell>
          <cell r="AS260" t="str">
            <v>kg</v>
          </cell>
          <cell r="AW260" t="str">
            <v>Hout</v>
          </cell>
          <cell r="AX260" t="str">
            <v>Wood</v>
          </cell>
          <cell r="AY260" t="str">
            <v>Holz</v>
          </cell>
          <cell r="AZ260" t="str">
            <v>Bois</v>
          </cell>
          <cell r="BA260" t="str">
            <v>Scharnier</v>
          </cell>
          <cell r="BB260" t="str">
            <v>Hinge</v>
          </cell>
          <cell r="BC260" t="str">
            <v>Scharnier</v>
          </cell>
          <cell r="BD260" t="str">
            <v>Charnière</v>
          </cell>
          <cell r="BE260" t="str">
            <v>Backflap, gezet</v>
          </cell>
          <cell r="BF260" t="str">
            <v>Hinge, swaged</v>
          </cell>
          <cell r="BG260" t="str">
            <v>Scharnier,durchgedrücktem Gewerbe</v>
          </cell>
          <cell r="BH260" t="str">
            <v>Charnière, rouleau coudé</v>
          </cell>
          <cell r="BM260" t="str">
            <v>Staal</v>
          </cell>
          <cell r="BN260" t="str">
            <v>Steel</v>
          </cell>
          <cell r="BO260" t="str">
            <v>Stahl</v>
          </cell>
          <cell r="BP260" t="str">
            <v>Acier</v>
          </cell>
          <cell r="BQ260" t="str">
            <v>Gegalvaniseerd</v>
          </cell>
          <cell r="BR260" t="str">
            <v>Galvanized</v>
          </cell>
          <cell r="BS260" t="str">
            <v>Verzinkt</v>
          </cell>
          <cell r="BT260" t="str">
            <v>Zingué</v>
          </cell>
          <cell r="BU260" t="str">
            <v>Staal</v>
          </cell>
          <cell r="BV260" t="str">
            <v>Steel</v>
          </cell>
          <cell r="BW260" t="str">
            <v>Stahl</v>
          </cell>
          <cell r="BX260" t="str">
            <v>Acier</v>
          </cell>
          <cell r="BY260" t="str">
            <v/>
          </cell>
          <cell r="CC260" t="str">
            <v>Rechte hoek</v>
          </cell>
          <cell r="CD260" t="str">
            <v>Square corners</v>
          </cell>
          <cell r="CE260" t="str">
            <v>Rechte Ecken</v>
          </cell>
          <cell r="CF260" t="str">
            <v>Coins carrés</v>
          </cell>
          <cell r="CG260" t="str">
            <v>Ongelagerd</v>
          </cell>
          <cell r="CH260" t="str">
            <v xml:space="preserve">Bearing-free </v>
          </cell>
          <cell r="CI260" t="str">
            <v>Lager frei</v>
          </cell>
          <cell r="CJ260" t="str">
            <v>Sans lisse</v>
          </cell>
          <cell r="DE260" t="str">
            <v>Toepasbaar voor binnendeuren</v>
          </cell>
          <cell r="DM260" t="str">
            <v/>
          </cell>
          <cell r="DN260" t="str">
            <v/>
          </cell>
          <cell r="DO260" t="str">
            <v/>
          </cell>
          <cell r="DU260" t="str">
            <v>Met vaste pen</v>
          </cell>
          <cell r="DV260" t="str">
            <v>With riveted pin</v>
          </cell>
          <cell r="DW260" t="str">
            <v>Mit vernietetem Stift</v>
          </cell>
          <cell r="DX260" t="str">
            <v>Tige rivetée</v>
          </cell>
          <cell r="EQ260" t="str">
            <v>2030_20_</v>
          </cell>
          <cell r="ER260" t="str">
            <v>2030_20_2d</v>
          </cell>
          <cell r="ES260" t="str">
            <v>2030_20</v>
          </cell>
          <cell r="FF260">
            <v>41145</v>
          </cell>
          <cell r="FI260">
            <v>115772</v>
          </cell>
          <cell r="FL260">
            <v>1</v>
          </cell>
        </row>
        <row r="261">
          <cell r="C261" t="str">
            <v>2030.20.100E</v>
          </cell>
          <cell r="D261">
            <v>2030</v>
          </cell>
          <cell r="E261" t="str">
            <v>Backflap</v>
          </cell>
          <cell r="F261" t="str">
            <v>Hinge, swaged, square corners, steel galvanized, with riveted pin</v>
          </cell>
          <cell r="G261" t="str">
            <v>Backflap, rechte hoek, gegalvaniseerd, met vaste stift</v>
          </cell>
          <cell r="H261" t="str">
            <v>Charnière, rouleau coudé, coins carrés, acier zingué, tige rivetée</v>
          </cell>
          <cell r="I261" t="str">
            <v>Scharnier, mit durchgedrücktem Gewerbe, rechte Ecken, Stahl verzinkt, mit vernietetem Stift</v>
          </cell>
          <cell r="J261" t="str">
            <v>2030_20_.jpg</v>
          </cell>
          <cell r="K261" t="str">
            <v>C:\Users\Filis\OneDrive\Citgez Trading\Leveranciers\Charmag\Foto's\2030_20_.jpg</v>
          </cell>
          <cell r="L261" t="str">
            <v>2030_20_2d.tif</v>
          </cell>
          <cell r="M261" t="str">
            <v>C:\Users\Filis\OneDrive\Citgez Trading\Leveranciers\Charmag\technische tekeningen\2030_20_2d.tif</v>
          </cell>
          <cell r="N261" t="str">
            <v>20_Gegalvaniseerd</v>
          </cell>
          <cell r="O261">
            <v>101711</v>
          </cell>
          <cell r="P261">
            <v>43</v>
          </cell>
          <cell r="Q261" t="str">
            <v>mm</v>
          </cell>
          <cell r="R261">
            <v>105</v>
          </cell>
          <cell r="S261" t="str">
            <v>mm</v>
          </cell>
          <cell r="T261">
            <v>1.75</v>
          </cell>
          <cell r="U261" t="str">
            <v>mm</v>
          </cell>
          <cell r="V261">
            <v>7.8</v>
          </cell>
          <cell r="W261" t="str">
            <v>mm</v>
          </cell>
          <cell r="X261">
            <v>4</v>
          </cell>
          <cell r="Y261" t="str">
            <v>mm</v>
          </cell>
          <cell r="Z261">
            <v>3</v>
          </cell>
          <cell r="AA261" t="str">
            <v>mm</v>
          </cell>
          <cell r="AC261" t="str">
            <v>mm</v>
          </cell>
          <cell r="AE261" t="str">
            <v>mm</v>
          </cell>
          <cell r="AF261">
            <v>3.5</v>
          </cell>
          <cell r="AG261">
            <v>6</v>
          </cell>
          <cell r="AH261" t="str">
            <v>3,5*30</v>
          </cell>
          <cell r="AI261" t="str">
            <v>mm</v>
          </cell>
          <cell r="AL261" t="str">
            <v xml:space="preserve">Deuren volgens BRL 0803  </v>
          </cell>
          <cell r="AP261">
            <v>20</v>
          </cell>
          <cell r="AQ261" t="str">
            <v>stuks</v>
          </cell>
          <cell r="AR261">
            <v>7.1999999999999995E-2</v>
          </cell>
          <cell r="AS261" t="str">
            <v>kg</v>
          </cell>
          <cell r="AW261" t="str">
            <v>Hout</v>
          </cell>
          <cell r="AX261" t="str">
            <v>Wood</v>
          </cell>
          <cell r="AY261" t="str">
            <v>Holz</v>
          </cell>
          <cell r="AZ261" t="str">
            <v>Bois</v>
          </cell>
          <cell r="BA261" t="str">
            <v>Scharnier</v>
          </cell>
          <cell r="BB261" t="str">
            <v>Hinge</v>
          </cell>
          <cell r="BC261" t="str">
            <v>Scharnier</v>
          </cell>
          <cell r="BD261" t="str">
            <v>Charnière</v>
          </cell>
          <cell r="BE261" t="str">
            <v>Backflap, gezet</v>
          </cell>
          <cell r="BF261" t="str">
            <v>Hinge, swaged</v>
          </cell>
          <cell r="BG261" t="str">
            <v>Scharnier,durchgedrücktem Gewerbe</v>
          </cell>
          <cell r="BH261" t="str">
            <v>Charnière, rouleau coudé</v>
          </cell>
          <cell r="BM261" t="str">
            <v>Staal</v>
          </cell>
          <cell r="BN261" t="str">
            <v>Steel</v>
          </cell>
          <cell r="BO261" t="str">
            <v>Stahl</v>
          </cell>
          <cell r="BP261" t="str">
            <v>Acier</v>
          </cell>
          <cell r="BQ261" t="str">
            <v>Gegalvaniseerd</v>
          </cell>
          <cell r="BR261" t="str">
            <v>Galvanized</v>
          </cell>
          <cell r="BS261" t="str">
            <v>Verzinkt</v>
          </cell>
          <cell r="BT261" t="str">
            <v>Zingué</v>
          </cell>
          <cell r="BU261" t="str">
            <v>Staal</v>
          </cell>
          <cell r="BV261" t="str">
            <v>Steel</v>
          </cell>
          <cell r="BW261" t="str">
            <v>Stahl</v>
          </cell>
          <cell r="BX261" t="str">
            <v>Acier</v>
          </cell>
          <cell r="BY261" t="str">
            <v/>
          </cell>
          <cell r="CC261" t="str">
            <v>Rechte hoek</v>
          </cell>
          <cell r="CD261" t="str">
            <v>Square corners</v>
          </cell>
          <cell r="CE261" t="str">
            <v>Rechte Ecken</v>
          </cell>
          <cell r="CF261" t="str">
            <v>Coins carrés</v>
          </cell>
          <cell r="CG261" t="str">
            <v>Ongelagerd</v>
          </cell>
          <cell r="CH261" t="str">
            <v xml:space="preserve">Bearing-free </v>
          </cell>
          <cell r="CI261" t="str">
            <v>Lager frei</v>
          </cell>
          <cell r="CJ261" t="str">
            <v>Sans lisse</v>
          </cell>
          <cell r="DE261" t="str">
            <v>Toepasbaar voor binnendeuren</v>
          </cell>
          <cell r="DM261" t="str">
            <v/>
          </cell>
          <cell r="DN261" t="str">
            <v/>
          </cell>
          <cell r="DO261" t="str">
            <v/>
          </cell>
          <cell r="DU261" t="str">
            <v>Met vaste pen</v>
          </cell>
          <cell r="DV261" t="str">
            <v>With riveted pin</v>
          </cell>
          <cell r="DW261" t="str">
            <v>Mit vernietetem Stift</v>
          </cell>
          <cell r="DX261" t="str">
            <v>Tige rivetée</v>
          </cell>
          <cell r="EQ261" t="str">
            <v>2030_20_</v>
          </cell>
          <cell r="ER261" t="str">
            <v>2030_20_2d</v>
          </cell>
          <cell r="ES261" t="str">
            <v>2030_20</v>
          </cell>
          <cell r="FF261">
            <v>25378</v>
          </cell>
          <cell r="FI261">
            <v>115773</v>
          </cell>
          <cell r="FL261">
            <v>1</v>
          </cell>
        </row>
        <row r="262">
          <cell r="C262" t="str">
            <v>2030.20.115E</v>
          </cell>
          <cell r="D262">
            <v>2030</v>
          </cell>
          <cell r="E262" t="str">
            <v>Backflap</v>
          </cell>
          <cell r="F262" t="str">
            <v>Hinge, swaged, square corners, steel galvanized, with riveted pin</v>
          </cell>
          <cell r="G262" t="str">
            <v>Backflap, rechte hoek, gegalvaniseerd, met vaste stift</v>
          </cell>
          <cell r="H262" t="str">
            <v>Charnière, rouleau coudé, coins carrés, acier zingué, tige rivetée</v>
          </cell>
          <cell r="I262" t="str">
            <v>Scharnier, mit durchgedrücktem Gewerbe, rechte Ecken, Stahl verzinkt, mit vernietetem Stift</v>
          </cell>
          <cell r="J262" t="str">
            <v>2030_20_.jpg</v>
          </cell>
          <cell r="K262" t="str">
            <v>C:\Users\Filis\OneDrive\Citgez Trading\Leveranciers\Charmag\Foto's\2030_20_.jpg</v>
          </cell>
          <cell r="L262" t="str">
            <v>2030_20_2d.tif</v>
          </cell>
          <cell r="M262" t="str">
            <v>C:\Users\Filis\OneDrive\Citgez Trading\Leveranciers\Charmag\technische tekeningen\2030_20_2d.tif</v>
          </cell>
          <cell r="N262" t="str">
            <v>20_Gegalvaniseerd</v>
          </cell>
          <cell r="O262">
            <v>101714</v>
          </cell>
          <cell r="P262">
            <v>50</v>
          </cell>
          <cell r="Q262" t="str">
            <v>mm</v>
          </cell>
          <cell r="R262">
            <v>115</v>
          </cell>
          <cell r="S262" t="str">
            <v>mm</v>
          </cell>
          <cell r="T262">
            <v>2</v>
          </cell>
          <cell r="U262" t="str">
            <v>mm</v>
          </cell>
          <cell r="V262">
            <v>8.3000000000000007</v>
          </cell>
          <cell r="W262" t="str">
            <v>mm</v>
          </cell>
          <cell r="X262">
            <v>4</v>
          </cell>
          <cell r="Y262" t="str">
            <v>mm</v>
          </cell>
          <cell r="Z262">
            <v>3</v>
          </cell>
          <cell r="AA262" t="str">
            <v>mm</v>
          </cell>
          <cell r="AC262" t="str">
            <v>mm</v>
          </cell>
          <cell r="AE262" t="str">
            <v>mm</v>
          </cell>
          <cell r="AF262">
            <v>4</v>
          </cell>
          <cell r="AG262">
            <v>6</v>
          </cell>
          <cell r="AH262" t="str">
            <v>4*30</v>
          </cell>
          <cell r="AI262" t="str">
            <v>mm</v>
          </cell>
          <cell r="AL262" t="str">
            <v xml:space="preserve">Deuren volgens BRL 0803  </v>
          </cell>
          <cell r="AP262">
            <v>20</v>
          </cell>
          <cell r="AQ262" t="str">
            <v>stuks</v>
          </cell>
          <cell r="AR262">
            <v>0.10199999999999999</v>
          </cell>
          <cell r="AS262" t="str">
            <v>kg</v>
          </cell>
          <cell r="AW262" t="str">
            <v>Hout</v>
          </cell>
          <cell r="AX262" t="str">
            <v>Wood</v>
          </cell>
          <cell r="AY262" t="str">
            <v>Holz</v>
          </cell>
          <cell r="AZ262" t="str">
            <v>Bois</v>
          </cell>
          <cell r="BA262" t="str">
            <v>Scharnier</v>
          </cell>
          <cell r="BB262" t="str">
            <v>Hinge</v>
          </cell>
          <cell r="BC262" t="str">
            <v>Scharnier</v>
          </cell>
          <cell r="BD262" t="str">
            <v>Charnière</v>
          </cell>
          <cell r="BE262" t="str">
            <v>Backflap, gezet</v>
          </cell>
          <cell r="BF262" t="str">
            <v>Hinge, swaged</v>
          </cell>
          <cell r="BG262" t="str">
            <v>Scharnier,durchgedrücktem Gewerbe</v>
          </cell>
          <cell r="BH262" t="str">
            <v>Charnière, rouleau coudé</v>
          </cell>
          <cell r="BM262" t="str">
            <v>Staal</v>
          </cell>
          <cell r="BN262" t="str">
            <v>Steel</v>
          </cell>
          <cell r="BO262" t="str">
            <v>Stahl</v>
          </cell>
          <cell r="BP262" t="str">
            <v>Acier</v>
          </cell>
          <cell r="BQ262" t="str">
            <v>Gegalvaniseerd</v>
          </cell>
          <cell r="BR262" t="str">
            <v>Galvanized</v>
          </cell>
          <cell r="BS262" t="str">
            <v>Verzinkt</v>
          </cell>
          <cell r="BT262" t="str">
            <v>Zingué</v>
          </cell>
          <cell r="BU262" t="str">
            <v>Staal</v>
          </cell>
          <cell r="BV262" t="str">
            <v>Steel</v>
          </cell>
          <cell r="BW262" t="str">
            <v>Stahl</v>
          </cell>
          <cell r="BX262" t="str">
            <v>Acier</v>
          </cell>
          <cell r="BY262" t="str">
            <v/>
          </cell>
          <cell r="CC262" t="str">
            <v>Rechte hoek</v>
          </cell>
          <cell r="CD262" t="str">
            <v>Square corners</v>
          </cell>
          <cell r="CE262" t="str">
            <v>Rechte Ecken</v>
          </cell>
          <cell r="CF262" t="str">
            <v>Coins carrés</v>
          </cell>
          <cell r="CG262" t="str">
            <v>Ongelagerd</v>
          </cell>
          <cell r="CH262" t="str">
            <v xml:space="preserve">Bearing-free </v>
          </cell>
          <cell r="CI262" t="str">
            <v>Lager frei</v>
          </cell>
          <cell r="CJ262" t="str">
            <v>Sans lisse</v>
          </cell>
          <cell r="DE262" t="str">
            <v>Toepasbaar voor binnendeuren</v>
          </cell>
          <cell r="DM262" t="str">
            <v/>
          </cell>
          <cell r="DN262" t="str">
            <v/>
          </cell>
          <cell r="DO262" t="str">
            <v/>
          </cell>
          <cell r="DU262" t="str">
            <v>Met vaste pen</v>
          </cell>
          <cell r="DV262" t="str">
            <v>With riveted pin</v>
          </cell>
          <cell r="DW262" t="str">
            <v>Mit vernietetem Stift</v>
          </cell>
          <cell r="DX262" t="str">
            <v>Tige rivetée</v>
          </cell>
          <cell r="EQ262" t="str">
            <v>2030_20_</v>
          </cell>
          <cell r="ER262" t="str">
            <v>2030_20_2d</v>
          </cell>
          <cell r="ES262" t="str">
            <v>2030_20</v>
          </cell>
          <cell r="FF262">
            <v>41146</v>
          </cell>
          <cell r="FI262">
            <v>115774</v>
          </cell>
          <cell r="FL262">
            <v>1</v>
          </cell>
        </row>
        <row r="263">
          <cell r="C263" t="str">
            <v>2030.20.135E</v>
          </cell>
          <cell r="D263">
            <v>2030</v>
          </cell>
          <cell r="E263" t="str">
            <v>Backflap</v>
          </cell>
          <cell r="F263" t="str">
            <v>Hinge, swaged, square corners, steel galvanized, with riveted pin</v>
          </cell>
          <cell r="G263" t="str">
            <v>Backflap, rechte hoek, gegalvaniseerd, met vaste stift</v>
          </cell>
          <cell r="H263" t="str">
            <v>Charnière, rouleau coudé, coins carrés, acier zingué, tige rivetée</v>
          </cell>
          <cell r="I263" t="str">
            <v>Scharnier, mit durchgedrücktem Gewerbe, rechte Ecken, Stahl verzinkt, mit vernietetem Stift</v>
          </cell>
          <cell r="J263" t="str">
            <v>2030_20_.jpg</v>
          </cell>
          <cell r="K263" t="str">
            <v>C:\Users\Filis\OneDrive\Citgez Trading\Leveranciers\Charmag\Foto's\2030_20_.jpg</v>
          </cell>
          <cell r="L263" t="str">
            <v>2030_20_2d.tif</v>
          </cell>
          <cell r="M263" t="str">
            <v>C:\Users\Filis\OneDrive\Citgez Trading\Leveranciers\Charmag\technische tekeningen\2030_20_2d.tif</v>
          </cell>
          <cell r="N263" t="str">
            <v>20_Gegalvaniseerd</v>
          </cell>
          <cell r="O263">
            <v>101717</v>
          </cell>
          <cell r="P263">
            <v>55</v>
          </cell>
          <cell r="Q263" t="str">
            <v>mm</v>
          </cell>
          <cell r="R263">
            <v>136</v>
          </cell>
          <cell r="S263" t="str">
            <v>mm</v>
          </cell>
          <cell r="T263">
            <v>2</v>
          </cell>
          <cell r="U263" t="str">
            <v>mm</v>
          </cell>
          <cell r="V263">
            <v>8.8000000000000007</v>
          </cell>
          <cell r="W263" t="str">
            <v>mm</v>
          </cell>
          <cell r="X263">
            <v>4.5</v>
          </cell>
          <cell r="Y263" t="str">
            <v>mm</v>
          </cell>
          <cell r="Z263">
            <v>3</v>
          </cell>
          <cell r="AA263" t="str">
            <v>mm</v>
          </cell>
          <cell r="AC263" t="str">
            <v>mm</v>
          </cell>
          <cell r="AE263" t="str">
            <v>mm</v>
          </cell>
          <cell r="AF263">
            <v>4</v>
          </cell>
          <cell r="AG263">
            <v>6</v>
          </cell>
          <cell r="AH263" t="str">
            <v>4*30</v>
          </cell>
          <cell r="AI263" t="str">
            <v>mm</v>
          </cell>
          <cell r="AL263" t="str">
            <v xml:space="preserve">Deuren volgens BRL 0803  </v>
          </cell>
          <cell r="AP263">
            <v>20</v>
          </cell>
          <cell r="AQ263" t="str">
            <v>stuks</v>
          </cell>
          <cell r="AR263">
            <v>0.129</v>
          </cell>
          <cell r="AS263" t="str">
            <v>kg</v>
          </cell>
          <cell r="AW263" t="str">
            <v>Hout</v>
          </cell>
          <cell r="AX263" t="str">
            <v>Wood</v>
          </cell>
          <cell r="AY263" t="str">
            <v>Holz</v>
          </cell>
          <cell r="AZ263" t="str">
            <v>Bois</v>
          </cell>
          <cell r="BA263" t="str">
            <v>Scharnier</v>
          </cell>
          <cell r="BB263" t="str">
            <v>Hinge</v>
          </cell>
          <cell r="BC263" t="str">
            <v>Scharnier</v>
          </cell>
          <cell r="BD263" t="str">
            <v>Charnière</v>
          </cell>
          <cell r="BE263" t="str">
            <v>Backflap, gezet</v>
          </cell>
          <cell r="BF263" t="str">
            <v>Hinge, swaged</v>
          </cell>
          <cell r="BG263" t="str">
            <v>Scharnier,durchgedrücktem Gewerbe</v>
          </cell>
          <cell r="BH263" t="str">
            <v>Charnière, rouleau coudé</v>
          </cell>
          <cell r="BM263" t="str">
            <v>Staal</v>
          </cell>
          <cell r="BN263" t="str">
            <v>Steel</v>
          </cell>
          <cell r="BO263" t="str">
            <v>Stahl</v>
          </cell>
          <cell r="BP263" t="str">
            <v>Acier</v>
          </cell>
          <cell r="BQ263" t="str">
            <v>Gegalvaniseerd</v>
          </cell>
          <cell r="BR263" t="str">
            <v>Galvanized</v>
          </cell>
          <cell r="BS263" t="str">
            <v>Verzinkt</v>
          </cell>
          <cell r="BT263" t="str">
            <v>Zingué</v>
          </cell>
          <cell r="BU263" t="str">
            <v>Staal</v>
          </cell>
          <cell r="BV263" t="str">
            <v>Steel</v>
          </cell>
          <cell r="BW263" t="str">
            <v>Stahl</v>
          </cell>
          <cell r="BX263" t="str">
            <v>Acier</v>
          </cell>
          <cell r="BY263" t="str">
            <v/>
          </cell>
          <cell r="CC263" t="str">
            <v>Rechte hoek</v>
          </cell>
          <cell r="CD263" t="str">
            <v>Square corners</v>
          </cell>
          <cell r="CE263" t="str">
            <v>Rechte Ecken</v>
          </cell>
          <cell r="CF263" t="str">
            <v>Coins carrés</v>
          </cell>
          <cell r="CG263" t="str">
            <v>Ongelagerd</v>
          </cell>
          <cell r="CH263" t="str">
            <v xml:space="preserve">Bearing-free </v>
          </cell>
          <cell r="CI263" t="str">
            <v>Lager frei</v>
          </cell>
          <cell r="CJ263" t="str">
            <v>Sans lisse</v>
          </cell>
          <cell r="DE263" t="str">
            <v>Toepasbaar voor binnendeuren</v>
          </cell>
          <cell r="DM263" t="str">
            <v/>
          </cell>
          <cell r="DN263" t="str">
            <v/>
          </cell>
          <cell r="DO263" t="str">
            <v/>
          </cell>
          <cell r="DU263" t="str">
            <v>Met vaste pen</v>
          </cell>
          <cell r="DV263" t="str">
            <v>With riveted pin</v>
          </cell>
          <cell r="DW263" t="str">
            <v>Mit vernietetem Stift</v>
          </cell>
          <cell r="DX263" t="str">
            <v>Tige rivetée</v>
          </cell>
          <cell r="EQ263" t="str">
            <v>2030_20_</v>
          </cell>
          <cell r="ER263" t="str">
            <v>2030_20_2d</v>
          </cell>
          <cell r="ES263" t="str">
            <v>2030_20</v>
          </cell>
          <cell r="FL263">
            <v>1</v>
          </cell>
        </row>
        <row r="264">
          <cell r="C264" t="str">
            <v>2030.20.150E</v>
          </cell>
          <cell r="D264">
            <v>2030</v>
          </cell>
          <cell r="E264" t="str">
            <v>Backflap</v>
          </cell>
          <cell r="F264" t="str">
            <v>Hinge, swaged, square corners, steel galvanized, with riveted pin</v>
          </cell>
          <cell r="G264" t="str">
            <v>Backflap, rechte hoek, gegalvaniseerd, met vaste stift</v>
          </cell>
          <cell r="H264" t="str">
            <v>Charnière, rouleau coudé, coins carrés, acier zingué, tige rivetée</v>
          </cell>
          <cell r="I264" t="str">
            <v>Scharnier, mit durchgedrücktem Gewerbe, rechte Ecken, Stahl verzinkt, mit vernietetem Stift</v>
          </cell>
          <cell r="J264" t="str">
            <v>2030_20_.jpg</v>
          </cell>
          <cell r="K264" t="str">
            <v>C:\Users\Filis\OneDrive\Citgez Trading\Leveranciers\Charmag\Foto's\2030_20_.jpg</v>
          </cell>
          <cell r="L264" t="str">
            <v>2030_20_2d.tif</v>
          </cell>
          <cell r="M264" t="str">
            <v>C:\Users\Filis\OneDrive\Citgez Trading\Leveranciers\Charmag\technische tekeningen\2030_20_2d.tif</v>
          </cell>
          <cell r="N264" t="str">
            <v>20_Gegalvaniseerd</v>
          </cell>
          <cell r="O264">
            <v>101718</v>
          </cell>
          <cell r="P264">
            <v>60</v>
          </cell>
          <cell r="Q264" t="str">
            <v>mm</v>
          </cell>
          <cell r="R264">
            <v>150</v>
          </cell>
          <cell r="S264" t="str">
            <v>mm</v>
          </cell>
          <cell r="T264">
            <v>2</v>
          </cell>
          <cell r="U264" t="str">
            <v>mm</v>
          </cell>
          <cell r="V264">
            <v>8.8000000000000007</v>
          </cell>
          <cell r="W264" t="str">
            <v>mm</v>
          </cell>
          <cell r="X264">
            <v>4.5</v>
          </cell>
          <cell r="Y264" t="str">
            <v>mm</v>
          </cell>
          <cell r="Z264">
            <v>3</v>
          </cell>
          <cell r="AA264" t="str">
            <v>mm</v>
          </cell>
          <cell r="AC264" t="str">
            <v>mm</v>
          </cell>
          <cell r="AE264" t="str">
            <v>mm</v>
          </cell>
          <cell r="AF264">
            <v>4.5</v>
          </cell>
          <cell r="AG264">
            <v>6</v>
          </cell>
          <cell r="AH264" t="str">
            <v>4,5*40</v>
          </cell>
          <cell r="AI264" t="str">
            <v>mm</v>
          </cell>
          <cell r="AL264" t="str">
            <v xml:space="preserve">Deuren volgens BRL 0803  </v>
          </cell>
          <cell r="AP264">
            <v>20</v>
          </cell>
          <cell r="AQ264" t="str">
            <v>stuks</v>
          </cell>
          <cell r="AR264">
            <v>0.161</v>
          </cell>
          <cell r="AS264" t="str">
            <v>kg</v>
          </cell>
          <cell r="AW264" t="str">
            <v>Hout</v>
          </cell>
          <cell r="AX264" t="str">
            <v>Wood</v>
          </cell>
          <cell r="AY264" t="str">
            <v>Holz</v>
          </cell>
          <cell r="AZ264" t="str">
            <v>Bois</v>
          </cell>
          <cell r="BA264" t="str">
            <v>Scharnier</v>
          </cell>
          <cell r="BB264" t="str">
            <v>Hinge</v>
          </cell>
          <cell r="BC264" t="str">
            <v>Scharnier</v>
          </cell>
          <cell r="BD264" t="str">
            <v>Charnière</v>
          </cell>
          <cell r="BE264" t="str">
            <v>Backflap, gezet</v>
          </cell>
          <cell r="BF264" t="str">
            <v>Hinge, swaged</v>
          </cell>
          <cell r="BG264" t="str">
            <v>Scharnier,durchgedrücktem Gewerbe</v>
          </cell>
          <cell r="BH264" t="str">
            <v>Charnière, rouleau coudé</v>
          </cell>
          <cell r="BM264" t="str">
            <v>Staal</v>
          </cell>
          <cell r="BN264" t="str">
            <v>Steel</v>
          </cell>
          <cell r="BO264" t="str">
            <v>Stahl</v>
          </cell>
          <cell r="BP264" t="str">
            <v>Acier</v>
          </cell>
          <cell r="BQ264" t="str">
            <v>Gegalvaniseerd</v>
          </cell>
          <cell r="BR264" t="str">
            <v>Galvanized</v>
          </cell>
          <cell r="BS264" t="str">
            <v>Verzinkt</v>
          </cell>
          <cell r="BT264" t="str">
            <v>Zingué</v>
          </cell>
          <cell r="BU264" t="str">
            <v>Staal</v>
          </cell>
          <cell r="BV264" t="str">
            <v>Steel</v>
          </cell>
          <cell r="BW264" t="str">
            <v>Stahl</v>
          </cell>
          <cell r="BX264" t="str">
            <v>Acier</v>
          </cell>
          <cell r="BY264" t="str">
            <v/>
          </cell>
          <cell r="CC264" t="str">
            <v>Rechte hoek</v>
          </cell>
          <cell r="CD264" t="str">
            <v>Square corners</v>
          </cell>
          <cell r="CE264" t="str">
            <v>Rechte Ecken</v>
          </cell>
          <cell r="CF264" t="str">
            <v>Coins carrés</v>
          </cell>
          <cell r="CG264" t="str">
            <v>Ongelagerd</v>
          </cell>
          <cell r="CH264" t="str">
            <v xml:space="preserve">Bearing-free </v>
          </cell>
          <cell r="CI264" t="str">
            <v>Lager frei</v>
          </cell>
          <cell r="CJ264" t="str">
            <v>Sans lisse</v>
          </cell>
          <cell r="DE264" t="str">
            <v>Toepasbaar voor binnendeuren</v>
          </cell>
          <cell r="DM264" t="str">
            <v/>
          </cell>
          <cell r="DN264" t="str">
            <v/>
          </cell>
          <cell r="DO264" t="str">
            <v/>
          </cell>
          <cell r="DU264" t="str">
            <v>Met vaste pen</v>
          </cell>
          <cell r="DV264" t="str">
            <v>With riveted pin</v>
          </cell>
          <cell r="DW264" t="str">
            <v>Mit vernietetem Stift</v>
          </cell>
          <cell r="DX264" t="str">
            <v>Tige rivetée</v>
          </cell>
          <cell r="EQ264" t="str">
            <v>2030_20_</v>
          </cell>
          <cell r="ER264" t="str">
            <v>2030_20_2d</v>
          </cell>
          <cell r="ES264" t="str">
            <v>2030_20</v>
          </cell>
          <cell r="FL264">
            <v>1</v>
          </cell>
        </row>
        <row r="265"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DM265" t="str">
            <v/>
          </cell>
          <cell r="DN265" t="str">
            <v/>
          </cell>
          <cell r="DO265" t="str">
            <v/>
          </cell>
          <cell r="FL265">
            <v>1</v>
          </cell>
        </row>
        <row r="266">
          <cell r="C266" t="str">
            <v>2035.20.060E</v>
          </cell>
          <cell r="D266">
            <v>2035</v>
          </cell>
          <cell r="E266" t="str">
            <v>Backflap</v>
          </cell>
          <cell r="F266" t="str">
            <v>Hinge, square corners, Steel galvanized, with riveted pin</v>
          </cell>
          <cell r="G266" t="str">
            <v>Backflap, rechte hoek, gegalvaniseerd, met vaste stift</v>
          </cell>
          <cell r="H266" t="str">
            <v>Charnière, coins carrés, acier zingué, tige rivetée</v>
          </cell>
          <cell r="I266" t="str">
            <v>Scharnier, rechte Ecken, Stahl verzinkt, mit vernietetem Stift</v>
          </cell>
          <cell r="J266" t="str">
            <v>2035_20_.jpg</v>
          </cell>
          <cell r="K266" t="str">
            <v>C:\Users\Filis\OneDrive\Citgez Trading\Leveranciers\Charmag\Foto's\2035_20_.jpg</v>
          </cell>
          <cell r="L266" t="str">
            <v>2035_20_2d.tif</v>
          </cell>
          <cell r="M266" t="str">
            <v>C:\Users\Filis\OneDrive\Citgez Trading\Leveranciers\Charmag\technische tekeningen\2035_20_2d.tif</v>
          </cell>
          <cell r="N266" t="str">
            <v>20_Gegalvaniseerd</v>
          </cell>
          <cell r="O266">
            <v>101719</v>
          </cell>
          <cell r="P266">
            <v>20</v>
          </cell>
          <cell r="Q266" t="str">
            <v>mm</v>
          </cell>
          <cell r="R266">
            <v>60</v>
          </cell>
          <cell r="S266" t="str">
            <v>mm</v>
          </cell>
          <cell r="T266">
            <v>1.5</v>
          </cell>
          <cell r="U266" t="str">
            <v>mm</v>
          </cell>
          <cell r="V266">
            <v>6.2</v>
          </cell>
          <cell r="W266" t="str">
            <v>mm</v>
          </cell>
          <cell r="X266">
            <v>3</v>
          </cell>
          <cell r="Y266" t="str">
            <v>mm</v>
          </cell>
          <cell r="Z266">
            <v>3</v>
          </cell>
          <cell r="AA266" t="str">
            <v>mm</v>
          </cell>
          <cell r="AC266" t="str">
            <v>mm</v>
          </cell>
          <cell r="AE266" t="str">
            <v>mm</v>
          </cell>
          <cell r="AF266">
            <v>3</v>
          </cell>
          <cell r="AG266">
            <v>4</v>
          </cell>
          <cell r="AH266" t="str">
            <v>3*2,5</v>
          </cell>
          <cell r="AI266" t="str">
            <v>mm</v>
          </cell>
          <cell r="AL266" t="str">
            <v xml:space="preserve">Deuren volgens BRL 0803  </v>
          </cell>
          <cell r="AP266">
            <v>20</v>
          </cell>
          <cell r="AQ266" t="str">
            <v>stuks</v>
          </cell>
          <cell r="AR266">
            <v>1.7000000000000001E-2</v>
          </cell>
          <cell r="AS266" t="str">
            <v>kg</v>
          </cell>
          <cell r="AW266" t="str">
            <v>Hout</v>
          </cell>
          <cell r="AX266" t="str">
            <v>Wood</v>
          </cell>
          <cell r="AY266" t="str">
            <v>Holz</v>
          </cell>
          <cell r="AZ266" t="str">
            <v>Bois</v>
          </cell>
          <cell r="BA266" t="str">
            <v>Scharnier</v>
          </cell>
          <cell r="BB266" t="str">
            <v>Hinge</v>
          </cell>
          <cell r="BC266" t="str">
            <v>Scharnier</v>
          </cell>
          <cell r="BD266" t="str">
            <v>Charnière</v>
          </cell>
          <cell r="BE266" t="str">
            <v>Backflap, gezet</v>
          </cell>
          <cell r="BF266" t="str">
            <v>Hinge, swaged</v>
          </cell>
          <cell r="BG266" t="str">
            <v>Scharnier,durchgedrücktem Gewerbe</v>
          </cell>
          <cell r="BH266" t="str">
            <v>Charnière, rouleau coudé</v>
          </cell>
          <cell r="BM266" t="str">
            <v>Staal</v>
          </cell>
          <cell r="BN266" t="str">
            <v>Steel</v>
          </cell>
          <cell r="BO266" t="str">
            <v>Stahl</v>
          </cell>
          <cell r="BP266" t="str">
            <v>Acier</v>
          </cell>
          <cell r="BQ266" t="str">
            <v>Gegalvaniseerd</v>
          </cell>
          <cell r="BR266" t="str">
            <v>Galvanized</v>
          </cell>
          <cell r="BS266" t="str">
            <v>Verzinkt</v>
          </cell>
          <cell r="BT266" t="str">
            <v>Zingué</v>
          </cell>
          <cell r="BU266" t="str">
            <v>Staal</v>
          </cell>
          <cell r="BV266" t="str">
            <v>Steel</v>
          </cell>
          <cell r="BW266" t="str">
            <v>Stahl</v>
          </cell>
          <cell r="BX266" t="str">
            <v>Acier</v>
          </cell>
          <cell r="BY266" t="str">
            <v/>
          </cell>
          <cell r="CC266" t="str">
            <v>Rechte hoek</v>
          </cell>
          <cell r="CD266" t="str">
            <v>Square corners</v>
          </cell>
          <cell r="CE266" t="str">
            <v>Rechte Ecken</v>
          </cell>
          <cell r="CF266" t="str">
            <v>Coins carrés</v>
          </cell>
          <cell r="CG266" t="str">
            <v>Ongelagerd</v>
          </cell>
          <cell r="CH266" t="str">
            <v xml:space="preserve">Bearing-free </v>
          </cell>
          <cell r="CI266" t="str">
            <v>Lager frei</v>
          </cell>
          <cell r="CJ266" t="str">
            <v>Sans lisse</v>
          </cell>
          <cell r="DE266" t="str">
            <v>Toepasbaar voor binnendeuren</v>
          </cell>
          <cell r="DM266" t="str">
            <v/>
          </cell>
          <cell r="DN266" t="str">
            <v/>
          </cell>
          <cell r="DO266" t="str">
            <v/>
          </cell>
          <cell r="DU266" t="str">
            <v>Met vaste pen</v>
          </cell>
          <cell r="DV266" t="str">
            <v>With riveted pin</v>
          </cell>
          <cell r="DW266" t="str">
            <v>Mit vernietetem Stift</v>
          </cell>
          <cell r="DX266" t="str">
            <v>Tige rivetée</v>
          </cell>
          <cell r="EQ266" t="str">
            <v>2035_20_</v>
          </cell>
          <cell r="ER266" t="str">
            <v>2035_20_2d</v>
          </cell>
          <cell r="ES266" t="str">
            <v>2035_20</v>
          </cell>
          <cell r="FL266">
            <v>1</v>
          </cell>
        </row>
        <row r="267">
          <cell r="C267" t="str">
            <v>2035.20.080E</v>
          </cell>
          <cell r="D267">
            <v>2035</v>
          </cell>
          <cell r="E267" t="str">
            <v>Backflap</v>
          </cell>
          <cell r="F267" t="str">
            <v>Hinge, square corners, Steel galvanized, with riveted pin</v>
          </cell>
          <cell r="G267" t="str">
            <v>Backflap, rechte hoek, gegalvaniseerd, met vaste stift</v>
          </cell>
          <cell r="H267" t="str">
            <v>Charnière, coins carrés, acier zingué, tige rivetée</v>
          </cell>
          <cell r="I267" t="str">
            <v>Scharnier, rechte Ecken, Stahl verzinkt, mit vernietetem Stift</v>
          </cell>
          <cell r="J267" t="str">
            <v>2035_20_.jpg</v>
          </cell>
          <cell r="K267" t="str">
            <v>C:\Users\Filis\OneDrive\Citgez Trading\Leveranciers\Charmag\Foto's\2035_20_.jpg</v>
          </cell>
          <cell r="L267" t="str">
            <v>2035_20_2d.tif</v>
          </cell>
          <cell r="M267" t="str">
            <v>C:\Users\Filis\OneDrive\Citgez Trading\Leveranciers\Charmag\technische tekeningen\2035_20_2d.tif</v>
          </cell>
          <cell r="N267" t="str">
            <v>20_Gegalvaniseerd</v>
          </cell>
          <cell r="O267">
            <v>101721</v>
          </cell>
          <cell r="P267">
            <v>22</v>
          </cell>
          <cell r="Q267" t="str">
            <v>mm</v>
          </cell>
          <cell r="R267">
            <v>78</v>
          </cell>
          <cell r="S267" t="str">
            <v>mm</v>
          </cell>
          <cell r="T267">
            <v>1.5</v>
          </cell>
          <cell r="U267" t="str">
            <v>mm</v>
          </cell>
          <cell r="V267">
            <v>6.2</v>
          </cell>
          <cell r="W267" t="str">
            <v>mm</v>
          </cell>
          <cell r="X267">
            <v>3</v>
          </cell>
          <cell r="Y267" t="str">
            <v>mm</v>
          </cell>
          <cell r="Z267">
            <v>3</v>
          </cell>
          <cell r="AA267" t="str">
            <v>mm</v>
          </cell>
          <cell r="AC267" t="str">
            <v>mm</v>
          </cell>
          <cell r="AE267" t="str">
            <v>mm</v>
          </cell>
          <cell r="AF267">
            <v>3</v>
          </cell>
          <cell r="AG267">
            <v>6</v>
          </cell>
          <cell r="AH267" t="str">
            <v>3*2,5</v>
          </cell>
          <cell r="AI267" t="str">
            <v>mm</v>
          </cell>
          <cell r="AL267" t="str">
            <v xml:space="preserve">Deuren volgens BRL 0803  </v>
          </cell>
          <cell r="AP267">
            <v>20</v>
          </cell>
          <cell r="AQ267" t="str">
            <v>stuks</v>
          </cell>
          <cell r="AR267">
            <v>2.1999999999999999E-2</v>
          </cell>
          <cell r="AS267" t="str">
            <v>kg</v>
          </cell>
          <cell r="AW267" t="str">
            <v>Hout</v>
          </cell>
          <cell r="AX267" t="str">
            <v>Wood</v>
          </cell>
          <cell r="AY267" t="str">
            <v>Holz</v>
          </cell>
          <cell r="AZ267" t="str">
            <v>Bois</v>
          </cell>
          <cell r="BA267" t="str">
            <v>Scharnier</v>
          </cell>
          <cell r="BB267" t="str">
            <v>Hinge</v>
          </cell>
          <cell r="BC267" t="str">
            <v>Scharnier</v>
          </cell>
          <cell r="BD267" t="str">
            <v>Charnière</v>
          </cell>
          <cell r="BE267" t="str">
            <v>Backflap, gezet</v>
          </cell>
          <cell r="BF267" t="str">
            <v>Hinge, swaged</v>
          </cell>
          <cell r="BG267" t="str">
            <v>Scharnier,durchgedrücktem Gewerbe</v>
          </cell>
          <cell r="BH267" t="str">
            <v>Charnière, rouleau coudé</v>
          </cell>
          <cell r="BM267" t="str">
            <v>Staal</v>
          </cell>
          <cell r="BN267" t="str">
            <v>Steel</v>
          </cell>
          <cell r="BO267" t="str">
            <v>Stahl</v>
          </cell>
          <cell r="BP267" t="str">
            <v>Acier</v>
          </cell>
          <cell r="BQ267" t="str">
            <v>Gegalvaniseerd</v>
          </cell>
          <cell r="BR267" t="str">
            <v>Galvanized</v>
          </cell>
          <cell r="BS267" t="str">
            <v>Verzinkt</v>
          </cell>
          <cell r="BT267" t="str">
            <v>Zingué</v>
          </cell>
          <cell r="BU267" t="str">
            <v>Staal</v>
          </cell>
          <cell r="BV267" t="str">
            <v>Steel</v>
          </cell>
          <cell r="BW267" t="str">
            <v>Stahl</v>
          </cell>
          <cell r="BX267" t="str">
            <v>Acier</v>
          </cell>
          <cell r="BY267" t="str">
            <v/>
          </cell>
          <cell r="CC267" t="str">
            <v>Rechte hoek</v>
          </cell>
          <cell r="CD267" t="str">
            <v>Square corners</v>
          </cell>
          <cell r="CE267" t="str">
            <v>Rechte Ecken</v>
          </cell>
          <cell r="CF267" t="str">
            <v>Coins carrés</v>
          </cell>
          <cell r="CG267" t="str">
            <v>Ongelagerd</v>
          </cell>
          <cell r="CH267" t="str">
            <v xml:space="preserve">Bearing-free </v>
          </cell>
          <cell r="CI267" t="str">
            <v>Lager frei</v>
          </cell>
          <cell r="CJ267" t="str">
            <v>Sans lisse</v>
          </cell>
          <cell r="DE267" t="str">
            <v>Toepasbaar voor binnendeuren</v>
          </cell>
          <cell r="DM267" t="str">
            <v/>
          </cell>
          <cell r="DN267" t="str">
            <v/>
          </cell>
          <cell r="DO267" t="str">
            <v/>
          </cell>
          <cell r="DU267" t="str">
            <v>Met vaste pen</v>
          </cell>
          <cell r="DV267" t="str">
            <v>With riveted pin</v>
          </cell>
          <cell r="DW267" t="str">
            <v>Mit vernietetem Stift</v>
          </cell>
          <cell r="DX267" t="str">
            <v>Tige rivetée</v>
          </cell>
          <cell r="EQ267" t="str">
            <v>2035_20_</v>
          </cell>
          <cell r="ER267" t="str">
            <v>2035_20_2d</v>
          </cell>
          <cell r="ES267" t="str">
            <v>2035_20</v>
          </cell>
          <cell r="FL267">
            <v>1</v>
          </cell>
        </row>
        <row r="268">
          <cell r="C268" t="str">
            <v>2035.20.100E</v>
          </cell>
          <cell r="D268">
            <v>2035</v>
          </cell>
          <cell r="E268" t="str">
            <v>Backflap</v>
          </cell>
          <cell r="F268" t="str">
            <v>Hinge, square corners, Steel galvanized, with riveted pin</v>
          </cell>
          <cell r="G268" t="str">
            <v>Backflap, rechte hoek, gegalvaniseerd, met vaste stift</v>
          </cell>
          <cell r="H268" t="str">
            <v>Charnière, coins carrés, acier zingué, tige rivetée</v>
          </cell>
          <cell r="I268" t="str">
            <v>Scharnier, rechte Ecken, Stahl verzinkt, mit vernietetem Stift</v>
          </cell>
          <cell r="J268" t="str">
            <v>2035_20_.jpg</v>
          </cell>
          <cell r="K268" t="str">
            <v>C:\Users\Filis\OneDrive\Citgez Trading\Leveranciers\Charmag\Foto's\2035_20_.jpg</v>
          </cell>
          <cell r="L268" t="str">
            <v>2035_20_2d.tif</v>
          </cell>
          <cell r="M268" t="str">
            <v>C:\Users\Filis\OneDrive\Citgez Trading\Leveranciers\Charmag\technische tekeningen\2035_20_2d.tif</v>
          </cell>
          <cell r="N268" t="str">
            <v>20_Gegalvaniseerd</v>
          </cell>
          <cell r="O268">
            <v>101723</v>
          </cell>
          <cell r="P268">
            <v>25</v>
          </cell>
          <cell r="Q268" t="str">
            <v>mm</v>
          </cell>
          <cell r="R268">
            <v>98</v>
          </cell>
          <cell r="S268" t="str">
            <v>mm</v>
          </cell>
          <cell r="T268">
            <v>2</v>
          </cell>
          <cell r="U268" t="str">
            <v>mm</v>
          </cell>
          <cell r="V268">
            <v>6.2</v>
          </cell>
          <cell r="W268" t="str">
            <v>mm</v>
          </cell>
          <cell r="X268">
            <v>3</v>
          </cell>
          <cell r="Y268" t="str">
            <v>mm</v>
          </cell>
          <cell r="Z268">
            <v>3</v>
          </cell>
          <cell r="AA268" t="str">
            <v>mm</v>
          </cell>
          <cell r="AC268" t="str">
            <v>mm</v>
          </cell>
          <cell r="AE268" t="str">
            <v>mm</v>
          </cell>
          <cell r="AF268">
            <v>3</v>
          </cell>
          <cell r="AG268">
            <v>6</v>
          </cell>
          <cell r="AH268" t="str">
            <v>3*2,5</v>
          </cell>
          <cell r="AI268" t="str">
            <v>mm</v>
          </cell>
          <cell r="AL268" t="str">
            <v xml:space="preserve">Deuren volgens BRL 0803  </v>
          </cell>
          <cell r="AP268">
            <v>20</v>
          </cell>
          <cell r="AQ268" t="str">
            <v>stuks</v>
          </cell>
          <cell r="AR268">
            <v>0.03</v>
          </cell>
          <cell r="AS268" t="str">
            <v>kg</v>
          </cell>
          <cell r="AW268" t="str">
            <v>Hout</v>
          </cell>
          <cell r="AX268" t="str">
            <v>Wood</v>
          </cell>
          <cell r="AY268" t="str">
            <v>Holz</v>
          </cell>
          <cell r="AZ268" t="str">
            <v>Bois</v>
          </cell>
          <cell r="BA268" t="str">
            <v>Scharnier</v>
          </cell>
          <cell r="BB268" t="str">
            <v>Hinge</v>
          </cell>
          <cell r="BC268" t="str">
            <v>Scharnier</v>
          </cell>
          <cell r="BD268" t="str">
            <v>Charnière</v>
          </cell>
          <cell r="BE268" t="str">
            <v>Backflap, gezet</v>
          </cell>
          <cell r="BF268" t="str">
            <v>Hinge, swaged</v>
          </cell>
          <cell r="BG268" t="str">
            <v>Scharnier,durchgedrücktem Gewerbe</v>
          </cell>
          <cell r="BH268" t="str">
            <v>Charnière, rouleau coudé</v>
          </cell>
          <cell r="BM268" t="str">
            <v>Staal</v>
          </cell>
          <cell r="BN268" t="str">
            <v>Steel</v>
          </cell>
          <cell r="BO268" t="str">
            <v>Stahl</v>
          </cell>
          <cell r="BP268" t="str">
            <v>Acier</v>
          </cell>
          <cell r="BQ268" t="str">
            <v>Gegalvaniseerd</v>
          </cell>
          <cell r="BR268" t="str">
            <v>Galvanized</v>
          </cell>
          <cell r="BS268" t="str">
            <v>Verzinkt</v>
          </cell>
          <cell r="BT268" t="str">
            <v>Zingué</v>
          </cell>
          <cell r="BU268" t="str">
            <v>Staal</v>
          </cell>
          <cell r="BV268" t="str">
            <v>Steel</v>
          </cell>
          <cell r="BW268" t="str">
            <v>Stahl</v>
          </cell>
          <cell r="BX268" t="str">
            <v>Acier</v>
          </cell>
          <cell r="BY268" t="str">
            <v/>
          </cell>
          <cell r="CC268" t="str">
            <v>Rechte hoek</v>
          </cell>
          <cell r="CD268" t="str">
            <v>Square corners</v>
          </cell>
          <cell r="CE268" t="str">
            <v>Rechte Ecken</v>
          </cell>
          <cell r="CF268" t="str">
            <v>Coins carrés</v>
          </cell>
          <cell r="CG268" t="str">
            <v>Ongelagerd</v>
          </cell>
          <cell r="CH268" t="str">
            <v xml:space="preserve">Bearing-free </v>
          </cell>
          <cell r="CI268" t="str">
            <v>Lager frei</v>
          </cell>
          <cell r="CJ268" t="str">
            <v>Sans lisse</v>
          </cell>
          <cell r="DE268" t="str">
            <v>Toepasbaar voor binnendeuren</v>
          </cell>
          <cell r="DM268" t="str">
            <v/>
          </cell>
          <cell r="DN268" t="str">
            <v/>
          </cell>
          <cell r="DO268" t="str">
            <v/>
          </cell>
          <cell r="DU268" t="str">
            <v>Met vaste pen</v>
          </cell>
          <cell r="DV268" t="str">
            <v>With riveted pin</v>
          </cell>
          <cell r="DW268" t="str">
            <v>Mit vernietetem Stift</v>
          </cell>
          <cell r="DX268" t="str">
            <v>Tige rivetée</v>
          </cell>
          <cell r="EQ268" t="str">
            <v>2035_20_</v>
          </cell>
          <cell r="ER268" t="str">
            <v>2035_20_2d</v>
          </cell>
          <cell r="ES268" t="str">
            <v>2035_20</v>
          </cell>
          <cell r="FL268">
            <v>1</v>
          </cell>
        </row>
        <row r="269">
          <cell r="BS269" t="str">
            <v/>
          </cell>
          <cell r="BT269" t="str">
            <v/>
          </cell>
          <cell r="BU269" t="str">
            <v/>
          </cell>
          <cell r="BV269" t="str">
            <v/>
          </cell>
          <cell r="BW269" t="str">
            <v/>
          </cell>
          <cell r="BX269" t="str">
            <v/>
          </cell>
          <cell r="BY269" t="str">
            <v/>
          </cell>
          <cell r="DM269" t="str">
            <v/>
          </cell>
          <cell r="DN269" t="str">
            <v/>
          </cell>
          <cell r="DO269" t="str">
            <v/>
          </cell>
          <cell r="FL269">
            <v>1</v>
          </cell>
        </row>
        <row r="270">
          <cell r="C270" t="str">
            <v>2037.20.100E</v>
          </cell>
          <cell r="D270">
            <v>2037</v>
          </cell>
          <cell r="E270" t="str">
            <v>Backflap</v>
          </cell>
          <cell r="F270" t="str">
            <v>Hinge, square corners, Steel galvanized, with riveted pin, DIN 7957</v>
          </cell>
          <cell r="G270" t="str">
            <v>Backflap, rechte hoek, gegalvaniseerd, met vaste stift</v>
          </cell>
          <cell r="H270" t="str">
            <v>Charnière, coins carrés, acier zingué, tige rivetée, DIN 7957</v>
          </cell>
          <cell r="I270" t="str">
            <v>Scharnier, rechte Ecken, Stahl verzinkt, mit vernietetem Stift, DIN 7957</v>
          </cell>
          <cell r="J270" t="str">
            <v>2037_20_.jpg</v>
          </cell>
          <cell r="K270" t="str">
            <v>C:\Users\Filis\OneDrive\Citgez Trading\Leveranciers\Charmag\Foto's\2037_20_.jpg</v>
          </cell>
          <cell r="L270" t="str">
            <v>2037_20_2d.tif</v>
          </cell>
          <cell r="M270" t="str">
            <v>C:\Users\Filis\OneDrive\Citgez Trading\Leveranciers\Charmag\technische tekeningen\2037_20_2d.tif</v>
          </cell>
          <cell r="N270" t="str">
            <v>20_Gegalvaniseerd</v>
          </cell>
          <cell r="O270">
            <v>101726</v>
          </cell>
          <cell r="P270">
            <v>30</v>
          </cell>
          <cell r="Q270" t="str">
            <v>mm</v>
          </cell>
          <cell r="R270">
            <v>100</v>
          </cell>
          <cell r="S270" t="str">
            <v>mm</v>
          </cell>
          <cell r="T270">
            <v>1.25</v>
          </cell>
          <cell r="U270" t="str">
            <v>mm</v>
          </cell>
          <cell r="V270">
            <v>6.7</v>
          </cell>
          <cell r="W270" t="str">
            <v>mm</v>
          </cell>
          <cell r="X270">
            <v>4</v>
          </cell>
          <cell r="Y270" t="str">
            <v>mm</v>
          </cell>
          <cell r="Z270">
            <v>3</v>
          </cell>
          <cell r="AA270" t="str">
            <v>mm</v>
          </cell>
          <cell r="AC270" t="str">
            <v>mm</v>
          </cell>
          <cell r="AE270" t="str">
            <v>mm</v>
          </cell>
          <cell r="AF270">
            <v>3</v>
          </cell>
          <cell r="AG270">
            <v>6</v>
          </cell>
          <cell r="AH270" t="str">
            <v>3*2,5</v>
          </cell>
          <cell r="AI270" t="str">
            <v>mm</v>
          </cell>
          <cell r="AL270" t="str">
            <v xml:space="preserve">Deuren volgens BRL 0803  </v>
          </cell>
          <cell r="AP270">
            <v>20</v>
          </cell>
          <cell r="AQ270" t="str">
            <v>stuks</v>
          </cell>
          <cell r="AR270">
            <v>3.4000000000000002E-2</v>
          </cell>
          <cell r="AS270" t="str">
            <v>kg</v>
          </cell>
          <cell r="AW270" t="str">
            <v>Hout</v>
          </cell>
          <cell r="AX270" t="str">
            <v>Wood</v>
          </cell>
          <cell r="AY270" t="str">
            <v>Holz</v>
          </cell>
          <cell r="AZ270" t="str">
            <v>Bois</v>
          </cell>
          <cell r="BA270" t="str">
            <v>Scharnier</v>
          </cell>
          <cell r="BB270" t="str">
            <v>Hinge</v>
          </cell>
          <cell r="BC270" t="str">
            <v>Scharnier</v>
          </cell>
          <cell r="BD270" t="str">
            <v>Charnière</v>
          </cell>
          <cell r="BE270" t="str">
            <v>Backflap, gezet</v>
          </cell>
          <cell r="BF270" t="str">
            <v>Hinge, swaged</v>
          </cell>
          <cell r="BG270" t="str">
            <v>Scharnier,durchgedrücktem Gewerbe</v>
          </cell>
          <cell r="BH270" t="str">
            <v>Charnière, rouleau coudé</v>
          </cell>
          <cell r="BM270" t="str">
            <v>Staal</v>
          </cell>
          <cell r="BN270" t="str">
            <v>Steel</v>
          </cell>
          <cell r="BO270" t="str">
            <v>Stahl</v>
          </cell>
          <cell r="BP270" t="str">
            <v>Acier</v>
          </cell>
          <cell r="BQ270" t="str">
            <v>Gegalvaniseerd</v>
          </cell>
          <cell r="BR270" t="str">
            <v>Galvanized</v>
          </cell>
          <cell r="BS270" t="str">
            <v>Verzinkt</v>
          </cell>
          <cell r="BT270" t="str">
            <v>Zingué</v>
          </cell>
          <cell r="BU270" t="str">
            <v>Staal</v>
          </cell>
          <cell r="BV270" t="str">
            <v>Steel</v>
          </cell>
          <cell r="BW270" t="str">
            <v>Stahl</v>
          </cell>
          <cell r="BX270" t="str">
            <v>Acier</v>
          </cell>
          <cell r="BY270" t="str">
            <v/>
          </cell>
          <cell r="CC270" t="str">
            <v>Rechte hoek</v>
          </cell>
          <cell r="CD270" t="str">
            <v>Square corners</v>
          </cell>
          <cell r="CE270" t="str">
            <v>Rechte Ecken</v>
          </cell>
          <cell r="CF270" t="str">
            <v>Coins carrés</v>
          </cell>
          <cell r="CG270" t="str">
            <v>Ongelagerd</v>
          </cell>
          <cell r="CH270" t="str">
            <v xml:space="preserve">Bearing-free </v>
          </cell>
          <cell r="CI270" t="str">
            <v>Lager frei</v>
          </cell>
          <cell r="CJ270" t="str">
            <v>Sans lisse</v>
          </cell>
          <cell r="DE270" t="str">
            <v>Toepasbaar voor binnendeuren</v>
          </cell>
          <cell r="DM270" t="str">
            <v/>
          </cell>
          <cell r="DN270" t="str">
            <v/>
          </cell>
          <cell r="DO270" t="str">
            <v/>
          </cell>
          <cell r="DU270" t="str">
            <v>Met vaste pen</v>
          </cell>
          <cell r="DV270" t="str">
            <v>With riveted pin</v>
          </cell>
          <cell r="DW270" t="str">
            <v>Mit vernietetem Stift</v>
          </cell>
          <cell r="DX270" t="str">
            <v>Tige rivetée</v>
          </cell>
          <cell r="EQ270" t="str">
            <v>2037_20_</v>
          </cell>
          <cell r="ER270" t="str">
            <v>2037_20_2d</v>
          </cell>
          <cell r="ES270" t="str">
            <v>2037_20</v>
          </cell>
          <cell r="FL270">
            <v>1</v>
          </cell>
        </row>
        <row r="271">
          <cell r="C271" t="str">
            <v>2037.20.120E</v>
          </cell>
          <cell r="D271">
            <v>2037</v>
          </cell>
          <cell r="E271" t="str">
            <v>Backflap</v>
          </cell>
          <cell r="F271" t="str">
            <v>Hinge, square corners, Steel galvanized, with riveted pin, DIN 7958</v>
          </cell>
          <cell r="G271" t="str">
            <v>Backflap, rechte hoek, gegalvaniseerd, met vaste stift</v>
          </cell>
          <cell r="H271" t="str">
            <v>Charnière, coins carrés, acier zingué, tige rivetée, DIN 7958</v>
          </cell>
          <cell r="I271" t="str">
            <v>Scharnier, rechte Ecken, Stahl verzinkt, mit vernietetem Stift, DIN 7957</v>
          </cell>
          <cell r="J271" t="str">
            <v>2037_20_.jpg</v>
          </cell>
          <cell r="K271" t="str">
            <v>C:\Users\Filis\OneDrive\Citgez Trading\Leveranciers\Charmag\Foto's\2037_20_.jpg</v>
          </cell>
          <cell r="L271" t="str">
            <v>2037_20_2d.tif</v>
          </cell>
          <cell r="M271" t="str">
            <v>C:\Users\Filis\OneDrive\Citgez Trading\Leveranciers\Charmag\technische tekeningen\2037_20_2d.tif</v>
          </cell>
          <cell r="N271" t="str">
            <v>20_Gegalvaniseerd</v>
          </cell>
          <cell r="O271">
            <v>101728</v>
          </cell>
          <cell r="P271">
            <v>35</v>
          </cell>
          <cell r="Q271" t="str">
            <v>mm</v>
          </cell>
          <cell r="R271">
            <v>120</v>
          </cell>
          <cell r="S271" t="str">
            <v>mm</v>
          </cell>
          <cell r="T271">
            <v>1.5</v>
          </cell>
          <cell r="U271" t="str">
            <v>mm</v>
          </cell>
          <cell r="V271">
            <v>7.2</v>
          </cell>
          <cell r="W271" t="str">
            <v>mm</v>
          </cell>
          <cell r="X271">
            <v>4</v>
          </cell>
          <cell r="Y271" t="str">
            <v>mm</v>
          </cell>
          <cell r="Z271">
            <v>3</v>
          </cell>
          <cell r="AA271" t="str">
            <v>mm</v>
          </cell>
          <cell r="AC271" t="str">
            <v>mm</v>
          </cell>
          <cell r="AE271" t="str">
            <v>mm</v>
          </cell>
          <cell r="AF271">
            <v>3</v>
          </cell>
          <cell r="AG271">
            <v>8</v>
          </cell>
          <cell r="AH271" t="str">
            <v>3*2,5</v>
          </cell>
          <cell r="AI271" t="str">
            <v>mm</v>
          </cell>
          <cell r="AL271" t="str">
            <v xml:space="preserve">Deuren volgens BRL 0803  </v>
          </cell>
          <cell r="AP271">
            <v>20</v>
          </cell>
          <cell r="AQ271" t="str">
            <v>stuks</v>
          </cell>
          <cell r="AR271">
            <v>5.8000000000000003E-2</v>
          </cell>
          <cell r="AS271" t="str">
            <v>kg</v>
          </cell>
          <cell r="AW271" t="str">
            <v>Hout</v>
          </cell>
          <cell r="AX271" t="str">
            <v>Wood</v>
          </cell>
          <cell r="AY271" t="str">
            <v>Holz</v>
          </cell>
          <cell r="AZ271" t="str">
            <v>Bois</v>
          </cell>
          <cell r="BA271" t="str">
            <v>Scharnier</v>
          </cell>
          <cell r="BB271" t="str">
            <v>Hinge</v>
          </cell>
          <cell r="BC271" t="str">
            <v>Scharnier</v>
          </cell>
          <cell r="BD271" t="str">
            <v>Charnière</v>
          </cell>
          <cell r="BE271" t="str">
            <v>Backflap, gezet</v>
          </cell>
          <cell r="BF271" t="str">
            <v>Hinge, swaged</v>
          </cell>
          <cell r="BG271" t="str">
            <v>Scharnier,durchgedrücktem Gewerbe</v>
          </cell>
          <cell r="BH271" t="str">
            <v>Charnière, rouleau coudé</v>
          </cell>
          <cell r="BM271" t="str">
            <v>Staal</v>
          </cell>
          <cell r="BN271" t="str">
            <v>Steel</v>
          </cell>
          <cell r="BO271" t="str">
            <v>Stahl</v>
          </cell>
          <cell r="BP271" t="str">
            <v>Acier</v>
          </cell>
          <cell r="BQ271" t="str">
            <v>Gegalvaniseerd</v>
          </cell>
          <cell r="BR271" t="str">
            <v>Galvanized</v>
          </cell>
          <cell r="BS271" t="str">
            <v>Verzinkt</v>
          </cell>
          <cell r="BT271" t="str">
            <v>Zingué</v>
          </cell>
          <cell r="BU271" t="str">
            <v>Staal</v>
          </cell>
          <cell r="BV271" t="str">
            <v>Steel</v>
          </cell>
          <cell r="BW271" t="str">
            <v>Stahl</v>
          </cell>
          <cell r="BX271" t="str">
            <v>Acier</v>
          </cell>
          <cell r="BY271" t="str">
            <v/>
          </cell>
          <cell r="CC271" t="str">
            <v>Rechte hoek</v>
          </cell>
          <cell r="CD271" t="str">
            <v>Square corners</v>
          </cell>
          <cell r="CE271" t="str">
            <v>Rechte Ecken</v>
          </cell>
          <cell r="CF271" t="str">
            <v>Coins carrés</v>
          </cell>
          <cell r="CG271" t="str">
            <v>Ongelagerd</v>
          </cell>
          <cell r="CH271" t="str">
            <v xml:space="preserve">Bearing-free </v>
          </cell>
          <cell r="CI271" t="str">
            <v>Lager frei</v>
          </cell>
          <cell r="CJ271" t="str">
            <v>Sans lisse</v>
          </cell>
          <cell r="DE271" t="str">
            <v>Toepasbaar voor binnendeuren</v>
          </cell>
          <cell r="DM271" t="str">
            <v/>
          </cell>
          <cell r="DN271" t="str">
            <v/>
          </cell>
          <cell r="DO271" t="str">
            <v/>
          </cell>
          <cell r="DU271" t="str">
            <v>Met vaste pen</v>
          </cell>
          <cell r="DV271" t="str">
            <v>With riveted pin</v>
          </cell>
          <cell r="DW271" t="str">
            <v>Mit vernietetem Stift</v>
          </cell>
          <cell r="DX271" t="str">
            <v>Tige rivetée</v>
          </cell>
          <cell r="EQ271" t="str">
            <v>2037_20_</v>
          </cell>
          <cell r="ER271" t="str">
            <v>2037_20_2d</v>
          </cell>
          <cell r="ES271" t="str">
            <v>2037_20</v>
          </cell>
          <cell r="FL271">
            <v>1</v>
          </cell>
        </row>
        <row r="272">
          <cell r="C272" t="str">
            <v>2037.20.140E</v>
          </cell>
          <cell r="D272">
            <v>2037</v>
          </cell>
          <cell r="E272" t="str">
            <v>Backflap</v>
          </cell>
          <cell r="F272" t="str">
            <v>Hinge, square corners, Steel galvanized, with riveted pin, DIN 7959</v>
          </cell>
          <cell r="G272" t="str">
            <v>Backflap, rechte hoek, gegalvaniseerd, met vaste stift</v>
          </cell>
          <cell r="H272" t="str">
            <v>Charnière, coins carrés, acier zingué, tige rivetée, DIN 7959</v>
          </cell>
          <cell r="I272" t="str">
            <v>Scharnier, rechte Ecken, Stahl verzinkt, mit vernietetem Stift, DIN 7957</v>
          </cell>
          <cell r="J272" t="str">
            <v>2037_20_.jpg</v>
          </cell>
          <cell r="K272" t="str">
            <v>C:\Users\Filis\OneDrive\Citgez Trading\Leveranciers\Charmag\Foto's\2037_20_.jpg</v>
          </cell>
          <cell r="L272" t="str">
            <v>2037_20_2d.tif</v>
          </cell>
          <cell r="M272" t="str">
            <v>C:\Users\Filis\OneDrive\Citgez Trading\Leveranciers\Charmag\technische tekeningen\2037_20_2d.tif</v>
          </cell>
          <cell r="N272" t="str">
            <v>20_Gegalvaniseerd</v>
          </cell>
          <cell r="O272">
            <v>101730</v>
          </cell>
          <cell r="P272">
            <v>35</v>
          </cell>
          <cell r="Q272" t="str">
            <v>mm</v>
          </cell>
          <cell r="R272">
            <v>140</v>
          </cell>
          <cell r="S272" t="str">
            <v>mm</v>
          </cell>
          <cell r="T272">
            <v>1.5</v>
          </cell>
          <cell r="U272" t="str">
            <v>mm</v>
          </cell>
          <cell r="V272">
            <v>7.2</v>
          </cell>
          <cell r="W272" t="str">
            <v>mm</v>
          </cell>
          <cell r="X272">
            <v>4</v>
          </cell>
          <cell r="Y272" t="str">
            <v>mm</v>
          </cell>
          <cell r="Z272">
            <v>3</v>
          </cell>
          <cell r="AA272" t="str">
            <v>mm</v>
          </cell>
          <cell r="AC272" t="str">
            <v>mm</v>
          </cell>
          <cell r="AE272" t="str">
            <v>mm</v>
          </cell>
          <cell r="AF272">
            <v>3.5</v>
          </cell>
          <cell r="AG272">
            <v>8</v>
          </cell>
          <cell r="AH272" t="str">
            <v>3,5*30</v>
          </cell>
          <cell r="AI272" t="str">
            <v>mm</v>
          </cell>
          <cell r="AL272" t="str">
            <v xml:space="preserve">Deuren volgens BRL 0803  </v>
          </cell>
          <cell r="AP272">
            <v>20</v>
          </cell>
          <cell r="AQ272" t="str">
            <v>stuks</v>
          </cell>
          <cell r="AR272">
            <v>6.5000000000000002E-2</v>
          </cell>
          <cell r="AS272" t="str">
            <v>kg</v>
          </cell>
          <cell r="AW272" t="str">
            <v>Hout</v>
          </cell>
          <cell r="AX272" t="str">
            <v>Wood</v>
          </cell>
          <cell r="AY272" t="str">
            <v>Holz</v>
          </cell>
          <cell r="AZ272" t="str">
            <v>Bois</v>
          </cell>
          <cell r="BA272" t="str">
            <v>Scharnier</v>
          </cell>
          <cell r="BB272" t="str">
            <v>Hinge</v>
          </cell>
          <cell r="BC272" t="str">
            <v>Scharnier</v>
          </cell>
          <cell r="BD272" t="str">
            <v>Charnière</v>
          </cell>
          <cell r="BE272" t="str">
            <v>Backflap, gezet</v>
          </cell>
          <cell r="BF272" t="str">
            <v>Hinge, swaged</v>
          </cell>
          <cell r="BG272" t="str">
            <v>Scharnier,durchgedrücktem Gewerbe</v>
          </cell>
          <cell r="BH272" t="str">
            <v>Charnière, rouleau coudé</v>
          </cell>
          <cell r="BM272" t="str">
            <v>Staal</v>
          </cell>
          <cell r="BN272" t="str">
            <v>Steel</v>
          </cell>
          <cell r="BO272" t="str">
            <v>Stahl</v>
          </cell>
          <cell r="BP272" t="str">
            <v>Acier</v>
          </cell>
          <cell r="BQ272" t="str">
            <v>Gegalvaniseerd</v>
          </cell>
          <cell r="BR272" t="str">
            <v>Galvanized</v>
          </cell>
          <cell r="BS272" t="str">
            <v>Verzinkt</v>
          </cell>
          <cell r="BT272" t="str">
            <v>Zingué</v>
          </cell>
          <cell r="BU272" t="str">
            <v>Staal</v>
          </cell>
          <cell r="BV272" t="str">
            <v>Steel</v>
          </cell>
          <cell r="BW272" t="str">
            <v>Stahl</v>
          </cell>
          <cell r="BX272" t="str">
            <v>Acier</v>
          </cell>
          <cell r="BY272" t="str">
            <v/>
          </cell>
          <cell r="CC272" t="str">
            <v>Rechte hoek</v>
          </cell>
          <cell r="CD272" t="str">
            <v>Square corners</v>
          </cell>
          <cell r="CE272" t="str">
            <v>Rechte Ecken</v>
          </cell>
          <cell r="CF272" t="str">
            <v>Coins carrés</v>
          </cell>
          <cell r="CG272" t="str">
            <v>Ongelagerd</v>
          </cell>
          <cell r="CH272" t="str">
            <v xml:space="preserve">Bearing-free </v>
          </cell>
          <cell r="CI272" t="str">
            <v>Lager frei</v>
          </cell>
          <cell r="CJ272" t="str">
            <v>Sans lisse</v>
          </cell>
          <cell r="DE272" t="str">
            <v>Toepasbaar voor binnendeuren</v>
          </cell>
          <cell r="DM272" t="str">
            <v/>
          </cell>
          <cell r="DN272" t="str">
            <v/>
          </cell>
          <cell r="DO272" t="str">
            <v/>
          </cell>
          <cell r="DU272" t="str">
            <v>Met vaste pen</v>
          </cell>
          <cell r="DV272" t="str">
            <v>With riveted pin</v>
          </cell>
          <cell r="DW272" t="str">
            <v>Mit vernietetem Stift</v>
          </cell>
          <cell r="DX272" t="str">
            <v>Tige rivetée</v>
          </cell>
          <cell r="EQ272" t="str">
            <v>2037_20_</v>
          </cell>
          <cell r="ER272" t="str">
            <v>2037_20_2d</v>
          </cell>
          <cell r="ES272" t="str">
            <v>2037_20</v>
          </cell>
          <cell r="FL272">
            <v>1</v>
          </cell>
        </row>
        <row r="273">
          <cell r="C273" t="str">
            <v>2037.20.160E</v>
          </cell>
          <cell r="D273">
            <v>2037</v>
          </cell>
          <cell r="E273" t="str">
            <v>Backflap</v>
          </cell>
          <cell r="F273" t="str">
            <v>Hinge, square corners, Steel galvanized, with riveted pin, DIN 7960</v>
          </cell>
          <cell r="G273" t="str">
            <v>Backflap, rechte hoek, gegalvaniseerd, met vaste stift</v>
          </cell>
          <cell r="H273" t="str">
            <v>Charnière, coins carrés, acier zingué, tige rivetée, DIN 7960</v>
          </cell>
          <cell r="I273" t="str">
            <v>Scharnier, rechte Ecken, Stahl verzinkt, mit vernietetem Stift, DIN 7957</v>
          </cell>
          <cell r="J273" t="str">
            <v>2037_20_.jpg</v>
          </cell>
          <cell r="K273" t="str">
            <v>C:\Users\Filis\OneDrive\Citgez Trading\Leveranciers\Charmag\Foto's\2037_20_.jpg</v>
          </cell>
          <cell r="L273" t="str">
            <v>2037_20_2d.tif</v>
          </cell>
          <cell r="M273" t="str">
            <v>C:\Users\Filis\OneDrive\Citgez Trading\Leveranciers\Charmag\technische tekeningen\2037_20_2d.tif</v>
          </cell>
          <cell r="N273" t="str">
            <v>20_Gegalvaniseerd</v>
          </cell>
          <cell r="O273">
            <v>101732</v>
          </cell>
          <cell r="P273">
            <v>40</v>
          </cell>
          <cell r="Q273" t="str">
            <v>mm</v>
          </cell>
          <cell r="R273">
            <v>160</v>
          </cell>
          <cell r="S273" t="str">
            <v>mm</v>
          </cell>
          <cell r="T273">
            <v>1.75</v>
          </cell>
          <cell r="U273" t="str">
            <v>mm</v>
          </cell>
          <cell r="V273">
            <v>8.8000000000000007</v>
          </cell>
          <cell r="W273" t="str">
            <v>mm</v>
          </cell>
          <cell r="X273">
            <v>5</v>
          </cell>
          <cell r="Y273" t="str">
            <v>mm</v>
          </cell>
          <cell r="Z273">
            <v>3</v>
          </cell>
          <cell r="AA273" t="str">
            <v>mm</v>
          </cell>
          <cell r="AC273" t="str">
            <v>mm</v>
          </cell>
          <cell r="AE273" t="str">
            <v>mm</v>
          </cell>
          <cell r="AF273">
            <v>4</v>
          </cell>
          <cell r="AG273">
            <v>8</v>
          </cell>
          <cell r="AH273" t="str">
            <v>4*30</v>
          </cell>
          <cell r="AI273" t="str">
            <v>mm</v>
          </cell>
          <cell r="AL273" t="str">
            <v xml:space="preserve">Deuren volgens BRL 0803  </v>
          </cell>
          <cell r="AP273">
            <v>20</v>
          </cell>
          <cell r="AQ273" t="str">
            <v>stuks</v>
          </cell>
          <cell r="AR273">
            <v>9.6000000000000002E-2</v>
          </cell>
          <cell r="AS273" t="str">
            <v>kg</v>
          </cell>
          <cell r="AW273" t="str">
            <v>Hout</v>
          </cell>
          <cell r="AX273" t="str">
            <v>Wood</v>
          </cell>
          <cell r="AY273" t="str">
            <v>Holz</v>
          </cell>
          <cell r="AZ273" t="str">
            <v>Bois</v>
          </cell>
          <cell r="BA273" t="str">
            <v>Scharnier</v>
          </cell>
          <cell r="BB273" t="str">
            <v>Hinge</v>
          </cell>
          <cell r="BC273" t="str">
            <v>Scharnier</v>
          </cell>
          <cell r="BD273" t="str">
            <v>Charnière</v>
          </cell>
          <cell r="BE273" t="str">
            <v>Backflap, gezet</v>
          </cell>
          <cell r="BF273" t="str">
            <v>Hinge, swaged</v>
          </cell>
          <cell r="BG273" t="str">
            <v>Scharnier,durchgedrücktem Gewerbe</v>
          </cell>
          <cell r="BH273" t="str">
            <v>Charnière, rouleau coudé</v>
          </cell>
          <cell r="BM273" t="str">
            <v>Staal</v>
          </cell>
          <cell r="BN273" t="str">
            <v>Steel</v>
          </cell>
          <cell r="BO273" t="str">
            <v>Stahl</v>
          </cell>
          <cell r="BP273" t="str">
            <v>Acier</v>
          </cell>
          <cell r="BQ273" t="str">
            <v>Gegalvaniseerd</v>
          </cell>
          <cell r="BR273" t="str">
            <v>Galvanized</v>
          </cell>
          <cell r="BS273" t="str">
            <v>Verzinkt</v>
          </cell>
          <cell r="BT273" t="str">
            <v>Zingué</v>
          </cell>
          <cell r="BU273" t="str">
            <v>Staal</v>
          </cell>
          <cell r="BV273" t="str">
            <v>Steel</v>
          </cell>
          <cell r="BW273" t="str">
            <v>Stahl</v>
          </cell>
          <cell r="BX273" t="str">
            <v>Acier</v>
          </cell>
          <cell r="BY273" t="str">
            <v/>
          </cell>
          <cell r="CC273" t="str">
            <v>Rechte hoek</v>
          </cell>
          <cell r="CD273" t="str">
            <v>Square corners</v>
          </cell>
          <cell r="CE273" t="str">
            <v>Rechte Ecken</v>
          </cell>
          <cell r="CF273" t="str">
            <v>Coins carrés</v>
          </cell>
          <cell r="CG273" t="str">
            <v>Ongelagerd</v>
          </cell>
          <cell r="CH273" t="str">
            <v xml:space="preserve">Bearing-free </v>
          </cell>
          <cell r="CI273" t="str">
            <v>Lager frei</v>
          </cell>
          <cell r="CJ273" t="str">
            <v>Sans lisse</v>
          </cell>
          <cell r="DE273" t="str">
            <v>Toepasbaar voor binnendeuren</v>
          </cell>
          <cell r="DM273" t="str">
            <v/>
          </cell>
          <cell r="DN273" t="str">
            <v/>
          </cell>
          <cell r="DO273" t="str">
            <v/>
          </cell>
          <cell r="DU273" t="str">
            <v>Met vaste pen</v>
          </cell>
          <cell r="DV273" t="str">
            <v>With riveted pin</v>
          </cell>
          <cell r="DW273" t="str">
            <v>Mit vernietetem Stift</v>
          </cell>
          <cell r="DX273" t="str">
            <v>Tige rivetée</v>
          </cell>
          <cell r="EQ273" t="str">
            <v>2037_20_</v>
          </cell>
          <cell r="ER273" t="str">
            <v>2037_20_2d</v>
          </cell>
          <cell r="ES273" t="str">
            <v>2037_20</v>
          </cell>
          <cell r="FL273">
            <v>1</v>
          </cell>
        </row>
        <row r="274">
          <cell r="C274" t="str">
            <v>2037.20.180E</v>
          </cell>
          <cell r="D274">
            <v>2037</v>
          </cell>
          <cell r="E274" t="str">
            <v>Backflap</v>
          </cell>
          <cell r="F274" t="str">
            <v>Hinge, square corners, Steel galvanized, with riveted pin, DIN 7961</v>
          </cell>
          <cell r="G274" t="str">
            <v>Backflap, rechte hoek, gegalvaniseerd, met vaste stift</v>
          </cell>
          <cell r="H274" t="str">
            <v>Charnière, coins carrés, acier zingué, tige rivetée, DIN 7961</v>
          </cell>
          <cell r="I274" t="str">
            <v>Scharnier, rechte Ecken, Stahl verzinkt, mit vernietetem Stift, DIN 7957</v>
          </cell>
          <cell r="J274" t="str">
            <v>2037_20_.jpg</v>
          </cell>
          <cell r="K274" t="str">
            <v>C:\Users\Filis\OneDrive\Citgez Trading\Leveranciers\Charmag\Foto's\2037_20_.jpg</v>
          </cell>
          <cell r="L274" t="str">
            <v>2037_20_2d.tif</v>
          </cell>
          <cell r="M274" t="str">
            <v>C:\Users\Filis\OneDrive\Citgez Trading\Leveranciers\Charmag\technische tekeningen\2037_20_2d.tif</v>
          </cell>
          <cell r="N274" t="str">
            <v>20_Gegalvaniseerd</v>
          </cell>
          <cell r="O274">
            <v>101734</v>
          </cell>
          <cell r="P274">
            <v>40</v>
          </cell>
          <cell r="Q274" t="str">
            <v>mm</v>
          </cell>
          <cell r="R274">
            <v>180</v>
          </cell>
          <cell r="S274" t="str">
            <v>mm</v>
          </cell>
          <cell r="T274">
            <v>1.75</v>
          </cell>
          <cell r="U274" t="str">
            <v>mm</v>
          </cell>
          <cell r="V274">
            <v>8.8000000000000007</v>
          </cell>
          <cell r="W274" t="str">
            <v>mm</v>
          </cell>
          <cell r="X274">
            <v>5</v>
          </cell>
          <cell r="Y274" t="str">
            <v>mm</v>
          </cell>
          <cell r="Z274">
            <v>3</v>
          </cell>
          <cell r="AA274" t="str">
            <v>mm</v>
          </cell>
          <cell r="AC274" t="str">
            <v>mm</v>
          </cell>
          <cell r="AE274" t="str">
            <v>mm</v>
          </cell>
          <cell r="AF274">
            <v>4</v>
          </cell>
          <cell r="AG274">
            <v>8</v>
          </cell>
          <cell r="AH274" t="str">
            <v>4*30</v>
          </cell>
          <cell r="AI274" t="str">
            <v>mm</v>
          </cell>
          <cell r="AL274" t="str">
            <v xml:space="preserve">Deuren volgens BRL 0803  </v>
          </cell>
          <cell r="AP274">
            <v>20</v>
          </cell>
          <cell r="AQ274" t="str">
            <v>stuks</v>
          </cell>
          <cell r="AR274">
            <v>0.107</v>
          </cell>
          <cell r="AS274" t="str">
            <v>kg</v>
          </cell>
          <cell r="AW274" t="str">
            <v>Hout</v>
          </cell>
          <cell r="AX274" t="str">
            <v>Wood</v>
          </cell>
          <cell r="AY274" t="str">
            <v>Holz</v>
          </cell>
          <cell r="AZ274" t="str">
            <v>Bois</v>
          </cell>
          <cell r="BA274" t="str">
            <v>Scharnier</v>
          </cell>
          <cell r="BB274" t="str">
            <v>Hinge</v>
          </cell>
          <cell r="BC274" t="str">
            <v>Scharnier</v>
          </cell>
          <cell r="BD274" t="str">
            <v>Charnière</v>
          </cell>
          <cell r="BE274" t="str">
            <v>Backflap, gezet</v>
          </cell>
          <cell r="BF274" t="str">
            <v>Hinge, swaged</v>
          </cell>
          <cell r="BG274" t="str">
            <v>Scharnier,durchgedrücktem Gewerbe</v>
          </cell>
          <cell r="BH274" t="str">
            <v>Charnière, rouleau coudé</v>
          </cell>
          <cell r="BM274" t="str">
            <v>Staal</v>
          </cell>
          <cell r="BN274" t="str">
            <v>Steel</v>
          </cell>
          <cell r="BO274" t="str">
            <v>Stahl</v>
          </cell>
          <cell r="BP274" t="str">
            <v>Acier</v>
          </cell>
          <cell r="BQ274" t="str">
            <v>Gegalvaniseerd</v>
          </cell>
          <cell r="BR274" t="str">
            <v>Galvanized</v>
          </cell>
          <cell r="BS274" t="str">
            <v>Verzinkt</v>
          </cell>
          <cell r="BT274" t="str">
            <v>Zingué</v>
          </cell>
          <cell r="BU274" t="str">
            <v>Staal</v>
          </cell>
          <cell r="BV274" t="str">
            <v>Steel</v>
          </cell>
          <cell r="BW274" t="str">
            <v>Stahl</v>
          </cell>
          <cell r="BX274" t="str">
            <v>Acier</v>
          </cell>
          <cell r="BY274" t="str">
            <v/>
          </cell>
          <cell r="CC274" t="str">
            <v>Rechte hoek</v>
          </cell>
          <cell r="CD274" t="str">
            <v>Square corners</v>
          </cell>
          <cell r="CE274" t="str">
            <v>Rechte Ecken</v>
          </cell>
          <cell r="CF274" t="str">
            <v>Coins carrés</v>
          </cell>
          <cell r="CG274" t="str">
            <v>Ongelagerd</v>
          </cell>
          <cell r="CH274" t="str">
            <v xml:space="preserve">Bearing-free </v>
          </cell>
          <cell r="CI274" t="str">
            <v>Lager frei</v>
          </cell>
          <cell r="CJ274" t="str">
            <v>Sans lisse</v>
          </cell>
          <cell r="DE274" t="str">
            <v>Toepasbaar voor binnendeuren</v>
          </cell>
          <cell r="DM274" t="str">
            <v/>
          </cell>
          <cell r="DN274" t="str">
            <v/>
          </cell>
          <cell r="DO274" t="str">
            <v/>
          </cell>
          <cell r="DU274" t="str">
            <v>Met vaste pen</v>
          </cell>
          <cell r="DV274" t="str">
            <v>With riveted pin</v>
          </cell>
          <cell r="DW274" t="str">
            <v>Mit vernietetem Stift</v>
          </cell>
          <cell r="DX274" t="str">
            <v>Tige rivetée</v>
          </cell>
          <cell r="EQ274" t="str">
            <v>2037_20_</v>
          </cell>
          <cell r="ER274" t="str">
            <v>2037_20_2d</v>
          </cell>
          <cell r="ES274" t="str">
            <v>2037_20</v>
          </cell>
          <cell r="FL274">
            <v>1</v>
          </cell>
        </row>
        <row r="275">
          <cell r="C275" t="str">
            <v>2037.20.200E</v>
          </cell>
          <cell r="D275">
            <v>2037</v>
          </cell>
          <cell r="E275" t="str">
            <v>Backflap</v>
          </cell>
          <cell r="F275" t="str">
            <v>Hinge, square corners, Steel galvanized, with riveted pin, DIN 7962</v>
          </cell>
          <cell r="G275" t="str">
            <v>Backflap, rechte hoek, gegalvaniseerd, met vaste stift</v>
          </cell>
          <cell r="H275" t="str">
            <v>Charnière, coins carrés, acier zingué, tige rivetée, DIN 7962</v>
          </cell>
          <cell r="I275" t="str">
            <v>Scharnier, rechte Ecken, Stahl verzinkt, mit vernietetem Stift, DIN 7957</v>
          </cell>
          <cell r="J275" t="str">
            <v>2037_20_.jpg</v>
          </cell>
          <cell r="K275" t="str">
            <v>C:\Users\Filis\OneDrive\Citgez Trading\Leveranciers\Charmag\Foto's\2037_20_.jpg</v>
          </cell>
          <cell r="L275" t="str">
            <v>2037_20_2d.tif</v>
          </cell>
          <cell r="M275" t="str">
            <v>C:\Users\Filis\OneDrive\Citgez Trading\Leveranciers\Charmag\technische tekeningen\2037_20_2d.tif</v>
          </cell>
          <cell r="N275" t="str">
            <v>20_Gegalvaniseerd</v>
          </cell>
          <cell r="O275">
            <v>101734</v>
          </cell>
          <cell r="P275">
            <v>45</v>
          </cell>
          <cell r="Q275" t="str">
            <v>mm</v>
          </cell>
          <cell r="R275">
            <v>200</v>
          </cell>
          <cell r="S275" t="str">
            <v>mm</v>
          </cell>
          <cell r="T275">
            <v>2</v>
          </cell>
          <cell r="U275" t="str">
            <v>mm</v>
          </cell>
          <cell r="V275">
            <v>9.3000000000000007</v>
          </cell>
          <cell r="W275" t="str">
            <v>mm</v>
          </cell>
          <cell r="X275">
            <v>5</v>
          </cell>
          <cell r="Y275" t="str">
            <v>mm</v>
          </cell>
          <cell r="Z275">
            <v>3</v>
          </cell>
          <cell r="AA275" t="str">
            <v>mm</v>
          </cell>
          <cell r="AC275" t="str">
            <v>mm</v>
          </cell>
          <cell r="AE275" t="str">
            <v>mm</v>
          </cell>
          <cell r="AF275">
            <v>4</v>
          </cell>
          <cell r="AG275">
            <v>8</v>
          </cell>
          <cell r="AH275" t="str">
            <v>4*30</v>
          </cell>
          <cell r="AI275" t="str">
            <v>mm</v>
          </cell>
          <cell r="AL275" t="str">
            <v xml:space="preserve">Deuren volgens BRL 0803  </v>
          </cell>
          <cell r="AP275">
            <v>20</v>
          </cell>
          <cell r="AQ275" t="str">
            <v>stuks</v>
          </cell>
          <cell r="AR275">
            <v>0.155</v>
          </cell>
          <cell r="AS275" t="str">
            <v>kg</v>
          </cell>
          <cell r="AW275" t="str">
            <v>Hout</v>
          </cell>
          <cell r="AX275" t="str">
            <v>Wood</v>
          </cell>
          <cell r="AY275" t="str">
            <v>Holz</v>
          </cell>
          <cell r="AZ275" t="str">
            <v>Bois</v>
          </cell>
          <cell r="BA275" t="str">
            <v>Scharnier</v>
          </cell>
          <cell r="BB275" t="str">
            <v>Hinge</v>
          </cell>
          <cell r="BC275" t="str">
            <v>Scharnier</v>
          </cell>
          <cell r="BD275" t="str">
            <v>Charnière</v>
          </cell>
          <cell r="BE275" t="str">
            <v>Backflap, gezet</v>
          </cell>
          <cell r="BF275" t="str">
            <v>Hinge, swaged</v>
          </cell>
          <cell r="BG275" t="str">
            <v>Scharnier,durchgedrücktem Gewerbe</v>
          </cell>
          <cell r="BH275" t="str">
            <v>Charnière, rouleau coudé</v>
          </cell>
          <cell r="BM275" t="str">
            <v>Staal</v>
          </cell>
          <cell r="BN275" t="str">
            <v>Steel</v>
          </cell>
          <cell r="BO275" t="str">
            <v>Stahl</v>
          </cell>
          <cell r="BP275" t="str">
            <v>Acier</v>
          </cell>
          <cell r="BQ275" t="str">
            <v>Gegalvaniseerd</v>
          </cell>
          <cell r="BR275" t="str">
            <v>Galvanized</v>
          </cell>
          <cell r="BS275" t="str">
            <v>Verzinkt</v>
          </cell>
          <cell r="BT275" t="str">
            <v>Zingué</v>
          </cell>
          <cell r="BU275" t="str">
            <v>Staal</v>
          </cell>
          <cell r="BV275" t="str">
            <v>Steel</v>
          </cell>
          <cell r="BW275" t="str">
            <v>Stahl</v>
          </cell>
          <cell r="BX275" t="str">
            <v>Acier</v>
          </cell>
          <cell r="BY275" t="str">
            <v/>
          </cell>
          <cell r="CC275" t="str">
            <v>Rechte hoek</v>
          </cell>
          <cell r="CD275" t="str">
            <v>Square corners</v>
          </cell>
          <cell r="CE275" t="str">
            <v>Rechte Ecken</v>
          </cell>
          <cell r="CF275" t="str">
            <v>Coins carrés</v>
          </cell>
          <cell r="CG275" t="str">
            <v>Ongelagerd</v>
          </cell>
          <cell r="CH275" t="str">
            <v xml:space="preserve">Bearing-free </v>
          </cell>
          <cell r="CI275" t="str">
            <v>Lager frei</v>
          </cell>
          <cell r="CJ275" t="str">
            <v>Sans lisse</v>
          </cell>
          <cell r="DE275" t="str">
            <v>Toepasbaar voor binnendeuren</v>
          </cell>
          <cell r="DM275" t="str">
            <v/>
          </cell>
          <cell r="DN275" t="str">
            <v/>
          </cell>
          <cell r="DO275" t="str">
            <v/>
          </cell>
          <cell r="DU275" t="str">
            <v>Met vaste pen</v>
          </cell>
          <cell r="DV275" t="str">
            <v>With riveted pin</v>
          </cell>
          <cell r="DW275" t="str">
            <v>Mit vernietetem Stift</v>
          </cell>
          <cell r="DX275" t="str">
            <v>Tige rivetée</v>
          </cell>
          <cell r="EQ275" t="str">
            <v>2037_20_</v>
          </cell>
          <cell r="ER275" t="str">
            <v>2037_20_2d</v>
          </cell>
          <cell r="ES275" t="str">
            <v>2037_20</v>
          </cell>
          <cell r="FL275">
            <v>1</v>
          </cell>
        </row>
        <row r="276">
          <cell r="BS276" t="str">
            <v/>
          </cell>
          <cell r="BT276" t="str">
            <v/>
          </cell>
          <cell r="BU276" t="str">
            <v/>
          </cell>
          <cell r="BV276" t="str">
            <v/>
          </cell>
          <cell r="BW276" t="str">
            <v/>
          </cell>
          <cell r="BX276" t="str">
            <v/>
          </cell>
          <cell r="BY276" t="str">
            <v/>
          </cell>
          <cell r="DM276" t="str">
            <v/>
          </cell>
          <cell r="DN276" t="str">
            <v/>
          </cell>
          <cell r="DO276" t="str">
            <v/>
          </cell>
          <cell r="FL276">
            <v>1</v>
          </cell>
        </row>
        <row r="277">
          <cell r="C277" t="str">
            <v>2805.20.075E</v>
          </cell>
          <cell r="D277">
            <v>2805</v>
          </cell>
          <cell r="E277" t="str">
            <v>Kruishengen</v>
          </cell>
          <cell r="F277" t="str">
            <v>T-hinge, round corners, Steel galvanized, with riveted pin</v>
          </cell>
          <cell r="G277" t="str">
            <v>Kruishengen, gegalvaniseerd, met vaste stift</v>
          </cell>
          <cell r="H277" t="str">
            <v>Charnière-T, acier zingué, tige rivetée</v>
          </cell>
          <cell r="I277" t="str">
            <v>T-Scharnier, Stahl verzinkt, mit vernietetem Stift</v>
          </cell>
          <cell r="J277" t="str">
            <v>2805_20_.jpg</v>
          </cell>
          <cell r="K277" t="str">
            <v>C:\Users\Filis\OneDrive\Citgez Trading\Leveranciers\Charmag\Foto's\2805_20_.jpg</v>
          </cell>
          <cell r="L277" t="str">
            <v>2805_20_2d.tif</v>
          </cell>
          <cell r="M277" t="str">
            <v>C:\Users\Filis\OneDrive\Citgez Trading\Leveranciers\Charmag\technische tekeningen\2805_20_2d.tif</v>
          </cell>
          <cell r="N277" t="str">
            <v>20_Gegalvaniseerd</v>
          </cell>
          <cell r="O277">
            <v>101753</v>
          </cell>
          <cell r="P277">
            <v>65</v>
          </cell>
          <cell r="Q277" t="str">
            <v>mm</v>
          </cell>
          <cell r="R277">
            <v>30</v>
          </cell>
          <cell r="S277" t="str">
            <v>mm</v>
          </cell>
          <cell r="T277">
            <v>1.5</v>
          </cell>
          <cell r="U277" t="str">
            <v>mm</v>
          </cell>
          <cell r="V277">
            <v>7.7</v>
          </cell>
          <cell r="W277" t="str">
            <v>mm</v>
          </cell>
          <cell r="X277">
            <v>4.5</v>
          </cell>
          <cell r="Y277" t="str">
            <v>mm</v>
          </cell>
          <cell r="AA277" t="str">
            <v>mm</v>
          </cell>
          <cell r="AB277">
            <v>75</v>
          </cell>
          <cell r="AC277" t="str">
            <v>mm</v>
          </cell>
          <cell r="AD277">
            <v>27</v>
          </cell>
          <cell r="AE277" t="str">
            <v>mm</v>
          </cell>
          <cell r="AF277">
            <v>3.5</v>
          </cell>
          <cell r="AG277">
            <v>6</v>
          </cell>
          <cell r="AH277" t="str">
            <v>3,5*30</v>
          </cell>
          <cell r="AI277" t="str">
            <v>mm</v>
          </cell>
          <cell r="AL277" t="str">
            <v xml:space="preserve">Deuren volgens BRL 0803  </v>
          </cell>
          <cell r="AP277">
            <v>20</v>
          </cell>
          <cell r="AQ277" t="str">
            <v>stuks</v>
          </cell>
          <cell r="AR277" t="str">
            <v>0.067</v>
          </cell>
          <cell r="AS277" t="str">
            <v>kg</v>
          </cell>
          <cell r="AW277" t="str">
            <v>Hout</v>
          </cell>
          <cell r="AX277" t="str">
            <v>Wood</v>
          </cell>
          <cell r="AY277" t="str">
            <v>Holz</v>
          </cell>
          <cell r="AZ277" t="str">
            <v>Bois</v>
          </cell>
          <cell r="BA277" t="str">
            <v>Scharnier</v>
          </cell>
          <cell r="BB277" t="str">
            <v>Hinge</v>
          </cell>
          <cell r="BC277" t="str">
            <v>Scharnier</v>
          </cell>
          <cell r="BD277" t="str">
            <v>Charnière</v>
          </cell>
          <cell r="BE277" t="str">
            <v>Kruishengen</v>
          </cell>
          <cell r="BF277" t="str">
            <v>T-hinge</v>
          </cell>
          <cell r="BG277" t="str">
            <v>T-Scharnier</v>
          </cell>
          <cell r="BH277" t="str">
            <v>Charnière-T</v>
          </cell>
          <cell r="BM277" t="str">
            <v>Staal</v>
          </cell>
          <cell r="BN277" t="str">
            <v>Steel</v>
          </cell>
          <cell r="BO277" t="str">
            <v>Stahl</v>
          </cell>
          <cell r="BP277" t="str">
            <v>Acier</v>
          </cell>
          <cell r="BQ277" t="str">
            <v>Gegalvaniseerd</v>
          </cell>
          <cell r="BR277" t="str">
            <v>Galvanized</v>
          </cell>
          <cell r="BS277" t="str">
            <v>Verzinkt</v>
          </cell>
          <cell r="BT277" t="str">
            <v>Zingué</v>
          </cell>
          <cell r="BU277" t="str">
            <v>Staal</v>
          </cell>
          <cell r="BV277" t="str">
            <v>Steel</v>
          </cell>
          <cell r="BW277" t="str">
            <v>Stahl</v>
          </cell>
          <cell r="BX277" t="str">
            <v>Acier</v>
          </cell>
          <cell r="BY277" t="str">
            <v/>
          </cell>
          <cell r="CG277" t="str">
            <v>Ongelagerd</v>
          </cell>
          <cell r="CH277" t="str">
            <v xml:space="preserve">Bearing-free </v>
          </cell>
          <cell r="CI277" t="str">
            <v>Lager frei</v>
          </cell>
          <cell r="CJ277" t="str">
            <v>Sans lisse</v>
          </cell>
          <cell r="DE277" t="str">
            <v>Toepasbaar voor binnendeuren</v>
          </cell>
          <cell r="DM277" t="str">
            <v/>
          </cell>
          <cell r="DN277" t="str">
            <v/>
          </cell>
          <cell r="DO277" t="str">
            <v/>
          </cell>
          <cell r="DU277" t="str">
            <v>Met vaste pen</v>
          </cell>
          <cell r="DV277" t="str">
            <v>With riveted pin</v>
          </cell>
          <cell r="DW277" t="str">
            <v>Mit vernietetem Stift</v>
          </cell>
          <cell r="DX277" t="str">
            <v>Tige rivetée</v>
          </cell>
          <cell r="EQ277" t="str">
            <v>2805_20_</v>
          </cell>
          <cell r="ER277" t="str">
            <v>2805_20_2d</v>
          </cell>
          <cell r="ES277" t="str">
            <v>2805_20</v>
          </cell>
          <cell r="FL277">
            <v>1</v>
          </cell>
        </row>
        <row r="278">
          <cell r="C278" t="str">
            <v>2805.20.100E</v>
          </cell>
          <cell r="D278">
            <v>2805</v>
          </cell>
          <cell r="E278" t="str">
            <v>Kruishengen</v>
          </cell>
          <cell r="F278" t="str">
            <v>T-hinge, round corners, Steel galvanized, with riveted pin</v>
          </cell>
          <cell r="G278" t="str">
            <v>Kruishengen, gegalvaniseerd, met vaste stift</v>
          </cell>
          <cell r="H278" t="str">
            <v>Charnière-T, acier zingué, tige rivetée</v>
          </cell>
          <cell r="I278" t="str">
            <v>T-Scharnier, Stahl verzinkt, mit vernietetem Stift</v>
          </cell>
          <cell r="J278" t="str">
            <v>2805_20_.jpg</v>
          </cell>
          <cell r="K278" t="str">
            <v>C:\Users\Filis\OneDrive\Citgez Trading\Leveranciers\Charmag\Foto's\2805_20_.jpg</v>
          </cell>
          <cell r="L278" t="str">
            <v>2805_20_2d.tif</v>
          </cell>
          <cell r="M278" t="str">
            <v>C:\Users\Filis\OneDrive\Citgez Trading\Leveranciers\Charmag\technische tekeningen\2805_20_2d.tif</v>
          </cell>
          <cell r="N278" t="str">
            <v>20_Gegalvaniseerd</v>
          </cell>
          <cell r="O278">
            <v>101755</v>
          </cell>
          <cell r="P278">
            <v>65</v>
          </cell>
          <cell r="Q278" t="str">
            <v>mm</v>
          </cell>
          <cell r="R278">
            <v>30</v>
          </cell>
          <cell r="S278" t="str">
            <v>mm</v>
          </cell>
          <cell r="T278">
            <v>1.75</v>
          </cell>
          <cell r="U278" t="str">
            <v>mm</v>
          </cell>
          <cell r="V278">
            <v>8.3000000000000007</v>
          </cell>
          <cell r="W278" t="str">
            <v>mm</v>
          </cell>
          <cell r="X278">
            <v>4.5</v>
          </cell>
          <cell r="Y278" t="str">
            <v>mm</v>
          </cell>
          <cell r="AA278" t="str">
            <v>mm</v>
          </cell>
          <cell r="AB278">
            <v>100</v>
          </cell>
          <cell r="AC278" t="str">
            <v>mm</v>
          </cell>
          <cell r="AD278">
            <v>30</v>
          </cell>
          <cell r="AE278" t="str">
            <v>mm</v>
          </cell>
          <cell r="AF278">
            <v>3.5</v>
          </cell>
          <cell r="AG278">
            <v>6</v>
          </cell>
          <cell r="AH278" t="str">
            <v>3,5*30</v>
          </cell>
          <cell r="AI278" t="str">
            <v>mm</v>
          </cell>
          <cell r="AL278" t="str">
            <v xml:space="preserve">Deuren volgens BRL 0803  </v>
          </cell>
          <cell r="AP278">
            <v>20</v>
          </cell>
          <cell r="AQ278" t="str">
            <v>stuks</v>
          </cell>
          <cell r="AR278" t="str">
            <v>0.08</v>
          </cell>
          <cell r="AS278" t="str">
            <v>kg</v>
          </cell>
          <cell r="AW278" t="str">
            <v>Hout</v>
          </cell>
          <cell r="AX278" t="str">
            <v>Wood</v>
          </cell>
          <cell r="AY278" t="str">
            <v>Holz</v>
          </cell>
          <cell r="AZ278" t="str">
            <v>Bois</v>
          </cell>
          <cell r="BA278" t="str">
            <v>Scharnier</v>
          </cell>
          <cell r="BB278" t="str">
            <v>Hinge</v>
          </cell>
          <cell r="BC278" t="str">
            <v>Scharnier</v>
          </cell>
          <cell r="BD278" t="str">
            <v>Charnière</v>
          </cell>
          <cell r="BE278" t="str">
            <v>Kruishengen</v>
          </cell>
          <cell r="BF278" t="str">
            <v>T-hinge</v>
          </cell>
          <cell r="BG278" t="str">
            <v>T-Scharnier</v>
          </cell>
          <cell r="BH278" t="str">
            <v>Charnière-T</v>
          </cell>
          <cell r="BM278" t="str">
            <v>Staal</v>
          </cell>
          <cell r="BN278" t="str">
            <v>Steel</v>
          </cell>
          <cell r="BO278" t="str">
            <v>Stahl</v>
          </cell>
          <cell r="BP278" t="str">
            <v>Acier</v>
          </cell>
          <cell r="BQ278" t="str">
            <v>Gegalvaniseerd</v>
          </cell>
          <cell r="BR278" t="str">
            <v>Galvanized</v>
          </cell>
          <cell r="BS278" t="str">
            <v>Verzinkt</v>
          </cell>
          <cell r="BT278" t="str">
            <v>Zingué</v>
          </cell>
          <cell r="BU278" t="str">
            <v>Staal</v>
          </cell>
          <cell r="BV278" t="str">
            <v>Steel</v>
          </cell>
          <cell r="BW278" t="str">
            <v>Stahl</v>
          </cell>
          <cell r="BX278" t="str">
            <v>Acier</v>
          </cell>
          <cell r="BY278" t="str">
            <v/>
          </cell>
          <cell r="CG278" t="str">
            <v>Ongelagerd</v>
          </cell>
          <cell r="CH278" t="str">
            <v xml:space="preserve">Bearing-free </v>
          </cell>
          <cell r="CI278" t="str">
            <v>Lager frei</v>
          </cell>
          <cell r="CJ278" t="str">
            <v>Sans lisse</v>
          </cell>
          <cell r="DE278" t="str">
            <v>Toepasbaar voor binnendeuren</v>
          </cell>
          <cell r="DM278" t="str">
            <v/>
          </cell>
          <cell r="DN278" t="str">
            <v/>
          </cell>
          <cell r="DO278" t="str">
            <v/>
          </cell>
          <cell r="DU278" t="str">
            <v>Met vaste pen</v>
          </cell>
          <cell r="DV278" t="str">
            <v>With riveted pin</v>
          </cell>
          <cell r="DW278" t="str">
            <v>Mit vernietetem Stift</v>
          </cell>
          <cell r="DX278" t="str">
            <v>Tige rivetée</v>
          </cell>
          <cell r="EQ278" t="str">
            <v>2805_20_</v>
          </cell>
          <cell r="ER278" t="str">
            <v>2805_20_2d</v>
          </cell>
          <cell r="ES278" t="str">
            <v>2805_20</v>
          </cell>
          <cell r="FL278">
            <v>1</v>
          </cell>
        </row>
        <row r="279">
          <cell r="C279" t="str">
            <v>2805.20.125E</v>
          </cell>
          <cell r="D279">
            <v>2805</v>
          </cell>
          <cell r="E279" t="str">
            <v>Kruishengen</v>
          </cell>
          <cell r="F279" t="str">
            <v>T-hinge, round corners, Steel galvanized, with riveted pin</v>
          </cell>
          <cell r="G279" t="str">
            <v>Kruishengen, gegalvaniseerd, met vaste stift</v>
          </cell>
          <cell r="H279" t="str">
            <v>Charnière-T, acier zingué, tige rivetée</v>
          </cell>
          <cell r="I279" t="str">
            <v>T-Scharnier, Stahl verzinkt, mit vernietetem Stift</v>
          </cell>
          <cell r="J279" t="str">
            <v>2805_20_.jpg</v>
          </cell>
          <cell r="K279" t="str">
            <v>C:\Users\Filis\OneDrive\Citgez Trading\Leveranciers\Charmag\Foto's\2805_20_.jpg</v>
          </cell>
          <cell r="L279" t="str">
            <v>2805_20_2d.tif</v>
          </cell>
          <cell r="M279" t="str">
            <v>C:\Users\Filis\OneDrive\Citgez Trading\Leveranciers\Charmag\technische tekeningen\2805_20_2d.tif</v>
          </cell>
          <cell r="N279" t="str">
            <v>20_Gegalvaniseerd</v>
          </cell>
          <cell r="O279">
            <v>101757</v>
          </cell>
          <cell r="P279">
            <v>80</v>
          </cell>
          <cell r="Q279" t="str">
            <v>mm</v>
          </cell>
          <cell r="R279">
            <v>35</v>
          </cell>
          <cell r="S279" t="str">
            <v>mm</v>
          </cell>
          <cell r="T279">
            <v>2</v>
          </cell>
          <cell r="U279" t="str">
            <v>mm</v>
          </cell>
          <cell r="V279">
            <v>9.3000000000000007</v>
          </cell>
          <cell r="W279" t="str">
            <v>mm</v>
          </cell>
          <cell r="X279">
            <v>5</v>
          </cell>
          <cell r="Y279" t="str">
            <v>mm</v>
          </cell>
          <cell r="AA279" t="str">
            <v>mm</v>
          </cell>
          <cell r="AB279">
            <v>125</v>
          </cell>
          <cell r="AC279" t="str">
            <v>mm</v>
          </cell>
          <cell r="AD279">
            <v>34</v>
          </cell>
          <cell r="AE279" t="str">
            <v>mm</v>
          </cell>
          <cell r="AF279">
            <v>4</v>
          </cell>
          <cell r="AG279">
            <v>7</v>
          </cell>
          <cell r="AH279" t="str">
            <v>4*30</v>
          </cell>
          <cell r="AI279" t="str">
            <v>mm</v>
          </cell>
          <cell r="AL279" t="str">
            <v xml:space="preserve">Deuren volgens BRL 0803  </v>
          </cell>
          <cell r="AP279">
            <v>20</v>
          </cell>
          <cell r="AQ279" t="str">
            <v>stuks</v>
          </cell>
          <cell r="AR279" t="str">
            <v>0.129</v>
          </cell>
          <cell r="AS279" t="str">
            <v>kg</v>
          </cell>
          <cell r="AW279" t="str">
            <v>Hout</v>
          </cell>
          <cell r="AX279" t="str">
            <v>Wood</v>
          </cell>
          <cell r="AY279" t="str">
            <v>Holz</v>
          </cell>
          <cell r="AZ279" t="str">
            <v>Bois</v>
          </cell>
          <cell r="BA279" t="str">
            <v>Scharnier</v>
          </cell>
          <cell r="BB279" t="str">
            <v>Hinge</v>
          </cell>
          <cell r="BC279" t="str">
            <v>Scharnier</v>
          </cell>
          <cell r="BD279" t="str">
            <v>Charnière</v>
          </cell>
          <cell r="BE279" t="str">
            <v>Kruishengen</v>
          </cell>
          <cell r="BF279" t="str">
            <v>T-hinge</v>
          </cell>
          <cell r="BG279" t="str">
            <v>T-Scharnier</v>
          </cell>
          <cell r="BH279" t="str">
            <v>Charnière-T</v>
          </cell>
          <cell r="BM279" t="str">
            <v>Staal</v>
          </cell>
          <cell r="BN279" t="str">
            <v>Steel</v>
          </cell>
          <cell r="BO279" t="str">
            <v>Stahl</v>
          </cell>
          <cell r="BP279" t="str">
            <v>Acier</v>
          </cell>
          <cell r="BQ279" t="str">
            <v>Gegalvaniseerd</v>
          </cell>
          <cell r="BR279" t="str">
            <v>Galvanized</v>
          </cell>
          <cell r="BS279" t="str">
            <v>Verzinkt</v>
          </cell>
          <cell r="BT279" t="str">
            <v>Zingué</v>
          </cell>
          <cell r="BU279" t="str">
            <v>Staal</v>
          </cell>
          <cell r="BV279" t="str">
            <v>Steel</v>
          </cell>
          <cell r="BW279" t="str">
            <v>Stahl</v>
          </cell>
          <cell r="BX279" t="str">
            <v>Acier</v>
          </cell>
          <cell r="BY279" t="str">
            <v/>
          </cell>
          <cell r="CG279" t="str">
            <v>Ongelagerd</v>
          </cell>
          <cell r="CH279" t="str">
            <v xml:space="preserve">Bearing-free </v>
          </cell>
          <cell r="CI279" t="str">
            <v>Lager frei</v>
          </cell>
          <cell r="CJ279" t="str">
            <v>Sans lisse</v>
          </cell>
          <cell r="DE279" t="str">
            <v>Toepasbaar voor binnendeuren</v>
          </cell>
          <cell r="DM279" t="str">
            <v/>
          </cell>
          <cell r="DN279" t="str">
            <v/>
          </cell>
          <cell r="DO279" t="str">
            <v/>
          </cell>
          <cell r="DU279" t="str">
            <v>Met vaste pen</v>
          </cell>
          <cell r="DV279" t="str">
            <v>With riveted pin</v>
          </cell>
          <cell r="DW279" t="str">
            <v>Mit vernietetem Stift</v>
          </cell>
          <cell r="DX279" t="str">
            <v>Tige rivetée</v>
          </cell>
          <cell r="EQ279" t="str">
            <v>2805_20_</v>
          </cell>
          <cell r="ER279" t="str">
            <v>2805_20_2d</v>
          </cell>
          <cell r="ES279" t="str">
            <v>2805_20</v>
          </cell>
          <cell r="FL279">
            <v>1</v>
          </cell>
        </row>
        <row r="280">
          <cell r="C280" t="str">
            <v>2805.20.150E</v>
          </cell>
          <cell r="D280">
            <v>2805</v>
          </cell>
          <cell r="E280" t="str">
            <v>Kruishengen</v>
          </cell>
          <cell r="F280" t="str">
            <v>T-hinge, round corners, Steel galvanized, with riveted pin</v>
          </cell>
          <cell r="G280" t="str">
            <v>Kruishengen, gegalvaniseerd, met vaste stift</v>
          </cell>
          <cell r="H280" t="str">
            <v>Charnière-T, acier zingué, tige rivetée</v>
          </cell>
          <cell r="I280" t="str">
            <v>T-Scharnier, Stahl verzinkt, mit vernietetem Stift</v>
          </cell>
          <cell r="J280" t="str">
            <v>2805_20_.jpg</v>
          </cell>
          <cell r="K280" t="str">
            <v>C:\Users\Filis\OneDrive\Citgez Trading\Leveranciers\Charmag\Foto's\2805_20_.jpg</v>
          </cell>
          <cell r="L280" t="str">
            <v>2805_20_2d.tif</v>
          </cell>
          <cell r="M280" t="str">
            <v>C:\Users\Filis\OneDrive\Citgez Trading\Leveranciers\Charmag\technische tekeningen\2805_20_2d.tif</v>
          </cell>
          <cell r="N280" t="str">
            <v>20_Gegalvaniseerd</v>
          </cell>
          <cell r="O280">
            <v>101758</v>
          </cell>
          <cell r="P280">
            <v>80</v>
          </cell>
          <cell r="Q280" t="str">
            <v>mm</v>
          </cell>
          <cell r="R280">
            <v>35</v>
          </cell>
          <cell r="S280" t="str">
            <v>mm</v>
          </cell>
          <cell r="T280">
            <v>2</v>
          </cell>
          <cell r="U280" t="str">
            <v>mm</v>
          </cell>
          <cell r="V280">
            <v>9.3000000000000007</v>
          </cell>
          <cell r="W280" t="str">
            <v>mm</v>
          </cell>
          <cell r="X280">
            <v>5</v>
          </cell>
          <cell r="Y280" t="str">
            <v>mm</v>
          </cell>
          <cell r="AA280" t="str">
            <v>mm</v>
          </cell>
          <cell r="AB280">
            <v>150</v>
          </cell>
          <cell r="AC280" t="str">
            <v>mm</v>
          </cell>
          <cell r="AD280">
            <v>38</v>
          </cell>
          <cell r="AE280" t="str">
            <v>mm</v>
          </cell>
          <cell r="AF280">
            <v>4</v>
          </cell>
          <cell r="AG280">
            <v>7</v>
          </cell>
          <cell r="AH280" t="str">
            <v>4*30</v>
          </cell>
          <cell r="AI280" t="str">
            <v>mm</v>
          </cell>
          <cell r="AL280" t="str">
            <v xml:space="preserve">Deuren volgens BRL 0803  </v>
          </cell>
          <cell r="AP280">
            <v>20</v>
          </cell>
          <cell r="AQ280" t="str">
            <v>stuks</v>
          </cell>
          <cell r="AR280" t="str">
            <v>0.142</v>
          </cell>
          <cell r="AS280" t="str">
            <v>kg</v>
          </cell>
          <cell r="AW280" t="str">
            <v>Hout</v>
          </cell>
          <cell r="AX280" t="str">
            <v>Wood</v>
          </cell>
          <cell r="AY280" t="str">
            <v>Holz</v>
          </cell>
          <cell r="AZ280" t="str">
            <v>Bois</v>
          </cell>
          <cell r="BA280" t="str">
            <v>Scharnier</v>
          </cell>
          <cell r="BB280" t="str">
            <v>Hinge</v>
          </cell>
          <cell r="BC280" t="str">
            <v>Scharnier</v>
          </cell>
          <cell r="BD280" t="str">
            <v>Charnière</v>
          </cell>
          <cell r="BE280" t="str">
            <v>Kruishengen</v>
          </cell>
          <cell r="BF280" t="str">
            <v>T-hinge</v>
          </cell>
          <cell r="BG280" t="str">
            <v>T-Scharnier</v>
          </cell>
          <cell r="BH280" t="str">
            <v>Charnière-T</v>
          </cell>
          <cell r="BM280" t="str">
            <v>Staal</v>
          </cell>
          <cell r="BN280" t="str">
            <v>Steel</v>
          </cell>
          <cell r="BO280" t="str">
            <v>Stahl</v>
          </cell>
          <cell r="BP280" t="str">
            <v>Acier</v>
          </cell>
          <cell r="BQ280" t="str">
            <v>Gegalvaniseerd</v>
          </cell>
          <cell r="BR280" t="str">
            <v>Galvanized</v>
          </cell>
          <cell r="BS280" t="str">
            <v>Verzinkt</v>
          </cell>
          <cell r="BT280" t="str">
            <v>Zingué</v>
          </cell>
          <cell r="BU280" t="str">
            <v>Staal</v>
          </cell>
          <cell r="BV280" t="str">
            <v>Steel</v>
          </cell>
          <cell r="BW280" t="str">
            <v>Stahl</v>
          </cell>
          <cell r="BX280" t="str">
            <v>Acier</v>
          </cell>
          <cell r="BY280" t="str">
            <v/>
          </cell>
          <cell r="CG280" t="str">
            <v>Ongelagerd</v>
          </cell>
          <cell r="CH280" t="str">
            <v xml:space="preserve">Bearing-free </v>
          </cell>
          <cell r="CI280" t="str">
            <v>Lager frei</v>
          </cell>
          <cell r="CJ280" t="str">
            <v>Sans lisse</v>
          </cell>
          <cell r="DE280" t="str">
            <v>Toepasbaar voor binnendeuren</v>
          </cell>
          <cell r="DM280" t="str">
            <v/>
          </cell>
          <cell r="DN280" t="str">
            <v/>
          </cell>
          <cell r="DO280" t="str">
            <v/>
          </cell>
          <cell r="DU280" t="str">
            <v>Met vaste pen</v>
          </cell>
          <cell r="DV280" t="str">
            <v>With riveted pin</v>
          </cell>
          <cell r="DW280" t="str">
            <v>Mit vernietetem Stift</v>
          </cell>
          <cell r="DX280" t="str">
            <v>Tige rivetée</v>
          </cell>
          <cell r="EQ280" t="str">
            <v>2805_20_</v>
          </cell>
          <cell r="ER280" t="str">
            <v>2805_20_2d</v>
          </cell>
          <cell r="ES280" t="str">
            <v>2805_20</v>
          </cell>
          <cell r="FL280">
            <v>1</v>
          </cell>
        </row>
        <row r="281">
          <cell r="C281" t="str">
            <v>2805.20.200E</v>
          </cell>
          <cell r="D281">
            <v>2805</v>
          </cell>
          <cell r="E281" t="str">
            <v>Kruishengen</v>
          </cell>
          <cell r="F281" t="str">
            <v>T-hinge, round corners, Steel galvanized, with riveted pin</v>
          </cell>
          <cell r="G281" t="str">
            <v>Kruishengen, gegalvaniseerd, met vaste stift</v>
          </cell>
          <cell r="H281" t="str">
            <v>Charnière-T, acier zingué, tige rivetée</v>
          </cell>
          <cell r="I281" t="str">
            <v>T-Scharnier, Stahl verzinkt, mit vernietetem Stift</v>
          </cell>
          <cell r="J281" t="str">
            <v>2805_20_.jpg</v>
          </cell>
          <cell r="K281" t="str">
            <v>C:\Users\Filis\OneDrive\Citgez Trading\Leveranciers\Charmag\Foto's\2805_20_.jpg</v>
          </cell>
          <cell r="L281" t="str">
            <v>2805_20_2d.tif</v>
          </cell>
          <cell r="M281" t="str">
            <v>C:\Users\Filis\OneDrive\Citgez Trading\Leveranciers\Charmag\technische tekeningen\2805_20_2d.tif</v>
          </cell>
          <cell r="N281" t="str">
            <v>20_Gegalvaniseerd</v>
          </cell>
          <cell r="O281">
            <v>101760</v>
          </cell>
          <cell r="P281">
            <v>100</v>
          </cell>
          <cell r="Q281" t="str">
            <v>mm</v>
          </cell>
          <cell r="R281">
            <v>40</v>
          </cell>
          <cell r="S281" t="str">
            <v>mm</v>
          </cell>
          <cell r="T281">
            <v>2</v>
          </cell>
          <cell r="U281" t="str">
            <v>mm</v>
          </cell>
          <cell r="V281">
            <v>10.3</v>
          </cell>
          <cell r="W281" t="str">
            <v>mm</v>
          </cell>
          <cell r="X281">
            <v>6</v>
          </cell>
          <cell r="Y281" t="str">
            <v>mm</v>
          </cell>
          <cell r="AA281" t="str">
            <v>mm</v>
          </cell>
          <cell r="AB281">
            <v>200</v>
          </cell>
          <cell r="AC281" t="str">
            <v>mm</v>
          </cell>
          <cell r="AD281">
            <v>44</v>
          </cell>
          <cell r="AE281" t="str">
            <v>mm</v>
          </cell>
          <cell r="AF281">
            <v>4.5</v>
          </cell>
          <cell r="AG281">
            <v>8</v>
          </cell>
          <cell r="AH281" t="str">
            <v>4,5*40</v>
          </cell>
          <cell r="AI281" t="str">
            <v>mm</v>
          </cell>
          <cell r="AL281" t="str">
            <v xml:space="preserve">Deuren volgens BRL 0803  </v>
          </cell>
          <cell r="AP281">
            <v>20</v>
          </cell>
          <cell r="AQ281" t="str">
            <v>stuks</v>
          </cell>
          <cell r="AR281" t="str">
            <v>0.208</v>
          </cell>
          <cell r="AS281" t="str">
            <v>kg</v>
          </cell>
          <cell r="AW281" t="str">
            <v>Hout</v>
          </cell>
          <cell r="AX281" t="str">
            <v>Wood</v>
          </cell>
          <cell r="AY281" t="str">
            <v>Holz</v>
          </cell>
          <cell r="AZ281" t="str">
            <v>Bois</v>
          </cell>
          <cell r="BA281" t="str">
            <v>Scharnier</v>
          </cell>
          <cell r="BB281" t="str">
            <v>Hinge</v>
          </cell>
          <cell r="BC281" t="str">
            <v>Scharnier</v>
          </cell>
          <cell r="BD281" t="str">
            <v>Charnière</v>
          </cell>
          <cell r="BE281" t="str">
            <v>Kruishengen</v>
          </cell>
          <cell r="BF281" t="str">
            <v>T-hinge</v>
          </cell>
          <cell r="BG281" t="str">
            <v>T-Scharnier</v>
          </cell>
          <cell r="BH281" t="str">
            <v>Charnière-T</v>
          </cell>
          <cell r="BM281" t="str">
            <v>Staal</v>
          </cell>
          <cell r="BN281" t="str">
            <v>Steel</v>
          </cell>
          <cell r="BO281" t="str">
            <v>Stahl</v>
          </cell>
          <cell r="BP281" t="str">
            <v>Acier</v>
          </cell>
          <cell r="BQ281" t="str">
            <v>Gegalvaniseerd</v>
          </cell>
          <cell r="BR281" t="str">
            <v>Galvanized</v>
          </cell>
          <cell r="BS281" t="str">
            <v>Verzinkt</v>
          </cell>
          <cell r="BT281" t="str">
            <v>Zingué</v>
          </cell>
          <cell r="BU281" t="str">
            <v>Staal</v>
          </cell>
          <cell r="BV281" t="str">
            <v>Steel</v>
          </cell>
          <cell r="BW281" t="str">
            <v>Stahl</v>
          </cell>
          <cell r="BX281" t="str">
            <v>Acier</v>
          </cell>
          <cell r="BY281" t="str">
            <v/>
          </cell>
          <cell r="CG281" t="str">
            <v>Ongelagerd</v>
          </cell>
          <cell r="CH281" t="str">
            <v xml:space="preserve">Bearing-free </v>
          </cell>
          <cell r="CI281" t="str">
            <v>Lager frei</v>
          </cell>
          <cell r="CJ281" t="str">
            <v>Sans lisse</v>
          </cell>
          <cell r="DE281" t="str">
            <v>Toepasbaar voor binnendeuren</v>
          </cell>
          <cell r="DM281" t="str">
            <v/>
          </cell>
          <cell r="DN281" t="str">
            <v/>
          </cell>
          <cell r="DO281" t="str">
            <v/>
          </cell>
          <cell r="DU281" t="str">
            <v>Met vaste pen</v>
          </cell>
          <cell r="DV281" t="str">
            <v>With riveted pin</v>
          </cell>
          <cell r="DW281" t="str">
            <v>Mit vernietetem Stift</v>
          </cell>
          <cell r="DX281" t="str">
            <v>Tige rivetée</v>
          </cell>
          <cell r="EQ281" t="str">
            <v>2805_20_</v>
          </cell>
          <cell r="ER281" t="str">
            <v>2805_20_2d</v>
          </cell>
          <cell r="ES281" t="str">
            <v>2805_20</v>
          </cell>
          <cell r="FL281">
            <v>1</v>
          </cell>
        </row>
        <row r="282">
          <cell r="C282" t="str">
            <v>2805.20.250E</v>
          </cell>
          <cell r="D282">
            <v>2805</v>
          </cell>
          <cell r="E282" t="str">
            <v>Kruishengen</v>
          </cell>
          <cell r="F282" t="str">
            <v>T-hinge, round corners, Steel galvanized, with riveted pin</v>
          </cell>
          <cell r="G282" t="str">
            <v>Kruishengen, gegalvaniseerd, met vaste stift</v>
          </cell>
          <cell r="H282" t="str">
            <v>Charnière-T, acier zingué, tige rivetée</v>
          </cell>
          <cell r="I282" t="str">
            <v>T-Scharnier, Stahl verzinkt, mit vernietetem Stift</v>
          </cell>
          <cell r="J282" t="str">
            <v>2805_20_.jpg</v>
          </cell>
          <cell r="K282" t="str">
            <v>C:\Users\Filis\OneDrive\Citgez Trading\Leveranciers\Charmag\Foto's\2805_20_.jpg</v>
          </cell>
          <cell r="L282" t="str">
            <v>2805_20_2d.tif</v>
          </cell>
          <cell r="M282" t="str">
            <v>C:\Users\Filis\OneDrive\Citgez Trading\Leveranciers\Charmag\technische tekeningen\2805_20_2d.tif</v>
          </cell>
          <cell r="N282" t="str">
            <v>20_Gegalvaniseerd</v>
          </cell>
          <cell r="O282">
            <v>101762</v>
          </cell>
          <cell r="P282">
            <v>110</v>
          </cell>
          <cell r="Q282" t="str">
            <v>mm</v>
          </cell>
          <cell r="R282">
            <v>46</v>
          </cell>
          <cell r="S282" t="str">
            <v>mm</v>
          </cell>
          <cell r="T282">
            <v>2</v>
          </cell>
          <cell r="U282" t="str">
            <v>mm</v>
          </cell>
          <cell r="V282">
            <v>10.3</v>
          </cell>
          <cell r="W282" t="str">
            <v>mm</v>
          </cell>
          <cell r="X282">
            <v>6</v>
          </cell>
          <cell r="Y282" t="str">
            <v>mm</v>
          </cell>
          <cell r="AA282" t="str">
            <v>mm</v>
          </cell>
          <cell r="AB282">
            <v>250</v>
          </cell>
          <cell r="AC282" t="str">
            <v>mm</v>
          </cell>
          <cell r="AD282">
            <v>50</v>
          </cell>
          <cell r="AE282" t="str">
            <v>mm</v>
          </cell>
          <cell r="AF282">
            <v>4.5</v>
          </cell>
          <cell r="AG282">
            <v>8</v>
          </cell>
          <cell r="AH282" t="str">
            <v>4,5*40</v>
          </cell>
          <cell r="AI282" t="str">
            <v>mm</v>
          </cell>
          <cell r="AL282" t="str">
            <v xml:space="preserve">Deuren volgens BRL 0803  </v>
          </cell>
          <cell r="AP282">
            <v>20</v>
          </cell>
          <cell r="AQ282" t="str">
            <v>stuks</v>
          </cell>
          <cell r="AR282" t="str">
            <v>0.273</v>
          </cell>
          <cell r="AS282" t="str">
            <v>kg</v>
          </cell>
          <cell r="AW282" t="str">
            <v>Hout</v>
          </cell>
          <cell r="AX282" t="str">
            <v>Wood</v>
          </cell>
          <cell r="AY282" t="str">
            <v>Holz</v>
          </cell>
          <cell r="AZ282" t="str">
            <v>Bois</v>
          </cell>
          <cell r="BA282" t="str">
            <v>Scharnier</v>
          </cell>
          <cell r="BB282" t="str">
            <v>Hinge</v>
          </cell>
          <cell r="BC282" t="str">
            <v>Scharnier</v>
          </cell>
          <cell r="BD282" t="str">
            <v>Charnière</v>
          </cell>
          <cell r="BE282" t="str">
            <v>Kruishengen</v>
          </cell>
          <cell r="BF282" t="str">
            <v>T-hinge</v>
          </cell>
          <cell r="BG282" t="str">
            <v>T-Scharnier</v>
          </cell>
          <cell r="BH282" t="str">
            <v>Charnière-T</v>
          </cell>
          <cell r="BM282" t="str">
            <v>Staal</v>
          </cell>
          <cell r="BN282" t="str">
            <v>Steel</v>
          </cell>
          <cell r="BO282" t="str">
            <v>Stahl</v>
          </cell>
          <cell r="BP282" t="str">
            <v>Acier</v>
          </cell>
          <cell r="BQ282" t="str">
            <v>Gegalvaniseerd</v>
          </cell>
          <cell r="BR282" t="str">
            <v>Galvanized</v>
          </cell>
          <cell r="BS282" t="str">
            <v>Verzinkt</v>
          </cell>
          <cell r="BT282" t="str">
            <v>Zingué</v>
          </cell>
          <cell r="BU282" t="str">
            <v>Staal</v>
          </cell>
          <cell r="BV282" t="str">
            <v>Steel</v>
          </cell>
          <cell r="BW282" t="str">
            <v>Stahl</v>
          </cell>
          <cell r="BX282" t="str">
            <v>Acier</v>
          </cell>
          <cell r="BY282" t="str">
            <v/>
          </cell>
          <cell r="CG282" t="str">
            <v>Ongelagerd</v>
          </cell>
          <cell r="CH282" t="str">
            <v xml:space="preserve">Bearing-free </v>
          </cell>
          <cell r="CI282" t="str">
            <v>Lager frei</v>
          </cell>
          <cell r="CJ282" t="str">
            <v>Sans lisse</v>
          </cell>
          <cell r="DE282" t="str">
            <v>Toepasbaar voor binnendeuren</v>
          </cell>
          <cell r="DM282" t="str">
            <v/>
          </cell>
          <cell r="DN282" t="str">
            <v/>
          </cell>
          <cell r="DO282" t="str">
            <v/>
          </cell>
          <cell r="DU282" t="str">
            <v>Met vaste pen</v>
          </cell>
          <cell r="DV282" t="str">
            <v>With riveted pin</v>
          </cell>
          <cell r="DW282" t="str">
            <v>Mit vernietetem Stift</v>
          </cell>
          <cell r="DX282" t="str">
            <v>Tige rivetée</v>
          </cell>
          <cell r="EQ282" t="str">
            <v>2805_20_</v>
          </cell>
          <cell r="ER282" t="str">
            <v>2805_20_2d</v>
          </cell>
          <cell r="ES282" t="str">
            <v>2805_20</v>
          </cell>
          <cell r="FL282">
            <v>1</v>
          </cell>
        </row>
        <row r="283">
          <cell r="C283" t="str">
            <v>2805.20.300E</v>
          </cell>
          <cell r="D283">
            <v>2805</v>
          </cell>
          <cell r="E283" t="str">
            <v>Kruishengen</v>
          </cell>
          <cell r="F283" t="str">
            <v>T-hinge, round corners, Steel galvanized, with riveted pin</v>
          </cell>
          <cell r="G283" t="str">
            <v>Kruishengen, gegalvaniseerd, met vaste stift</v>
          </cell>
          <cell r="H283" t="str">
            <v>Charnière-T, acier zingué, tige rivetée</v>
          </cell>
          <cell r="I283" t="str">
            <v>T-Scharnier, Stahl verzinkt, mit vernietetem Stift</v>
          </cell>
          <cell r="J283" t="str">
            <v>2805_20_.jpg</v>
          </cell>
          <cell r="K283" t="str">
            <v>C:\Users\Filis\OneDrive\Citgez Trading\Leveranciers\Charmag\Foto's\2805_20_.jpg</v>
          </cell>
          <cell r="L283" t="str">
            <v>2805_20_2d.tif</v>
          </cell>
          <cell r="M283" t="str">
            <v>C:\Users\Filis\OneDrive\Citgez Trading\Leveranciers\Charmag\technische tekeningen\2805_20_2d.tif</v>
          </cell>
          <cell r="N283" t="str">
            <v>20_Gegalvaniseerd</v>
          </cell>
          <cell r="O283">
            <v>101764</v>
          </cell>
          <cell r="P283">
            <v>130</v>
          </cell>
          <cell r="Q283" t="str">
            <v>mm</v>
          </cell>
          <cell r="R283">
            <v>49</v>
          </cell>
          <cell r="S283" t="str">
            <v>mm</v>
          </cell>
          <cell r="T283">
            <v>2</v>
          </cell>
          <cell r="U283" t="str">
            <v>mm</v>
          </cell>
          <cell r="V283">
            <v>11.5</v>
          </cell>
          <cell r="W283" t="str">
            <v>mm</v>
          </cell>
          <cell r="X283">
            <v>7</v>
          </cell>
          <cell r="Y283" t="str">
            <v>mm</v>
          </cell>
          <cell r="AA283" t="str">
            <v>mm</v>
          </cell>
          <cell r="AB283">
            <v>300</v>
          </cell>
          <cell r="AC283" t="str">
            <v>mm</v>
          </cell>
          <cell r="AD283">
            <v>55</v>
          </cell>
          <cell r="AE283" t="str">
            <v>mm</v>
          </cell>
          <cell r="AF283">
            <v>4.5</v>
          </cell>
          <cell r="AG283">
            <v>9</v>
          </cell>
          <cell r="AH283" t="str">
            <v>4,5*40</v>
          </cell>
          <cell r="AI283" t="str">
            <v>mm</v>
          </cell>
          <cell r="AL283" t="str">
            <v xml:space="preserve">Deuren volgens BRL 0803  </v>
          </cell>
          <cell r="AP283">
            <v>20</v>
          </cell>
          <cell r="AQ283" t="str">
            <v>stuks</v>
          </cell>
          <cell r="AR283" t="str">
            <v>0.369</v>
          </cell>
          <cell r="AS283" t="str">
            <v>kg</v>
          </cell>
          <cell r="AW283" t="str">
            <v>Hout</v>
          </cell>
          <cell r="AX283" t="str">
            <v>Wood</v>
          </cell>
          <cell r="AY283" t="str">
            <v>Holz</v>
          </cell>
          <cell r="AZ283" t="str">
            <v>Bois</v>
          </cell>
          <cell r="BA283" t="str">
            <v>Scharnier</v>
          </cell>
          <cell r="BB283" t="str">
            <v>Hinge</v>
          </cell>
          <cell r="BC283" t="str">
            <v>Scharnier</v>
          </cell>
          <cell r="BD283" t="str">
            <v>Charnière</v>
          </cell>
          <cell r="BE283" t="str">
            <v>Kruishengen</v>
          </cell>
          <cell r="BF283" t="str">
            <v>T-hinge</v>
          </cell>
          <cell r="BG283" t="str">
            <v>T-Scharnier</v>
          </cell>
          <cell r="BH283" t="str">
            <v>Charnière-T</v>
          </cell>
          <cell r="BM283" t="str">
            <v>Staal</v>
          </cell>
          <cell r="BN283" t="str">
            <v>Steel</v>
          </cell>
          <cell r="BO283" t="str">
            <v>Stahl</v>
          </cell>
          <cell r="BP283" t="str">
            <v>Acier</v>
          </cell>
          <cell r="BQ283" t="str">
            <v>Gegalvaniseerd</v>
          </cell>
          <cell r="BR283" t="str">
            <v>Galvanized</v>
          </cell>
          <cell r="BS283" t="str">
            <v>Verzinkt</v>
          </cell>
          <cell r="BT283" t="str">
            <v>Zingué</v>
          </cell>
          <cell r="BU283" t="str">
            <v>Staal</v>
          </cell>
          <cell r="BV283" t="str">
            <v>Steel</v>
          </cell>
          <cell r="BW283" t="str">
            <v>Stahl</v>
          </cell>
          <cell r="BX283" t="str">
            <v>Acier</v>
          </cell>
          <cell r="BY283" t="str">
            <v/>
          </cell>
          <cell r="CG283" t="str">
            <v>Ongelagerd</v>
          </cell>
          <cell r="CH283" t="str">
            <v xml:space="preserve">Bearing-free </v>
          </cell>
          <cell r="CI283" t="str">
            <v>Lager frei</v>
          </cell>
          <cell r="CJ283" t="str">
            <v>Sans lisse</v>
          </cell>
          <cell r="DE283" t="str">
            <v>Toepasbaar voor binnendeuren</v>
          </cell>
          <cell r="DM283" t="str">
            <v/>
          </cell>
          <cell r="DN283" t="str">
            <v/>
          </cell>
          <cell r="DO283" t="str">
            <v/>
          </cell>
          <cell r="DU283" t="str">
            <v>Met vaste pen</v>
          </cell>
          <cell r="DV283" t="str">
            <v>With riveted pin</v>
          </cell>
          <cell r="DW283" t="str">
            <v>Mit vernietetem Stift</v>
          </cell>
          <cell r="DX283" t="str">
            <v>Tige rivetée</v>
          </cell>
          <cell r="EQ283" t="str">
            <v>2805_20_</v>
          </cell>
          <cell r="ER283" t="str">
            <v>2805_20_2d</v>
          </cell>
          <cell r="ES283" t="str">
            <v>2805_20</v>
          </cell>
          <cell r="FL283">
            <v>1</v>
          </cell>
        </row>
        <row r="284">
          <cell r="C284" t="str">
            <v>2805.20.350E</v>
          </cell>
          <cell r="D284">
            <v>2805</v>
          </cell>
          <cell r="E284" t="str">
            <v>Kruishengen</v>
          </cell>
          <cell r="F284" t="str">
            <v>T-hinge, round corners, Steel galvanized, with riveted pin</v>
          </cell>
          <cell r="G284" t="str">
            <v>Kruishengen, gegalvaniseerd, met vaste stift</v>
          </cell>
          <cell r="H284" t="str">
            <v>Charnière-T, acier zingué, tige rivetée</v>
          </cell>
          <cell r="I284" t="str">
            <v>T-Scharnier, Stahl verzinkt, mit vernietetem Stift</v>
          </cell>
          <cell r="J284" t="str">
            <v>2805_20_.jpg</v>
          </cell>
          <cell r="K284" t="str">
            <v>C:\Users\Filis\OneDrive\Citgez Trading\Leveranciers\Charmag\Foto's\2805_20_.jpg</v>
          </cell>
          <cell r="L284" t="str">
            <v>2805_20_2d.tif</v>
          </cell>
          <cell r="M284" t="str">
            <v>C:\Users\Filis\OneDrive\Citgez Trading\Leveranciers\Charmag\technische tekeningen\2805_20_2d.tif</v>
          </cell>
          <cell r="N284" t="str">
            <v>20_Gegalvaniseerd</v>
          </cell>
          <cell r="O284">
            <v>101765</v>
          </cell>
          <cell r="P284">
            <v>130</v>
          </cell>
          <cell r="Q284" t="str">
            <v>mm</v>
          </cell>
          <cell r="R284">
            <v>49</v>
          </cell>
          <cell r="S284" t="str">
            <v>mm</v>
          </cell>
          <cell r="T284">
            <v>2</v>
          </cell>
          <cell r="U284" t="str">
            <v>mm</v>
          </cell>
          <cell r="V284">
            <v>11.5</v>
          </cell>
          <cell r="W284" t="str">
            <v>mm</v>
          </cell>
          <cell r="X284">
            <v>7</v>
          </cell>
          <cell r="Y284" t="str">
            <v>mm</v>
          </cell>
          <cell r="AA284" t="str">
            <v>mm</v>
          </cell>
          <cell r="AB284">
            <v>350</v>
          </cell>
          <cell r="AC284" t="str">
            <v>mm</v>
          </cell>
          <cell r="AD284">
            <v>55</v>
          </cell>
          <cell r="AE284" t="str">
            <v>mm</v>
          </cell>
          <cell r="AF284">
            <v>4.5</v>
          </cell>
          <cell r="AG284">
            <v>9</v>
          </cell>
          <cell r="AH284" t="str">
            <v>4,5*40</v>
          </cell>
          <cell r="AI284" t="str">
            <v>mm</v>
          </cell>
          <cell r="AL284" t="str">
            <v xml:space="preserve">Deuren volgens BRL 0803  </v>
          </cell>
          <cell r="AP284">
            <v>20</v>
          </cell>
          <cell r="AQ284" t="str">
            <v>stuks</v>
          </cell>
          <cell r="AR284" t="str">
            <v>0.402</v>
          </cell>
          <cell r="AS284" t="str">
            <v>kg</v>
          </cell>
          <cell r="AW284" t="str">
            <v>Hout</v>
          </cell>
          <cell r="AX284" t="str">
            <v>Wood</v>
          </cell>
          <cell r="AY284" t="str">
            <v>Holz</v>
          </cell>
          <cell r="AZ284" t="str">
            <v>Bois</v>
          </cell>
          <cell r="BA284" t="str">
            <v>Scharnier</v>
          </cell>
          <cell r="BB284" t="str">
            <v>Hinge</v>
          </cell>
          <cell r="BC284" t="str">
            <v>Scharnier</v>
          </cell>
          <cell r="BD284" t="str">
            <v>Charnière</v>
          </cell>
          <cell r="BE284" t="str">
            <v>Kruishengen</v>
          </cell>
          <cell r="BF284" t="str">
            <v>T-hinge</v>
          </cell>
          <cell r="BG284" t="str">
            <v>T-Scharnier</v>
          </cell>
          <cell r="BH284" t="str">
            <v>Charnière-T</v>
          </cell>
          <cell r="BM284" t="str">
            <v>Staal</v>
          </cell>
          <cell r="BN284" t="str">
            <v>Steel</v>
          </cell>
          <cell r="BO284" t="str">
            <v>Stahl</v>
          </cell>
          <cell r="BP284" t="str">
            <v>Acier</v>
          </cell>
          <cell r="BQ284" t="str">
            <v>Gegalvaniseerd</v>
          </cell>
          <cell r="BR284" t="str">
            <v>Galvanized</v>
          </cell>
          <cell r="BS284" t="str">
            <v>Verzinkt</v>
          </cell>
          <cell r="BT284" t="str">
            <v>Zingué</v>
          </cell>
          <cell r="BU284" t="str">
            <v>Staal</v>
          </cell>
          <cell r="BV284" t="str">
            <v>Steel</v>
          </cell>
          <cell r="BW284" t="str">
            <v>Stahl</v>
          </cell>
          <cell r="BX284" t="str">
            <v>Acier</v>
          </cell>
          <cell r="BY284" t="str">
            <v/>
          </cell>
          <cell r="CG284" t="str">
            <v>Ongelagerd</v>
          </cell>
          <cell r="CH284" t="str">
            <v xml:space="preserve">Bearing-free </v>
          </cell>
          <cell r="CI284" t="str">
            <v>Lager frei</v>
          </cell>
          <cell r="CJ284" t="str">
            <v>Sans lisse</v>
          </cell>
          <cell r="DE284" t="str">
            <v>Toepasbaar voor binnendeuren</v>
          </cell>
          <cell r="DM284" t="str">
            <v/>
          </cell>
          <cell r="DN284" t="str">
            <v/>
          </cell>
          <cell r="DO284" t="str">
            <v/>
          </cell>
          <cell r="DU284" t="str">
            <v>Met vaste pen</v>
          </cell>
          <cell r="DV284" t="str">
            <v>With riveted pin</v>
          </cell>
          <cell r="DW284" t="str">
            <v>Mit vernietetem Stift</v>
          </cell>
          <cell r="DX284" t="str">
            <v>Tige rivetée</v>
          </cell>
          <cell r="EQ284" t="str">
            <v>2805_20_</v>
          </cell>
          <cell r="ER284" t="str">
            <v>2805_20_2d</v>
          </cell>
          <cell r="ES284" t="str">
            <v>2805_20</v>
          </cell>
          <cell r="FL284">
            <v>1</v>
          </cell>
        </row>
        <row r="285">
          <cell r="BS285" t="str">
            <v/>
          </cell>
          <cell r="BT285" t="str">
            <v/>
          </cell>
          <cell r="BU285" t="str">
            <v/>
          </cell>
          <cell r="BV285" t="str">
            <v/>
          </cell>
          <cell r="BW285" t="str">
            <v/>
          </cell>
          <cell r="BX285" t="str">
            <v/>
          </cell>
          <cell r="BY285" t="str">
            <v/>
          </cell>
          <cell r="DM285" t="str">
            <v/>
          </cell>
          <cell r="DN285" t="str">
            <v/>
          </cell>
          <cell r="DO285" t="str">
            <v/>
          </cell>
          <cell r="FL285">
            <v>1</v>
          </cell>
        </row>
        <row r="286">
          <cell r="C286" t="str">
            <v>2800.20.075E</v>
          </cell>
          <cell r="D286">
            <v>2800</v>
          </cell>
          <cell r="E286" t="str">
            <v>Staartscharnier</v>
          </cell>
          <cell r="F286" t="str">
            <v>Strap hinge, steel galvanized, with riveted pin</v>
          </cell>
          <cell r="G286" t="str">
            <v>Staartscharnier, gegalvaniseerd, met vaste stift</v>
          </cell>
          <cell r="H286" t="str">
            <v>Frétalet, coins arrondis, acier zingué, tige rivetée</v>
          </cell>
          <cell r="I286" t="str">
            <v>Kistenscharnier, Stahl verzinkt, mit vernietetem Stift</v>
          </cell>
          <cell r="J286" t="str">
            <v>2800_20_.jpg</v>
          </cell>
          <cell r="K286" t="str">
            <v>C:\Users\Filis\OneDrive\Citgez Trading\Leveranciers\Charmag\Foto's\2800_20_.jpg</v>
          </cell>
          <cell r="L286" t="str">
            <v>2800_20_2d.tif</v>
          </cell>
          <cell r="M286" t="str">
            <v>C:\Users\Filis\OneDrive\Citgez Trading\Leveranciers\Charmag\technische tekeningen\2800_20_2d.tif</v>
          </cell>
          <cell r="N286" t="str">
            <v>20_Gegalvaniseerd</v>
          </cell>
          <cell r="O286">
            <v>101740</v>
          </cell>
          <cell r="P286">
            <v>27</v>
          </cell>
          <cell r="Q286" t="str">
            <v>mm</v>
          </cell>
          <cell r="S286" t="str">
            <v>mm</v>
          </cell>
          <cell r="T286">
            <v>1.5</v>
          </cell>
          <cell r="U286" t="str">
            <v>mm</v>
          </cell>
          <cell r="V286">
            <v>7.7</v>
          </cell>
          <cell r="W286" t="str">
            <v>mm</v>
          </cell>
          <cell r="X286">
            <v>4.5</v>
          </cell>
          <cell r="Y286" t="str">
            <v>mm</v>
          </cell>
          <cell r="AA286" t="str">
            <v>mm</v>
          </cell>
          <cell r="AB286">
            <v>75</v>
          </cell>
          <cell r="AC286" t="str">
            <v>mm</v>
          </cell>
          <cell r="AE286" t="str">
            <v>mm</v>
          </cell>
          <cell r="AF286">
            <v>3.5</v>
          </cell>
          <cell r="AG286">
            <v>6</v>
          </cell>
          <cell r="AH286" t="str">
            <v>3,5*30</v>
          </cell>
          <cell r="AI286" t="str">
            <v>mm</v>
          </cell>
          <cell r="AL286" t="str">
            <v xml:space="preserve">Deuren volgens BRL 0803  </v>
          </cell>
          <cell r="AP286">
            <v>20</v>
          </cell>
          <cell r="AQ286" t="str">
            <v>stuks</v>
          </cell>
          <cell r="AR286">
            <v>4.1000000000000002E-2</v>
          </cell>
          <cell r="AS286" t="str">
            <v>kg</v>
          </cell>
          <cell r="AW286" t="str">
            <v>Hout</v>
          </cell>
          <cell r="AX286" t="str">
            <v>Wood</v>
          </cell>
          <cell r="AY286" t="str">
            <v>Holz</v>
          </cell>
          <cell r="AZ286" t="str">
            <v>Bois</v>
          </cell>
          <cell r="BA286" t="str">
            <v>Scharnier</v>
          </cell>
          <cell r="BB286" t="str">
            <v>Hinge</v>
          </cell>
          <cell r="BC286" t="str">
            <v>Scharnier</v>
          </cell>
          <cell r="BD286" t="str">
            <v>Charnière</v>
          </cell>
          <cell r="BE286" t="str">
            <v>Staartscharnier</v>
          </cell>
          <cell r="BF286" t="str">
            <v>Strap hinge</v>
          </cell>
          <cell r="BG286" t="str">
            <v>Kistenscharnier</v>
          </cell>
          <cell r="BH286" t="str">
            <v>Fretalet</v>
          </cell>
          <cell r="BM286" t="str">
            <v>Staal</v>
          </cell>
          <cell r="BN286" t="str">
            <v>Steel</v>
          </cell>
          <cell r="BO286" t="str">
            <v>Stahl</v>
          </cell>
          <cell r="BP286" t="str">
            <v>Acier</v>
          </cell>
          <cell r="BQ286" t="str">
            <v>Gegalvaniseerd</v>
          </cell>
          <cell r="BR286" t="str">
            <v>Galvanized</v>
          </cell>
          <cell r="BS286" t="str">
            <v>Verzinkt</v>
          </cell>
          <cell r="BT286" t="str">
            <v>Zingué</v>
          </cell>
          <cell r="BU286" t="str">
            <v>Staal</v>
          </cell>
          <cell r="BV286" t="str">
            <v>Steel</v>
          </cell>
          <cell r="BW286" t="str">
            <v>Stahl</v>
          </cell>
          <cell r="BX286" t="str">
            <v>Acier</v>
          </cell>
          <cell r="BY286" t="str">
            <v/>
          </cell>
          <cell r="CG286" t="str">
            <v>Ongelagerd</v>
          </cell>
          <cell r="CH286" t="str">
            <v xml:space="preserve">Bearing-free </v>
          </cell>
          <cell r="CI286" t="str">
            <v>Lager frei</v>
          </cell>
          <cell r="CJ286" t="str">
            <v>Sans lisse</v>
          </cell>
          <cell r="DE286" t="str">
            <v>Toepasbaar voor binnendeuren</v>
          </cell>
          <cell r="DM286" t="str">
            <v/>
          </cell>
          <cell r="DN286" t="str">
            <v/>
          </cell>
          <cell r="DO286" t="str">
            <v/>
          </cell>
          <cell r="DU286" t="str">
            <v>Met vaste pen</v>
          </cell>
          <cell r="DV286" t="str">
            <v>With riveted pin</v>
          </cell>
          <cell r="DW286" t="str">
            <v>Mit vernietetem Stift</v>
          </cell>
          <cell r="DX286" t="str">
            <v>Tige rivetée</v>
          </cell>
          <cell r="EQ286" t="str">
            <v>2800_20_</v>
          </cell>
          <cell r="ER286" t="str">
            <v>2800_20_2d</v>
          </cell>
          <cell r="ES286" t="str">
            <v>2800_20</v>
          </cell>
          <cell r="FL286">
            <v>1</v>
          </cell>
        </row>
        <row r="287">
          <cell r="C287" t="str">
            <v>2800.20.100E</v>
          </cell>
          <cell r="D287">
            <v>2800</v>
          </cell>
          <cell r="E287" t="str">
            <v>Staartscharnier</v>
          </cell>
          <cell r="F287" t="str">
            <v>Strap hinge, steel galvanized, with riveted pin</v>
          </cell>
          <cell r="G287" t="str">
            <v>Staartscharnier, gegalvaniseerd, met vaste stift</v>
          </cell>
          <cell r="H287" t="str">
            <v>Frétalet, coins arrondis, acier zingué, tige rivetée</v>
          </cell>
          <cell r="I287" t="str">
            <v>Kistenscharnier, Stahl verzinkt, mit vernietetem Stift</v>
          </cell>
          <cell r="J287" t="str">
            <v>2800_20_.jpg</v>
          </cell>
          <cell r="K287" t="str">
            <v>C:\Users\Filis\OneDrive\Citgez Trading\Leveranciers\Charmag\Foto's\2800_20_.jpg</v>
          </cell>
          <cell r="L287" t="str">
            <v>2800_20_2d.tif</v>
          </cell>
          <cell r="M287" t="str">
            <v>C:\Users\Filis\OneDrive\Citgez Trading\Leveranciers\Charmag\technische tekeningen\2800_20_2d.tif</v>
          </cell>
          <cell r="N287" t="str">
            <v>20_Gegalvaniseerd</v>
          </cell>
          <cell r="O287">
            <v>101742</v>
          </cell>
          <cell r="P287">
            <v>30</v>
          </cell>
          <cell r="Q287" t="str">
            <v>mm</v>
          </cell>
          <cell r="S287" t="str">
            <v>mm</v>
          </cell>
          <cell r="T287">
            <v>1.75</v>
          </cell>
          <cell r="U287" t="str">
            <v>mm</v>
          </cell>
          <cell r="V287">
            <v>8.3000000000000007</v>
          </cell>
          <cell r="W287" t="str">
            <v>mm</v>
          </cell>
          <cell r="X287">
            <v>4.5</v>
          </cell>
          <cell r="Y287" t="str">
            <v>mm</v>
          </cell>
          <cell r="AA287" t="str">
            <v>mm</v>
          </cell>
          <cell r="AB287">
            <v>100</v>
          </cell>
          <cell r="AC287" t="str">
            <v>mm</v>
          </cell>
          <cell r="AE287" t="str">
            <v>mm</v>
          </cell>
          <cell r="AF287">
            <v>3.5</v>
          </cell>
          <cell r="AG287">
            <v>6</v>
          </cell>
          <cell r="AH287" t="str">
            <v>3,5*30</v>
          </cell>
          <cell r="AI287" t="str">
            <v>mm</v>
          </cell>
          <cell r="AL287" t="str">
            <v xml:space="preserve">Deuren volgens BRL 0803  </v>
          </cell>
          <cell r="AP287">
            <v>20</v>
          </cell>
          <cell r="AQ287" t="str">
            <v>stuks</v>
          </cell>
          <cell r="AR287">
            <v>6.9000000000000006E-2</v>
          </cell>
          <cell r="AS287" t="str">
            <v>kg</v>
          </cell>
          <cell r="AW287" t="str">
            <v>Hout</v>
          </cell>
          <cell r="AX287" t="str">
            <v>Wood</v>
          </cell>
          <cell r="AY287" t="str">
            <v>Holz</v>
          </cell>
          <cell r="AZ287" t="str">
            <v>Bois</v>
          </cell>
          <cell r="BA287" t="str">
            <v>Scharnier</v>
          </cell>
          <cell r="BB287" t="str">
            <v>Hinge</v>
          </cell>
          <cell r="BC287" t="str">
            <v>Scharnier</v>
          </cell>
          <cell r="BD287" t="str">
            <v>Charnière</v>
          </cell>
          <cell r="BE287" t="str">
            <v>Staartscharnier</v>
          </cell>
          <cell r="BF287" t="str">
            <v>Strap hinge</v>
          </cell>
          <cell r="BG287" t="str">
            <v>Kistenscharnier</v>
          </cell>
          <cell r="BH287" t="str">
            <v>Fretalet</v>
          </cell>
          <cell r="BM287" t="str">
            <v>Staal</v>
          </cell>
          <cell r="BN287" t="str">
            <v>Steel</v>
          </cell>
          <cell r="BO287" t="str">
            <v>Stahl</v>
          </cell>
          <cell r="BP287" t="str">
            <v>Acier</v>
          </cell>
          <cell r="BQ287" t="str">
            <v>Gegalvaniseerd</v>
          </cell>
          <cell r="BR287" t="str">
            <v>Galvanized</v>
          </cell>
          <cell r="BS287" t="str">
            <v>Verzinkt</v>
          </cell>
          <cell r="BT287" t="str">
            <v>Zingué</v>
          </cell>
          <cell r="BU287" t="str">
            <v>Staal</v>
          </cell>
          <cell r="BV287" t="str">
            <v>Steel</v>
          </cell>
          <cell r="BW287" t="str">
            <v>Stahl</v>
          </cell>
          <cell r="BX287" t="str">
            <v>Acier</v>
          </cell>
          <cell r="BY287" t="str">
            <v/>
          </cell>
          <cell r="CG287" t="str">
            <v>Ongelagerd</v>
          </cell>
          <cell r="CH287" t="str">
            <v xml:space="preserve">Bearing-free </v>
          </cell>
          <cell r="CI287" t="str">
            <v>Lager frei</v>
          </cell>
          <cell r="CJ287" t="str">
            <v>Sans lisse</v>
          </cell>
          <cell r="DE287" t="str">
            <v>Toepasbaar voor binnendeuren</v>
          </cell>
          <cell r="DM287" t="str">
            <v/>
          </cell>
          <cell r="DN287" t="str">
            <v/>
          </cell>
          <cell r="DO287" t="str">
            <v/>
          </cell>
          <cell r="DU287" t="str">
            <v>Met vaste pen</v>
          </cell>
          <cell r="DV287" t="str">
            <v>With riveted pin</v>
          </cell>
          <cell r="DW287" t="str">
            <v>Mit vernietetem Stift</v>
          </cell>
          <cell r="DX287" t="str">
            <v>Tige rivetée</v>
          </cell>
          <cell r="EQ287" t="str">
            <v>2800_20_</v>
          </cell>
          <cell r="ER287" t="str">
            <v>2800_20_2d</v>
          </cell>
          <cell r="ES287" t="str">
            <v>2800_20</v>
          </cell>
          <cell r="FL287">
            <v>1</v>
          </cell>
        </row>
        <row r="288">
          <cell r="C288" t="str">
            <v>2800.20.125E</v>
          </cell>
          <cell r="D288">
            <v>2800</v>
          </cell>
          <cell r="E288" t="str">
            <v>Staartscharnier</v>
          </cell>
          <cell r="F288" t="str">
            <v>Strap hinge, steel galvanized, with riveted pin</v>
          </cell>
          <cell r="G288" t="str">
            <v>Staartscharnier, gegalvaniseerd, met vaste stift</v>
          </cell>
          <cell r="H288" t="str">
            <v>Frétalet, coins arrondis, acier zingué, tige rivetée</v>
          </cell>
          <cell r="I288" t="str">
            <v>Kistenscharnier, Stahl verzinkt, mit vernietetem Stift</v>
          </cell>
          <cell r="J288" t="str">
            <v>2800_20_.jpg</v>
          </cell>
          <cell r="K288" t="str">
            <v>C:\Users\Filis\OneDrive\Citgez Trading\Leveranciers\Charmag\Foto's\2800_20_.jpg</v>
          </cell>
          <cell r="L288" t="str">
            <v>2800_20_2d.tif</v>
          </cell>
          <cell r="M288" t="str">
            <v>C:\Users\Filis\OneDrive\Citgez Trading\Leveranciers\Charmag\technische tekeningen\2800_20_2d.tif</v>
          </cell>
          <cell r="N288" t="str">
            <v>20_Gegalvaniseerd</v>
          </cell>
          <cell r="O288">
            <v>101744</v>
          </cell>
          <cell r="P288">
            <v>34</v>
          </cell>
          <cell r="Q288" t="str">
            <v>mm</v>
          </cell>
          <cell r="S288" t="str">
            <v>mm</v>
          </cell>
          <cell r="T288">
            <v>2</v>
          </cell>
          <cell r="U288" t="str">
            <v>mm</v>
          </cell>
          <cell r="V288">
            <v>9.3000000000000007</v>
          </cell>
          <cell r="W288" t="str">
            <v>mm</v>
          </cell>
          <cell r="X288">
            <v>5</v>
          </cell>
          <cell r="Y288" t="str">
            <v>mm</v>
          </cell>
          <cell r="AA288" t="str">
            <v>mm</v>
          </cell>
          <cell r="AB288">
            <v>125</v>
          </cell>
          <cell r="AC288" t="str">
            <v>mm</v>
          </cell>
          <cell r="AE288" t="str">
            <v>mm</v>
          </cell>
          <cell r="AF288">
            <v>4</v>
          </cell>
          <cell r="AG288">
            <v>8</v>
          </cell>
          <cell r="AH288" t="str">
            <v>4*30</v>
          </cell>
          <cell r="AI288" t="str">
            <v>mm</v>
          </cell>
          <cell r="AL288" t="str">
            <v xml:space="preserve">Deuren volgens BRL 0803  </v>
          </cell>
          <cell r="AP288">
            <v>20</v>
          </cell>
          <cell r="AQ288" t="str">
            <v>stuks</v>
          </cell>
          <cell r="AR288">
            <v>0.11</v>
          </cell>
          <cell r="AS288" t="str">
            <v>kg</v>
          </cell>
          <cell r="AW288" t="str">
            <v>Hout</v>
          </cell>
          <cell r="AX288" t="str">
            <v>Wood</v>
          </cell>
          <cell r="AY288" t="str">
            <v>Holz</v>
          </cell>
          <cell r="AZ288" t="str">
            <v>Bois</v>
          </cell>
          <cell r="BA288" t="str">
            <v>Scharnier</v>
          </cell>
          <cell r="BB288" t="str">
            <v>Hinge</v>
          </cell>
          <cell r="BC288" t="str">
            <v>Scharnier</v>
          </cell>
          <cell r="BD288" t="str">
            <v>Charnière</v>
          </cell>
          <cell r="BE288" t="str">
            <v>Staartscharnier</v>
          </cell>
          <cell r="BF288" t="str">
            <v>Strap hinge</v>
          </cell>
          <cell r="BG288" t="str">
            <v>Kistenscharnier</v>
          </cell>
          <cell r="BH288" t="str">
            <v>Fretalet</v>
          </cell>
          <cell r="BM288" t="str">
            <v>Staal</v>
          </cell>
          <cell r="BN288" t="str">
            <v>Steel</v>
          </cell>
          <cell r="BO288" t="str">
            <v>Stahl</v>
          </cell>
          <cell r="BP288" t="str">
            <v>Acier</v>
          </cell>
          <cell r="BQ288" t="str">
            <v>Gegalvaniseerd</v>
          </cell>
          <cell r="BR288" t="str">
            <v>Galvanized</v>
          </cell>
          <cell r="BS288" t="str">
            <v>Verzinkt</v>
          </cell>
          <cell r="BT288" t="str">
            <v>Zingué</v>
          </cell>
          <cell r="BU288" t="str">
            <v>Staal</v>
          </cell>
          <cell r="BV288" t="str">
            <v>Steel</v>
          </cell>
          <cell r="BW288" t="str">
            <v>Stahl</v>
          </cell>
          <cell r="BX288" t="str">
            <v>Acier</v>
          </cell>
          <cell r="BY288" t="str">
            <v/>
          </cell>
          <cell r="CG288" t="str">
            <v>Ongelagerd</v>
          </cell>
          <cell r="CH288" t="str">
            <v xml:space="preserve">Bearing-free </v>
          </cell>
          <cell r="CI288" t="str">
            <v>Lager frei</v>
          </cell>
          <cell r="CJ288" t="str">
            <v>Sans lisse</v>
          </cell>
          <cell r="DE288" t="str">
            <v>Toepasbaar voor binnendeuren</v>
          </cell>
          <cell r="DM288" t="str">
            <v/>
          </cell>
          <cell r="DN288" t="str">
            <v/>
          </cell>
          <cell r="DO288" t="str">
            <v/>
          </cell>
          <cell r="DU288" t="str">
            <v>Met vaste pen</v>
          </cell>
          <cell r="DV288" t="str">
            <v>With riveted pin</v>
          </cell>
          <cell r="DW288" t="str">
            <v>Mit vernietetem Stift</v>
          </cell>
          <cell r="DX288" t="str">
            <v>Tige rivetée</v>
          </cell>
          <cell r="EQ288" t="str">
            <v>2800_20_</v>
          </cell>
          <cell r="ER288" t="str">
            <v>2800_20_2d</v>
          </cell>
          <cell r="ES288" t="str">
            <v>2800_20</v>
          </cell>
          <cell r="FL288">
            <v>1</v>
          </cell>
        </row>
        <row r="289">
          <cell r="C289" t="str">
            <v>2800.20.150E</v>
          </cell>
          <cell r="D289">
            <v>2800</v>
          </cell>
          <cell r="E289" t="str">
            <v>Staartscharnier</v>
          </cell>
          <cell r="F289" t="str">
            <v>Strap hinge, steel galvanized, with riveted pin</v>
          </cell>
          <cell r="G289" t="str">
            <v>Staartscharnier, gegalvaniseerd, met vaste stift</v>
          </cell>
          <cell r="H289" t="str">
            <v>Frétalet, coins arrondis, acier zingué, tige rivetée</v>
          </cell>
          <cell r="I289" t="str">
            <v>Kistenscharnier, Stahl verzinkt, mit vernietetem Stift</v>
          </cell>
          <cell r="J289" t="str">
            <v>2800_20_.jpg</v>
          </cell>
          <cell r="K289" t="str">
            <v>C:\Users\Filis\OneDrive\Citgez Trading\Leveranciers\Charmag\Foto's\2800_20_.jpg</v>
          </cell>
          <cell r="L289" t="str">
            <v>2800_20_2d.tif</v>
          </cell>
          <cell r="M289" t="str">
            <v>C:\Users\Filis\OneDrive\Citgez Trading\Leveranciers\Charmag\technische tekeningen\2800_20_2d.tif</v>
          </cell>
          <cell r="N289" t="str">
            <v>20_Gegalvaniseerd</v>
          </cell>
          <cell r="O289">
            <v>101746</v>
          </cell>
          <cell r="P289">
            <v>38</v>
          </cell>
          <cell r="Q289" t="str">
            <v>mm</v>
          </cell>
          <cell r="S289" t="str">
            <v>mm</v>
          </cell>
          <cell r="T289">
            <v>2</v>
          </cell>
          <cell r="U289" t="str">
            <v>mm</v>
          </cell>
          <cell r="V289">
            <v>9.3000000000000007</v>
          </cell>
          <cell r="W289" t="str">
            <v>mm</v>
          </cell>
          <cell r="X289">
            <v>5</v>
          </cell>
          <cell r="Y289" t="str">
            <v>mm</v>
          </cell>
          <cell r="AA289" t="str">
            <v>mm</v>
          </cell>
          <cell r="AB289">
            <v>150</v>
          </cell>
          <cell r="AC289" t="str">
            <v>mm</v>
          </cell>
          <cell r="AE289" t="str">
            <v>mm</v>
          </cell>
          <cell r="AF289">
            <v>4</v>
          </cell>
          <cell r="AG289">
            <v>8</v>
          </cell>
          <cell r="AH289" t="str">
            <v>4*30</v>
          </cell>
          <cell r="AI289" t="str">
            <v>mm</v>
          </cell>
          <cell r="AL289" t="str">
            <v xml:space="preserve">Deuren volgens BRL 0803  </v>
          </cell>
          <cell r="AP289">
            <v>20</v>
          </cell>
          <cell r="AQ289" t="str">
            <v>stuks</v>
          </cell>
          <cell r="AR289">
            <v>0.13400000000000001</v>
          </cell>
          <cell r="AS289" t="str">
            <v>kg</v>
          </cell>
          <cell r="AW289" t="str">
            <v>Hout</v>
          </cell>
          <cell r="AX289" t="str">
            <v>Wood</v>
          </cell>
          <cell r="AY289" t="str">
            <v>Holz</v>
          </cell>
          <cell r="AZ289" t="str">
            <v>Bois</v>
          </cell>
          <cell r="BA289" t="str">
            <v>Scharnier</v>
          </cell>
          <cell r="BB289" t="str">
            <v>Hinge</v>
          </cell>
          <cell r="BC289" t="str">
            <v>Scharnier</v>
          </cell>
          <cell r="BD289" t="str">
            <v>Charnière</v>
          </cell>
          <cell r="BE289" t="str">
            <v>Staartscharnier</v>
          </cell>
          <cell r="BF289" t="str">
            <v>Strap hinge</v>
          </cell>
          <cell r="BG289" t="str">
            <v>Kistenscharnier</v>
          </cell>
          <cell r="BH289" t="str">
            <v>Fretalet</v>
          </cell>
          <cell r="BM289" t="str">
            <v>Staal</v>
          </cell>
          <cell r="BN289" t="str">
            <v>Steel</v>
          </cell>
          <cell r="BO289" t="str">
            <v>Stahl</v>
          </cell>
          <cell r="BP289" t="str">
            <v>Acier</v>
          </cell>
          <cell r="BQ289" t="str">
            <v>Gegalvaniseerd</v>
          </cell>
          <cell r="BR289" t="str">
            <v>Galvanized</v>
          </cell>
          <cell r="BS289" t="str">
            <v>Verzinkt</v>
          </cell>
          <cell r="BT289" t="str">
            <v>Zingué</v>
          </cell>
          <cell r="BU289" t="str">
            <v>Staal</v>
          </cell>
          <cell r="BV289" t="str">
            <v>Steel</v>
          </cell>
          <cell r="BW289" t="str">
            <v>Stahl</v>
          </cell>
          <cell r="BX289" t="str">
            <v>Acier</v>
          </cell>
          <cell r="BY289" t="str">
            <v/>
          </cell>
          <cell r="CG289" t="str">
            <v>Ongelagerd</v>
          </cell>
          <cell r="CH289" t="str">
            <v xml:space="preserve">Bearing-free </v>
          </cell>
          <cell r="CI289" t="str">
            <v>Lager frei</v>
          </cell>
          <cell r="CJ289" t="str">
            <v>Sans lisse</v>
          </cell>
          <cell r="DE289" t="str">
            <v>Toepasbaar voor binnendeuren</v>
          </cell>
          <cell r="DM289" t="str">
            <v/>
          </cell>
          <cell r="DN289" t="str">
            <v/>
          </cell>
          <cell r="DO289" t="str">
            <v/>
          </cell>
          <cell r="DU289" t="str">
            <v>Met vaste pen</v>
          </cell>
          <cell r="DV289" t="str">
            <v>With riveted pin</v>
          </cell>
          <cell r="DW289" t="str">
            <v>Mit vernietetem Stift</v>
          </cell>
          <cell r="DX289" t="str">
            <v>Tige rivetée</v>
          </cell>
          <cell r="EQ289" t="str">
            <v>2800_20_</v>
          </cell>
          <cell r="ER289" t="str">
            <v>2800_20_2d</v>
          </cell>
          <cell r="ES289" t="str">
            <v>2800_20</v>
          </cell>
          <cell r="FL289">
            <v>1</v>
          </cell>
        </row>
        <row r="290">
          <cell r="C290" t="str">
            <v>2800.20.200E</v>
          </cell>
          <cell r="D290">
            <v>2800</v>
          </cell>
          <cell r="E290" t="str">
            <v>Staartscharnier</v>
          </cell>
          <cell r="F290" t="str">
            <v>Strap hinge, steel galvanized, with riveted pin</v>
          </cell>
          <cell r="G290" t="str">
            <v>Staartscharnier, gegalvaniseerd, met vaste stift</v>
          </cell>
          <cell r="H290" t="str">
            <v>Frétalet, coins arrondis, acier zingué, tige rivetée</v>
          </cell>
          <cell r="I290" t="str">
            <v>Kistenscharnier, Stahl verzinkt, mit vernietetem Stift</v>
          </cell>
          <cell r="J290" t="str">
            <v>2800_20_.jpg</v>
          </cell>
          <cell r="K290" t="str">
            <v>C:\Users\Filis\OneDrive\Citgez Trading\Leveranciers\Charmag\Foto's\2800_20_.jpg</v>
          </cell>
          <cell r="L290" t="str">
            <v>2800_20_2d.tif</v>
          </cell>
          <cell r="M290" t="str">
            <v>C:\Users\Filis\OneDrive\Citgez Trading\Leveranciers\Charmag\technische tekeningen\2800_20_2d.tif</v>
          </cell>
          <cell r="N290" t="str">
            <v>20_Gegalvaniseerd</v>
          </cell>
          <cell r="O290">
            <v>101748</v>
          </cell>
          <cell r="P290">
            <v>44</v>
          </cell>
          <cell r="Q290" t="str">
            <v>mm</v>
          </cell>
          <cell r="S290" t="str">
            <v>mm</v>
          </cell>
          <cell r="T290">
            <v>2</v>
          </cell>
          <cell r="U290" t="str">
            <v>mm</v>
          </cell>
          <cell r="V290">
            <v>10.3</v>
          </cell>
          <cell r="W290" t="str">
            <v>mm</v>
          </cell>
          <cell r="X290">
            <v>6</v>
          </cell>
          <cell r="Y290" t="str">
            <v>mm</v>
          </cell>
          <cell r="AA290" t="str">
            <v>mm</v>
          </cell>
          <cell r="AB290">
            <v>200</v>
          </cell>
          <cell r="AC290" t="str">
            <v>mm</v>
          </cell>
          <cell r="AE290" t="str">
            <v>mm</v>
          </cell>
          <cell r="AF290">
            <v>4.5</v>
          </cell>
          <cell r="AG290">
            <v>8</v>
          </cell>
          <cell r="AH290" t="str">
            <v>4,5*40</v>
          </cell>
          <cell r="AI290" t="str">
            <v>mm</v>
          </cell>
          <cell r="AL290" t="str">
            <v xml:space="preserve">Deuren volgens BRL 0803  </v>
          </cell>
          <cell r="AP290">
            <v>20</v>
          </cell>
          <cell r="AQ290" t="str">
            <v>stuks</v>
          </cell>
          <cell r="AR290">
            <v>0.19800000000000001</v>
          </cell>
          <cell r="AS290" t="str">
            <v>kg</v>
          </cell>
          <cell r="AW290" t="str">
            <v>Hout</v>
          </cell>
          <cell r="AX290" t="str">
            <v>Wood</v>
          </cell>
          <cell r="AY290" t="str">
            <v>Holz</v>
          </cell>
          <cell r="AZ290" t="str">
            <v>Bois</v>
          </cell>
          <cell r="BA290" t="str">
            <v>Scharnier</v>
          </cell>
          <cell r="BB290" t="str">
            <v>Hinge</v>
          </cell>
          <cell r="BC290" t="str">
            <v>Scharnier</v>
          </cell>
          <cell r="BD290" t="str">
            <v>Charnière</v>
          </cell>
          <cell r="BE290" t="str">
            <v>Staartscharnier</v>
          </cell>
          <cell r="BF290" t="str">
            <v>Strap hinge</v>
          </cell>
          <cell r="BG290" t="str">
            <v>Kistenscharnier</v>
          </cell>
          <cell r="BH290" t="str">
            <v>Fretalet</v>
          </cell>
          <cell r="BM290" t="str">
            <v>Staal</v>
          </cell>
          <cell r="BN290" t="str">
            <v>Steel</v>
          </cell>
          <cell r="BO290" t="str">
            <v>Stahl</v>
          </cell>
          <cell r="BP290" t="str">
            <v>Acier</v>
          </cell>
          <cell r="BQ290" t="str">
            <v>Gegalvaniseerd</v>
          </cell>
          <cell r="BR290" t="str">
            <v>Galvanized</v>
          </cell>
          <cell r="BS290" t="str">
            <v>Verzinkt</v>
          </cell>
          <cell r="BT290" t="str">
            <v>Zingué</v>
          </cell>
          <cell r="BU290" t="str">
            <v>Staal</v>
          </cell>
          <cell r="BV290" t="str">
            <v>Steel</v>
          </cell>
          <cell r="BW290" t="str">
            <v>Stahl</v>
          </cell>
          <cell r="BX290" t="str">
            <v>Acier</v>
          </cell>
          <cell r="BY290" t="str">
            <v/>
          </cell>
          <cell r="CG290" t="str">
            <v>Ongelagerd</v>
          </cell>
          <cell r="CH290" t="str">
            <v xml:space="preserve">Bearing-free </v>
          </cell>
          <cell r="CI290" t="str">
            <v>Lager frei</v>
          </cell>
          <cell r="CJ290" t="str">
            <v>Sans lisse</v>
          </cell>
          <cell r="DE290" t="str">
            <v>Toepasbaar voor binnendeuren</v>
          </cell>
          <cell r="DM290" t="str">
            <v/>
          </cell>
          <cell r="DN290" t="str">
            <v/>
          </cell>
          <cell r="DO290" t="str">
            <v/>
          </cell>
          <cell r="DU290" t="str">
            <v>Met vaste pen</v>
          </cell>
          <cell r="DV290" t="str">
            <v>With riveted pin</v>
          </cell>
          <cell r="DW290" t="str">
            <v>Mit vernietetem Stift</v>
          </cell>
          <cell r="DX290" t="str">
            <v>Tige rivetée</v>
          </cell>
          <cell r="EQ290" t="str">
            <v>2800_20_</v>
          </cell>
          <cell r="ER290" t="str">
            <v>2800_20_2d</v>
          </cell>
          <cell r="ES290" t="str">
            <v>2800_20</v>
          </cell>
          <cell r="FL290">
            <v>1</v>
          </cell>
        </row>
        <row r="291">
          <cell r="C291" t="str">
            <v>2800.20.250E</v>
          </cell>
          <cell r="D291">
            <v>2800</v>
          </cell>
          <cell r="E291" t="str">
            <v>Staartscharnier</v>
          </cell>
          <cell r="F291" t="str">
            <v>Strap hinge, steel galvanized, with riveted pin</v>
          </cell>
          <cell r="G291" t="str">
            <v>Staartscharnier, gegalvaniseerd, met vaste stift</v>
          </cell>
          <cell r="H291" t="str">
            <v>Frétalet, coins arrondis, acier zingué, tige rivetée</v>
          </cell>
          <cell r="I291" t="str">
            <v>Kistenscharnier, Stahl verzinkt, mit vernietetem Stift</v>
          </cell>
          <cell r="J291" t="str">
            <v>2800_20_.jpg</v>
          </cell>
          <cell r="K291" t="str">
            <v>C:\Users\Filis\OneDrive\Citgez Trading\Leveranciers\Charmag\Foto's\2800_20_.jpg</v>
          </cell>
          <cell r="L291" t="str">
            <v>2800_20_2d.tif</v>
          </cell>
          <cell r="M291" t="str">
            <v>C:\Users\Filis\OneDrive\Citgez Trading\Leveranciers\Charmag\technische tekeningen\2800_20_2d.tif</v>
          </cell>
          <cell r="N291" t="str">
            <v>20_Gegalvaniseerd</v>
          </cell>
          <cell r="O291">
            <v>101750</v>
          </cell>
          <cell r="P291">
            <v>50</v>
          </cell>
          <cell r="Q291" t="str">
            <v>mm</v>
          </cell>
          <cell r="S291" t="str">
            <v>mm</v>
          </cell>
          <cell r="T291">
            <v>2</v>
          </cell>
          <cell r="U291" t="str">
            <v>mm</v>
          </cell>
          <cell r="V291">
            <v>10.3</v>
          </cell>
          <cell r="W291" t="str">
            <v>mm</v>
          </cell>
          <cell r="X291">
            <v>6</v>
          </cell>
          <cell r="Y291" t="str">
            <v>mm</v>
          </cell>
          <cell r="AA291" t="str">
            <v>mm</v>
          </cell>
          <cell r="AB291">
            <v>250</v>
          </cell>
          <cell r="AC291" t="str">
            <v>mm</v>
          </cell>
          <cell r="AE291" t="str">
            <v>mm</v>
          </cell>
          <cell r="AF291">
            <v>4.5</v>
          </cell>
          <cell r="AG291">
            <v>8</v>
          </cell>
          <cell r="AH291" t="str">
            <v>4,5*40</v>
          </cell>
          <cell r="AI291" t="str">
            <v>mm</v>
          </cell>
          <cell r="AL291" t="str">
            <v xml:space="preserve">Deuren volgens BRL 0803  </v>
          </cell>
          <cell r="AP291">
            <v>20</v>
          </cell>
          <cell r="AQ291" t="str">
            <v>stuks</v>
          </cell>
          <cell r="AR291">
            <v>0.29099999999999998</v>
          </cell>
          <cell r="AS291" t="str">
            <v>kg</v>
          </cell>
          <cell r="AW291" t="str">
            <v>Hout</v>
          </cell>
          <cell r="AX291" t="str">
            <v>Wood</v>
          </cell>
          <cell r="AY291" t="str">
            <v>Holz</v>
          </cell>
          <cell r="AZ291" t="str">
            <v>Bois</v>
          </cell>
          <cell r="BA291" t="str">
            <v>Scharnier</v>
          </cell>
          <cell r="BB291" t="str">
            <v>Hinge</v>
          </cell>
          <cell r="BC291" t="str">
            <v>Scharnier</v>
          </cell>
          <cell r="BD291" t="str">
            <v>Charnière</v>
          </cell>
          <cell r="BE291" t="str">
            <v>Staartscharnier</v>
          </cell>
          <cell r="BF291" t="str">
            <v>Strap hinge</v>
          </cell>
          <cell r="BG291" t="str">
            <v>Kistenscharnier</v>
          </cell>
          <cell r="BH291" t="str">
            <v>Fretalet</v>
          </cell>
          <cell r="BM291" t="str">
            <v>Staal</v>
          </cell>
          <cell r="BN291" t="str">
            <v>Steel</v>
          </cell>
          <cell r="BO291" t="str">
            <v>Stahl</v>
          </cell>
          <cell r="BP291" t="str">
            <v>Acier</v>
          </cell>
          <cell r="BQ291" t="str">
            <v>Gegalvaniseerd</v>
          </cell>
          <cell r="BR291" t="str">
            <v>Galvanized</v>
          </cell>
          <cell r="BS291" t="str">
            <v>Verzinkt</v>
          </cell>
          <cell r="BT291" t="str">
            <v>Zingué</v>
          </cell>
          <cell r="BU291" t="str">
            <v>Staal</v>
          </cell>
          <cell r="BV291" t="str">
            <v>Steel</v>
          </cell>
          <cell r="BW291" t="str">
            <v>Stahl</v>
          </cell>
          <cell r="BX291" t="str">
            <v>Acier</v>
          </cell>
          <cell r="BY291" t="str">
            <v/>
          </cell>
          <cell r="CG291" t="str">
            <v>Ongelagerd</v>
          </cell>
          <cell r="CH291" t="str">
            <v xml:space="preserve">Bearing-free </v>
          </cell>
          <cell r="CI291" t="str">
            <v>Lager frei</v>
          </cell>
          <cell r="CJ291" t="str">
            <v>Sans lisse</v>
          </cell>
          <cell r="DE291" t="str">
            <v>Toepasbaar voor binnendeuren</v>
          </cell>
          <cell r="DM291" t="str">
            <v/>
          </cell>
          <cell r="DN291" t="str">
            <v/>
          </cell>
          <cell r="DO291" t="str">
            <v/>
          </cell>
          <cell r="DU291" t="str">
            <v>Met vaste pen</v>
          </cell>
          <cell r="DV291" t="str">
            <v>With riveted pin</v>
          </cell>
          <cell r="DW291" t="str">
            <v>Mit vernietetem Stift</v>
          </cell>
          <cell r="DX291" t="str">
            <v>Tige rivetée</v>
          </cell>
          <cell r="EQ291" t="str">
            <v>2800_20_</v>
          </cell>
          <cell r="ER291" t="str">
            <v>2800_20_2d</v>
          </cell>
          <cell r="ES291" t="str">
            <v>2800_20</v>
          </cell>
          <cell r="FL291">
            <v>1</v>
          </cell>
        </row>
        <row r="292">
          <cell r="C292" t="str">
            <v>2800.20.300E</v>
          </cell>
          <cell r="D292">
            <v>2800</v>
          </cell>
          <cell r="E292" t="str">
            <v>Staartscharnier</v>
          </cell>
          <cell r="F292" t="str">
            <v>Strap hinge, steel galvanized, with riveted pin</v>
          </cell>
          <cell r="G292" t="str">
            <v>Staartscharnier, gegalvaniseerd, met vaste stift</v>
          </cell>
          <cell r="H292" t="str">
            <v>Frétalet, coins arrondis, acier zingué, tige rivetée</v>
          </cell>
          <cell r="I292" t="str">
            <v>Kistenscharnier, Stahl verzinkt, mit vernietetem Stift</v>
          </cell>
          <cell r="J292" t="str">
            <v>2800_20_.jpg</v>
          </cell>
          <cell r="K292" t="str">
            <v>C:\Users\Filis\OneDrive\Citgez Trading\Leveranciers\Charmag\Foto's\2800_20_.jpg</v>
          </cell>
          <cell r="L292" t="str">
            <v>2800_20_2d.tif</v>
          </cell>
          <cell r="M292" t="str">
            <v>C:\Users\Filis\OneDrive\Citgez Trading\Leveranciers\Charmag\technische tekeningen\2800_20_2d.tif</v>
          </cell>
          <cell r="N292" t="str">
            <v>20_Gegalvaniseerd</v>
          </cell>
          <cell r="O292">
            <v>101752</v>
          </cell>
          <cell r="P292">
            <v>55</v>
          </cell>
          <cell r="Q292" t="str">
            <v>mm</v>
          </cell>
          <cell r="S292" t="str">
            <v>mm</v>
          </cell>
          <cell r="T292">
            <v>2</v>
          </cell>
          <cell r="U292" t="str">
            <v>mm</v>
          </cell>
          <cell r="V292">
            <v>11.5</v>
          </cell>
          <cell r="W292" t="str">
            <v>mm</v>
          </cell>
          <cell r="X292">
            <v>7</v>
          </cell>
          <cell r="Y292" t="str">
            <v>mm</v>
          </cell>
          <cell r="AA292" t="str">
            <v>mm</v>
          </cell>
          <cell r="AB292">
            <v>300</v>
          </cell>
          <cell r="AC292" t="str">
            <v>mm</v>
          </cell>
          <cell r="AE292" t="str">
            <v>mm</v>
          </cell>
          <cell r="AF292">
            <v>4.5</v>
          </cell>
          <cell r="AG292">
            <v>8</v>
          </cell>
          <cell r="AH292" t="str">
            <v>4,5*40</v>
          </cell>
          <cell r="AI292" t="str">
            <v>mm</v>
          </cell>
          <cell r="AL292" t="str">
            <v xml:space="preserve">Deuren volgens BRL 0803  </v>
          </cell>
          <cell r="AP292">
            <v>20</v>
          </cell>
          <cell r="AQ292" t="str">
            <v>stuks</v>
          </cell>
          <cell r="AR292">
            <v>0.38900000000000001</v>
          </cell>
          <cell r="AS292" t="str">
            <v>kg</v>
          </cell>
          <cell r="AW292" t="str">
            <v>Hout</v>
          </cell>
          <cell r="AX292" t="str">
            <v>Wood</v>
          </cell>
          <cell r="AY292" t="str">
            <v>Holz</v>
          </cell>
          <cell r="AZ292" t="str">
            <v>Bois</v>
          </cell>
          <cell r="BA292" t="str">
            <v>Scharnier</v>
          </cell>
          <cell r="BB292" t="str">
            <v>Hinge</v>
          </cell>
          <cell r="BC292" t="str">
            <v>Scharnier</v>
          </cell>
          <cell r="BD292" t="str">
            <v>Charnière</v>
          </cell>
          <cell r="BE292" t="str">
            <v>Staartscharnier</v>
          </cell>
          <cell r="BF292" t="str">
            <v>Strap hinge</v>
          </cell>
          <cell r="BG292" t="str">
            <v>Kistenscharnier</v>
          </cell>
          <cell r="BH292" t="str">
            <v>Fretalet</v>
          </cell>
          <cell r="BM292" t="str">
            <v>Staal</v>
          </cell>
          <cell r="BN292" t="str">
            <v>Steel</v>
          </cell>
          <cell r="BO292" t="str">
            <v>Stahl</v>
          </cell>
          <cell r="BP292" t="str">
            <v>Acier</v>
          </cell>
          <cell r="BQ292" t="str">
            <v>Gegalvaniseerd</v>
          </cell>
          <cell r="BR292" t="str">
            <v>Galvanized</v>
          </cell>
          <cell r="BS292" t="str">
            <v>Verzinkt</v>
          </cell>
          <cell r="BT292" t="str">
            <v>Zingué</v>
          </cell>
          <cell r="BU292" t="str">
            <v>Staal</v>
          </cell>
          <cell r="BV292" t="str">
            <v>Steel</v>
          </cell>
          <cell r="BW292" t="str">
            <v>Stahl</v>
          </cell>
          <cell r="BX292" t="str">
            <v>Acier</v>
          </cell>
          <cell r="BY292" t="str">
            <v/>
          </cell>
          <cell r="CG292" t="str">
            <v>Ongelagerd</v>
          </cell>
          <cell r="CH292" t="str">
            <v xml:space="preserve">Bearing-free </v>
          </cell>
          <cell r="CI292" t="str">
            <v>Lager frei</v>
          </cell>
          <cell r="CJ292" t="str">
            <v>Sans lisse</v>
          </cell>
          <cell r="DE292" t="str">
            <v>Toepasbaar voor binnendeuren</v>
          </cell>
          <cell r="DM292" t="str">
            <v/>
          </cell>
          <cell r="DN292" t="str">
            <v/>
          </cell>
          <cell r="DO292" t="str">
            <v/>
          </cell>
          <cell r="DU292" t="str">
            <v>Met vaste pen</v>
          </cell>
          <cell r="DV292" t="str">
            <v>With riveted pin</v>
          </cell>
          <cell r="DW292" t="str">
            <v>Mit vernietetem Stift</v>
          </cell>
          <cell r="DX292" t="str">
            <v>Tige rivetée</v>
          </cell>
          <cell r="EQ292" t="str">
            <v>2800_20_</v>
          </cell>
          <cell r="ER292" t="str">
            <v>2800_20_2d</v>
          </cell>
          <cell r="ES292" t="str">
            <v>2800_20</v>
          </cell>
          <cell r="FL292">
            <v>1</v>
          </cell>
        </row>
        <row r="293">
          <cell r="BS293" t="str">
            <v/>
          </cell>
          <cell r="BT293" t="str">
            <v/>
          </cell>
          <cell r="BU293" t="str">
            <v/>
          </cell>
          <cell r="BV293" t="str">
            <v/>
          </cell>
          <cell r="BW293" t="str">
            <v/>
          </cell>
          <cell r="BX293" t="str">
            <v/>
          </cell>
          <cell r="BY293" t="str">
            <v/>
          </cell>
          <cell r="DM293" t="str">
            <v/>
          </cell>
          <cell r="DN293" t="str">
            <v/>
          </cell>
          <cell r="DO293" t="str">
            <v/>
          </cell>
          <cell r="FL293">
            <v>1</v>
          </cell>
        </row>
        <row r="294">
          <cell r="BS294" t="str">
            <v/>
          </cell>
          <cell r="BT294" t="str">
            <v/>
          </cell>
          <cell r="BU294" t="str">
            <v/>
          </cell>
          <cell r="BV294" t="str">
            <v/>
          </cell>
          <cell r="BW294" t="str">
            <v/>
          </cell>
          <cell r="BX294" t="str">
            <v/>
          </cell>
          <cell r="BY294" t="str">
            <v/>
          </cell>
          <cell r="DM294" t="str">
            <v/>
          </cell>
          <cell r="DN294" t="str">
            <v/>
          </cell>
          <cell r="DO294" t="str">
            <v/>
          </cell>
          <cell r="FL294">
            <v>1</v>
          </cell>
        </row>
        <row r="295">
          <cell r="C295" t="str">
            <v>A 201.20.003 V</v>
          </cell>
          <cell r="D295" t="str">
            <v>A201</v>
          </cell>
          <cell r="E295" t="str">
            <v>Scharnierpen</v>
          </cell>
          <cell r="F295" t="str">
            <v>Pin, roundhead, steel galvanized</v>
          </cell>
          <cell r="G295" t="str">
            <v>Scharnierpen, bolkop, staal gegalvaniseerd</v>
          </cell>
          <cell r="H295" t="str">
            <v>Tige, tête ronde, acier zingué</v>
          </cell>
          <cell r="I295" t="str">
            <v>Stift, Rundkopf, Stahl verzinkt,</v>
          </cell>
          <cell r="J295" t="str">
            <v>A201_20_.jpg</v>
          </cell>
          <cell r="K295" t="str">
            <v>C:\Users\Filis\OneDrive\Citgez Trading\Leveranciers\Charmag\Foto's\A201_20_.jpg</v>
          </cell>
          <cell r="L295" t="str">
            <v>A201_20_2d.tif</v>
          </cell>
          <cell r="M295" t="str">
            <v>C:\Users\Filis\OneDrive\Citgez Trading\Leveranciers\Charmag\technische tekeningen\A201_20_2d.tif</v>
          </cell>
          <cell r="N295" t="str">
            <v>20_Gegalvaniseerd</v>
          </cell>
          <cell r="O295">
            <v>100931</v>
          </cell>
          <cell r="P295">
            <v>76</v>
          </cell>
          <cell r="Q295" t="str">
            <v>mm</v>
          </cell>
          <cell r="S295" t="str">
            <v>mm</v>
          </cell>
          <cell r="U295" t="str">
            <v>mm</v>
          </cell>
          <cell r="V295">
            <v>10</v>
          </cell>
          <cell r="W295" t="str">
            <v>mm</v>
          </cell>
          <cell r="X295">
            <v>6</v>
          </cell>
          <cell r="Y295" t="str">
            <v>mm</v>
          </cell>
          <cell r="AA295" t="str">
            <v>mm</v>
          </cell>
          <cell r="AC295" t="str">
            <v>mm</v>
          </cell>
          <cell r="AE295" t="str">
            <v>mm</v>
          </cell>
          <cell r="AI295" t="str">
            <v>mm</v>
          </cell>
          <cell r="AL295" t="str">
            <v xml:space="preserve">Deuren volgens BRL 0803  </v>
          </cell>
          <cell r="AP295">
            <v>1</v>
          </cell>
          <cell r="AQ295" t="str">
            <v>stuks</v>
          </cell>
          <cell r="AW295" t="str">
            <v>Hout</v>
          </cell>
          <cell r="AX295" t="str">
            <v>Wood</v>
          </cell>
          <cell r="AY295" t="str">
            <v>Holz</v>
          </cell>
          <cell r="AZ295" t="str">
            <v>Bois</v>
          </cell>
          <cell r="BA295" t="str">
            <v>Onderdelen</v>
          </cell>
          <cell r="BB295" t="str">
            <v>Accessories</v>
          </cell>
          <cell r="BC295" t="str">
            <v>Zuberhörteile</v>
          </cell>
          <cell r="BD295" t="str">
            <v>Accessoires</v>
          </cell>
          <cell r="BE295" t="str">
            <v>Scharnierpen</v>
          </cell>
          <cell r="BF295" t="str">
            <v>Pin</v>
          </cell>
          <cell r="BG295" t="str">
            <v>Stift</v>
          </cell>
          <cell r="BH295" t="str">
            <v>Tige</v>
          </cell>
          <cell r="BM295" t="str">
            <v>Staal</v>
          </cell>
          <cell r="BN295" t="str">
            <v>Steel</v>
          </cell>
          <cell r="BO295" t="str">
            <v>Stahl</v>
          </cell>
          <cell r="BP295" t="str">
            <v>Acier</v>
          </cell>
          <cell r="BQ295" t="str">
            <v>Gegalvaniseerd</v>
          </cell>
          <cell r="BR295" t="str">
            <v>Galvanized</v>
          </cell>
          <cell r="BS295" t="str">
            <v>Verzinkt</v>
          </cell>
          <cell r="BT295" t="str">
            <v>Zingué</v>
          </cell>
          <cell r="BU295" t="str">
            <v>Staal</v>
          </cell>
          <cell r="BV295" t="str">
            <v>Steel</v>
          </cell>
          <cell r="BW295" t="str">
            <v>Stahl</v>
          </cell>
          <cell r="BX295" t="str">
            <v>Acier</v>
          </cell>
          <cell r="BY295" t="str">
            <v>Bolkop</v>
          </cell>
          <cell r="BZ295" t="str">
            <v>Roundhead</v>
          </cell>
          <cell r="CA295" t="str">
            <v>Rundkopf</v>
          </cell>
          <cell r="CB295" t="str">
            <v>Tête arrondi</v>
          </cell>
          <cell r="DE295" t="str">
            <v>Onderdelen</v>
          </cell>
          <cell r="DM295" t="str">
            <v>Bolkop</v>
          </cell>
          <cell r="DN295" t="str">
            <v>Roundhead</v>
          </cell>
          <cell r="DO295" t="str">
            <v>Rundkopf</v>
          </cell>
          <cell r="DP295" t="str">
            <v>Tige tête arrondi</v>
          </cell>
          <cell r="EQ295" t="str">
            <v>A201_20_</v>
          </cell>
          <cell r="ER295" t="str">
            <v>A201_20_2d</v>
          </cell>
          <cell r="ES295" t="str">
            <v>A201_20</v>
          </cell>
          <cell r="EX295" t="str">
            <v>1050.20.076K</v>
          </cell>
          <cell r="EZ295" t="str">
            <v>1052.20.076K</v>
          </cell>
          <cell r="FA295" t="str">
            <v>1250.20.076K</v>
          </cell>
          <cell r="FB295" t="str">
            <v>1252.20.076K</v>
          </cell>
          <cell r="FL295">
            <v>1</v>
          </cell>
        </row>
        <row r="296">
          <cell r="C296" t="str">
            <v>A 201.20.004 V</v>
          </cell>
          <cell r="D296" t="str">
            <v>A201</v>
          </cell>
          <cell r="E296" t="str">
            <v>Scharnierpen</v>
          </cell>
          <cell r="F296" t="str">
            <v>Pin, roundhead, steel galvanized</v>
          </cell>
          <cell r="G296" t="str">
            <v>Scharnierpen, bolkop, staal gegalvaniseerd</v>
          </cell>
          <cell r="H296" t="str">
            <v>Tige, tête ronde, acier zingué</v>
          </cell>
          <cell r="I296" t="str">
            <v>Stift, Rundkopf, Stahl verzinkt,</v>
          </cell>
          <cell r="J296" t="str">
            <v>A201_20_.jpg</v>
          </cell>
          <cell r="K296" t="str">
            <v>C:\Users\Filis\OneDrive\Citgez Trading\Leveranciers\Charmag\Foto's\A201_20_.jpg</v>
          </cell>
          <cell r="L296" t="str">
            <v>A201_20_2d.tif</v>
          </cell>
          <cell r="M296" t="str">
            <v>C:\Users\Filis\OneDrive\Citgez Trading\Leveranciers\Charmag\technische tekeningen\A201_20_2d.tif</v>
          </cell>
          <cell r="N296" t="str">
            <v>20_Gegalvaniseerd</v>
          </cell>
          <cell r="O296">
            <v>100932</v>
          </cell>
          <cell r="P296">
            <v>89</v>
          </cell>
          <cell r="Q296" t="str">
            <v>mm</v>
          </cell>
          <cell r="S296" t="str">
            <v>mm</v>
          </cell>
          <cell r="U296" t="str">
            <v>mm</v>
          </cell>
          <cell r="V296">
            <v>11</v>
          </cell>
          <cell r="W296" t="str">
            <v>mm</v>
          </cell>
          <cell r="X296">
            <v>7</v>
          </cell>
          <cell r="Y296" t="str">
            <v>mm</v>
          </cell>
          <cell r="AA296" t="str">
            <v>mm</v>
          </cell>
          <cell r="AC296" t="str">
            <v>mm</v>
          </cell>
          <cell r="AE296" t="str">
            <v>mm</v>
          </cell>
          <cell r="AI296" t="str">
            <v>mm</v>
          </cell>
          <cell r="AL296" t="str">
            <v xml:space="preserve">Deuren volgens BRL 0803  </v>
          </cell>
          <cell r="AP296">
            <v>1</v>
          </cell>
          <cell r="AQ296" t="str">
            <v>stuks</v>
          </cell>
          <cell r="AW296" t="str">
            <v>Hout</v>
          </cell>
          <cell r="AX296" t="str">
            <v>Wood</v>
          </cell>
          <cell r="AY296" t="str">
            <v>Holz</v>
          </cell>
          <cell r="AZ296" t="str">
            <v>Bois</v>
          </cell>
          <cell r="BA296" t="str">
            <v>Onderdelen</v>
          </cell>
          <cell r="BB296" t="str">
            <v>Accessories</v>
          </cell>
          <cell r="BC296" t="str">
            <v>Zuberhörteile</v>
          </cell>
          <cell r="BD296" t="str">
            <v>Accessoires</v>
          </cell>
          <cell r="BE296" t="str">
            <v>Scharnierpen</v>
          </cell>
          <cell r="BF296" t="str">
            <v>Pin</v>
          </cell>
          <cell r="BG296" t="str">
            <v>Stift</v>
          </cell>
          <cell r="BH296" t="str">
            <v>Tige</v>
          </cell>
          <cell r="BM296" t="str">
            <v>Staal</v>
          </cell>
          <cell r="BN296" t="str">
            <v>Steel</v>
          </cell>
          <cell r="BO296" t="str">
            <v>Stahl</v>
          </cell>
          <cell r="BP296" t="str">
            <v>Acier</v>
          </cell>
          <cell r="BQ296" t="str">
            <v>Gegalvaniseerd</v>
          </cell>
          <cell r="BR296" t="str">
            <v>Galvanized</v>
          </cell>
          <cell r="BS296" t="str">
            <v>Verzinkt</v>
          </cell>
          <cell r="BT296" t="str">
            <v>Zingué</v>
          </cell>
          <cell r="BU296" t="str">
            <v>Staal</v>
          </cell>
          <cell r="BV296" t="str">
            <v>Steel</v>
          </cell>
          <cell r="BW296" t="str">
            <v>Stahl</v>
          </cell>
          <cell r="BX296" t="str">
            <v>Acier</v>
          </cell>
          <cell r="BY296" t="str">
            <v>Bolkop</v>
          </cell>
          <cell r="BZ296" t="str">
            <v>Roundhead</v>
          </cell>
          <cell r="CA296" t="str">
            <v>Rundkopf</v>
          </cell>
          <cell r="CB296" t="str">
            <v>Tête arrondi</v>
          </cell>
          <cell r="DE296" t="str">
            <v>Onderdelen</v>
          </cell>
          <cell r="DM296" t="str">
            <v>Bolkop</v>
          </cell>
          <cell r="DN296" t="str">
            <v>Roundhead</v>
          </cell>
          <cell r="DO296" t="str">
            <v>Rundkopf</v>
          </cell>
          <cell r="DP296" t="str">
            <v>Tige tête arrondi</v>
          </cell>
          <cell r="EQ296" t="str">
            <v>A201_20_</v>
          </cell>
          <cell r="ER296" t="str">
            <v>A201_20_2d</v>
          </cell>
          <cell r="ES296" t="str">
            <v>A201_20</v>
          </cell>
          <cell r="EX296" t="str">
            <v>1050.20.089K</v>
          </cell>
          <cell r="EZ296" t="str">
            <v>1052.20.089K</v>
          </cell>
          <cell r="FA296" t="str">
            <v>1250.20.089K</v>
          </cell>
          <cell r="FB296" t="str">
            <v>1252.20.089K</v>
          </cell>
          <cell r="FI296">
            <v>233463</v>
          </cell>
          <cell r="FJ296" t="str">
            <v>A201.20.004V</v>
          </cell>
          <cell r="FK296">
            <v>49101</v>
          </cell>
          <cell r="FL296">
            <v>1</v>
          </cell>
        </row>
        <row r="297">
          <cell r="C297" t="str">
            <v>A 201.20.008 V</v>
          </cell>
          <cell r="D297" t="str">
            <v>A201</v>
          </cell>
          <cell r="E297" t="str">
            <v>Scharnierpen</v>
          </cell>
          <cell r="F297" t="str">
            <v>Pin, roundhead, steel galvanized</v>
          </cell>
          <cell r="G297" t="str">
            <v>Scharnierpen, bolkop, staal gegalvaniseerd</v>
          </cell>
          <cell r="H297" t="str">
            <v>Tige, tête ronde, acier zingué</v>
          </cell>
          <cell r="I297" t="str">
            <v>Stift, Rundkopf, Stahl verzinkt,</v>
          </cell>
          <cell r="J297" t="str">
            <v>A201_20_.jpg</v>
          </cell>
          <cell r="K297" t="str">
            <v>C:\Users\Filis\OneDrive\Citgez Trading\Leveranciers\Charmag\Foto's\A201_20_.jpg</v>
          </cell>
          <cell r="L297" t="str">
            <v>A201_20_2d.tif</v>
          </cell>
          <cell r="M297" t="str">
            <v>C:\Users\Filis\OneDrive\Citgez Trading\Leveranciers\Charmag\technische tekeningen\A201_20_2d.tif</v>
          </cell>
          <cell r="N297" t="str">
            <v>20_Gegalvaniseerd</v>
          </cell>
          <cell r="O297">
            <v>100933</v>
          </cell>
          <cell r="P297">
            <v>65</v>
          </cell>
          <cell r="Q297" t="str">
            <v>mm</v>
          </cell>
          <cell r="S297" t="str">
            <v>mm</v>
          </cell>
          <cell r="U297" t="str">
            <v>mm</v>
          </cell>
          <cell r="V297">
            <v>9.5</v>
          </cell>
          <cell r="W297" t="str">
            <v>mm</v>
          </cell>
          <cell r="X297">
            <v>5.5</v>
          </cell>
          <cell r="Y297" t="str">
            <v>mm</v>
          </cell>
          <cell r="AA297" t="str">
            <v>mm</v>
          </cell>
          <cell r="AC297" t="str">
            <v>mm</v>
          </cell>
          <cell r="AE297" t="str">
            <v>mm</v>
          </cell>
          <cell r="AI297" t="str">
            <v>mm</v>
          </cell>
          <cell r="AL297" t="str">
            <v xml:space="preserve">Deuren volgens BRL 0803  </v>
          </cell>
          <cell r="AP297">
            <v>1</v>
          </cell>
          <cell r="AQ297" t="str">
            <v>stuks</v>
          </cell>
          <cell r="AW297" t="str">
            <v>Hout</v>
          </cell>
          <cell r="AX297" t="str">
            <v>Wood</v>
          </cell>
          <cell r="AY297" t="str">
            <v>Holz</v>
          </cell>
          <cell r="AZ297" t="str">
            <v>Bois</v>
          </cell>
          <cell r="BA297" t="str">
            <v>Onderdelen</v>
          </cell>
          <cell r="BB297" t="str">
            <v>Accessories</v>
          </cell>
          <cell r="BC297" t="str">
            <v>Zuberhörteile</v>
          </cell>
          <cell r="BD297" t="str">
            <v>Accessoires</v>
          </cell>
          <cell r="BE297" t="str">
            <v>Scharnierpen</v>
          </cell>
          <cell r="BF297" t="str">
            <v>Pin</v>
          </cell>
          <cell r="BG297" t="str">
            <v>Stift</v>
          </cell>
          <cell r="BH297" t="str">
            <v>Tige</v>
          </cell>
          <cell r="BM297" t="str">
            <v>Staal</v>
          </cell>
          <cell r="BN297" t="str">
            <v>Steel</v>
          </cell>
          <cell r="BO297" t="str">
            <v>Stahl</v>
          </cell>
          <cell r="BP297" t="str">
            <v>Acier</v>
          </cell>
          <cell r="BQ297" t="str">
            <v>Gegalvaniseerd</v>
          </cell>
          <cell r="BR297" t="str">
            <v>Galvanized</v>
          </cell>
          <cell r="BS297" t="str">
            <v>Verzinkt</v>
          </cell>
          <cell r="BT297" t="str">
            <v>Zingué</v>
          </cell>
          <cell r="BU297" t="str">
            <v>Staal</v>
          </cell>
          <cell r="BV297" t="str">
            <v>Steel</v>
          </cell>
          <cell r="BW297" t="str">
            <v>Stahl</v>
          </cell>
          <cell r="BX297" t="str">
            <v>Acier</v>
          </cell>
          <cell r="BY297" t="str">
            <v>Bolkop</v>
          </cell>
          <cell r="BZ297" t="str">
            <v>Roundhead</v>
          </cell>
          <cell r="CA297" t="str">
            <v>Rundkopf</v>
          </cell>
          <cell r="CB297" t="str">
            <v>Tête arrondi</v>
          </cell>
          <cell r="DE297" t="str">
            <v>Onderdelen</v>
          </cell>
          <cell r="DM297" t="str">
            <v>Bolkop</v>
          </cell>
          <cell r="DN297" t="str">
            <v>Roundhead</v>
          </cell>
          <cell r="DO297" t="str">
            <v>Rundkopf</v>
          </cell>
          <cell r="DP297" t="str">
            <v>Tige tête arrondi</v>
          </cell>
          <cell r="EQ297" t="str">
            <v>A201_20_</v>
          </cell>
          <cell r="ER297" t="str">
            <v>A201_20_2d</v>
          </cell>
          <cell r="ES297" t="str">
            <v>A201_20</v>
          </cell>
          <cell r="EX297" t="str">
            <v>1050.20.063K</v>
          </cell>
          <cell r="FL297">
            <v>1</v>
          </cell>
        </row>
        <row r="298">
          <cell r="C298" t="str">
            <v>A 201.20.017 V</v>
          </cell>
          <cell r="D298" t="str">
            <v>A201</v>
          </cell>
          <cell r="E298" t="str">
            <v>Scharnierpen</v>
          </cell>
          <cell r="F298" t="str">
            <v>Pin, roundhead, steel galvanized</v>
          </cell>
          <cell r="G298" t="str">
            <v>Scharnierpen, bolkop, staal gegalvaniseerd</v>
          </cell>
          <cell r="H298" t="str">
            <v>Tige, tête ronde, acier zingué</v>
          </cell>
          <cell r="I298" t="str">
            <v>Stift, Rundkopf, Stahl verzinkt,</v>
          </cell>
          <cell r="J298" t="str">
            <v>A201_20_.jpg</v>
          </cell>
          <cell r="K298" t="str">
            <v>C:\Users\Filis\OneDrive\Citgez Trading\Leveranciers\Charmag\Foto's\A201_20_.jpg</v>
          </cell>
          <cell r="L298" t="str">
            <v>A201_20_2d.tif</v>
          </cell>
          <cell r="M298" t="str">
            <v>C:\Users\Filis\OneDrive\Citgez Trading\Leveranciers\Charmag\technische tekeningen\A201_20_2d.tif</v>
          </cell>
          <cell r="N298" t="str">
            <v>20_Gegalvaniseerd</v>
          </cell>
          <cell r="O298">
            <v>100934</v>
          </cell>
          <cell r="P298">
            <v>89</v>
          </cell>
          <cell r="Q298" t="str">
            <v>mm</v>
          </cell>
          <cell r="S298" t="str">
            <v>mm</v>
          </cell>
          <cell r="U298" t="str">
            <v>mm</v>
          </cell>
          <cell r="V298">
            <v>14.5</v>
          </cell>
          <cell r="W298" t="str">
            <v>mm</v>
          </cell>
          <cell r="X298">
            <v>8</v>
          </cell>
          <cell r="Y298" t="str">
            <v>mm</v>
          </cell>
          <cell r="AA298" t="str">
            <v>mm</v>
          </cell>
          <cell r="AC298" t="str">
            <v>mm</v>
          </cell>
          <cell r="AE298" t="str">
            <v>mm</v>
          </cell>
          <cell r="AI298" t="str">
            <v>mm</v>
          </cell>
          <cell r="AL298" t="str">
            <v xml:space="preserve">Deuren volgens BRL 0803  </v>
          </cell>
          <cell r="AP298">
            <v>1</v>
          </cell>
          <cell r="AQ298" t="str">
            <v>stuks</v>
          </cell>
          <cell r="AW298" t="str">
            <v>Hout</v>
          </cell>
          <cell r="AX298" t="str">
            <v>Wood</v>
          </cell>
          <cell r="AY298" t="str">
            <v>Holz</v>
          </cell>
          <cell r="AZ298" t="str">
            <v>Bois</v>
          </cell>
          <cell r="BA298" t="str">
            <v>Onderdelen</v>
          </cell>
          <cell r="BB298" t="str">
            <v>Accessories</v>
          </cell>
          <cell r="BC298" t="str">
            <v>Zuberhörteile</v>
          </cell>
          <cell r="BD298" t="str">
            <v>Accessoires</v>
          </cell>
          <cell r="BE298" t="str">
            <v>Scharnierpen</v>
          </cell>
          <cell r="BF298" t="str">
            <v>Pin</v>
          </cell>
          <cell r="BG298" t="str">
            <v>Stift</v>
          </cell>
          <cell r="BH298" t="str">
            <v>Tige</v>
          </cell>
          <cell r="BM298" t="str">
            <v>Staal</v>
          </cell>
          <cell r="BN298" t="str">
            <v>Steel</v>
          </cell>
          <cell r="BO298" t="str">
            <v>Stahl</v>
          </cell>
          <cell r="BP298" t="str">
            <v>Acier</v>
          </cell>
          <cell r="BQ298" t="str">
            <v>Gegalvaniseerd</v>
          </cell>
          <cell r="BR298" t="str">
            <v>Galvanized</v>
          </cell>
          <cell r="BS298" t="str">
            <v>Verzinkt</v>
          </cell>
          <cell r="BT298" t="str">
            <v>Zingué</v>
          </cell>
          <cell r="BU298" t="str">
            <v>Staal</v>
          </cell>
          <cell r="BV298" t="str">
            <v>Steel</v>
          </cell>
          <cell r="BW298" t="str">
            <v>Stahl</v>
          </cell>
          <cell r="BX298" t="str">
            <v>Acier</v>
          </cell>
          <cell r="BY298" t="str">
            <v>Bolkop</v>
          </cell>
          <cell r="BZ298" t="str">
            <v>Roundhead</v>
          </cell>
          <cell r="CA298" t="str">
            <v>Rundkopf</v>
          </cell>
          <cell r="CB298" t="str">
            <v>Tête arrondi</v>
          </cell>
          <cell r="DE298" t="str">
            <v>Onderdelen</v>
          </cell>
          <cell r="DM298" t="str">
            <v>Bolkop</v>
          </cell>
          <cell r="DN298" t="str">
            <v>Roundhead</v>
          </cell>
          <cell r="DO298" t="str">
            <v>Rundkopf</v>
          </cell>
          <cell r="DP298" t="str">
            <v>Tige tête arrondi</v>
          </cell>
          <cell r="EQ298" t="str">
            <v>A201_20_</v>
          </cell>
          <cell r="ER298" t="str">
            <v>A201_20_2d</v>
          </cell>
          <cell r="ES298" t="str">
            <v>A201_20</v>
          </cell>
          <cell r="EX298" t="str">
            <v>1062.20.089K</v>
          </cell>
          <cell r="EZ298" t="str">
            <v>1262.20.089K</v>
          </cell>
          <cell r="FI298">
            <v>116218</v>
          </cell>
          <cell r="FJ298" t="str">
            <v>A201.20.017V</v>
          </cell>
          <cell r="FK298">
            <v>49103</v>
          </cell>
          <cell r="FL298">
            <v>1</v>
          </cell>
        </row>
        <row r="299">
          <cell r="C299" t="str">
            <v>A 201.20.018 V</v>
          </cell>
          <cell r="D299" t="str">
            <v>A201</v>
          </cell>
          <cell r="E299" t="str">
            <v>Scharnierpen</v>
          </cell>
          <cell r="F299" t="str">
            <v>Pin, roundhead, steel galvanized</v>
          </cell>
          <cell r="G299" t="str">
            <v>Scharnierpen, bolkop, staal gegalvaniseerd</v>
          </cell>
          <cell r="H299" t="str">
            <v>Tige, tête ronde, acier zingué</v>
          </cell>
          <cell r="I299" t="str">
            <v>Stift, Rundkopf, Stahl verzinkt,</v>
          </cell>
          <cell r="J299" t="str">
            <v>A201_20_.jpg</v>
          </cell>
          <cell r="K299" t="str">
            <v>C:\Users\Filis\OneDrive\Citgez Trading\Leveranciers\Charmag\Foto's\A201_20_.jpg</v>
          </cell>
          <cell r="L299" t="str">
            <v>A201_20_2d.tif</v>
          </cell>
          <cell r="M299" t="str">
            <v>C:\Users\Filis\OneDrive\Citgez Trading\Leveranciers\Charmag\technische tekeningen\A201_20_2d.tif</v>
          </cell>
          <cell r="N299" t="str">
            <v>20_Gegalvaniseerd</v>
          </cell>
          <cell r="O299">
            <v>100935</v>
          </cell>
          <cell r="P299">
            <v>89</v>
          </cell>
          <cell r="Q299" t="str">
            <v>mm</v>
          </cell>
          <cell r="S299" t="str">
            <v>mm</v>
          </cell>
          <cell r="U299" t="str">
            <v>mm</v>
          </cell>
          <cell r="V299">
            <v>12</v>
          </cell>
          <cell r="W299" t="str">
            <v>mm</v>
          </cell>
          <cell r="X299">
            <v>7</v>
          </cell>
          <cell r="Y299" t="str">
            <v>mm</v>
          </cell>
          <cell r="AA299" t="str">
            <v>mm</v>
          </cell>
          <cell r="AC299" t="str">
            <v>mm</v>
          </cell>
          <cell r="AE299" t="str">
            <v>mm</v>
          </cell>
          <cell r="AI299" t="str">
            <v>mm</v>
          </cell>
          <cell r="AL299" t="str">
            <v xml:space="preserve">Deuren volgens BRL 0803  </v>
          </cell>
          <cell r="AP299">
            <v>1</v>
          </cell>
          <cell r="AQ299" t="str">
            <v>stuks</v>
          </cell>
          <cell r="AW299" t="str">
            <v>Hout</v>
          </cell>
          <cell r="AX299" t="str">
            <v>Wood</v>
          </cell>
          <cell r="AY299" t="str">
            <v>Holz</v>
          </cell>
          <cell r="AZ299" t="str">
            <v>Bois</v>
          </cell>
          <cell r="BA299" t="str">
            <v>Onderdelen</v>
          </cell>
          <cell r="BB299" t="str">
            <v>Accessories</v>
          </cell>
          <cell r="BC299" t="str">
            <v>Zuberhörteile</v>
          </cell>
          <cell r="BD299" t="str">
            <v>Accessoires</v>
          </cell>
          <cell r="BE299" t="str">
            <v>Scharnierpen</v>
          </cell>
          <cell r="BF299" t="str">
            <v>Pin</v>
          </cell>
          <cell r="BG299" t="str">
            <v>Stift</v>
          </cell>
          <cell r="BH299" t="str">
            <v>Tige</v>
          </cell>
          <cell r="BM299" t="str">
            <v>Staal</v>
          </cell>
          <cell r="BN299" t="str">
            <v>Steel</v>
          </cell>
          <cell r="BO299" t="str">
            <v>Stahl</v>
          </cell>
          <cell r="BP299" t="str">
            <v>Acier</v>
          </cell>
          <cell r="BQ299" t="str">
            <v>Gegalvaniseerd</v>
          </cell>
          <cell r="BR299" t="str">
            <v>Galvanized</v>
          </cell>
          <cell r="BS299" t="str">
            <v>Verzinkt</v>
          </cell>
          <cell r="BT299" t="str">
            <v>Zingué</v>
          </cell>
          <cell r="BU299" t="str">
            <v>Staal</v>
          </cell>
          <cell r="BV299" t="str">
            <v>Steel</v>
          </cell>
          <cell r="BW299" t="str">
            <v>Stahl</v>
          </cell>
          <cell r="BX299" t="str">
            <v>Acier</v>
          </cell>
          <cell r="BY299" t="str">
            <v>Bolkop</v>
          </cell>
          <cell r="BZ299" t="str">
            <v>Roundhead</v>
          </cell>
          <cell r="CA299" t="str">
            <v>Rundkopf</v>
          </cell>
          <cell r="CB299" t="str">
            <v>Tête arrondi</v>
          </cell>
          <cell r="DE299" t="str">
            <v>Onderdelen</v>
          </cell>
          <cell r="DM299" t="str">
            <v>Bolkop</v>
          </cell>
          <cell r="DN299" t="str">
            <v>Roundhead</v>
          </cell>
          <cell r="DO299" t="str">
            <v>Rundkopf</v>
          </cell>
          <cell r="DP299" t="str">
            <v>Tige tête arrondi</v>
          </cell>
          <cell r="EQ299" t="str">
            <v>A201_20_</v>
          </cell>
          <cell r="ER299" t="str">
            <v>A201_20_2d</v>
          </cell>
          <cell r="ES299" t="str">
            <v>A201_20</v>
          </cell>
          <cell r="EX299" t="str">
            <v>1050.20.089K</v>
          </cell>
          <cell r="EZ299" t="str">
            <v>1052.20.089K</v>
          </cell>
          <cell r="FA299" t="str">
            <v>1250.20.089K</v>
          </cell>
          <cell r="FB299" t="str">
            <v>1252.20.089K</v>
          </cell>
          <cell r="FL299">
            <v>1</v>
          </cell>
        </row>
        <row r="300">
          <cell r="C300" t="str">
            <v>A 201.50.001 V</v>
          </cell>
          <cell r="D300" t="str">
            <v>A201</v>
          </cell>
          <cell r="E300" t="str">
            <v>Scharnierpen</v>
          </cell>
          <cell r="F300" t="str">
            <v>Pin, roundhead, brass polished</v>
          </cell>
          <cell r="G300" t="str">
            <v xml:space="preserve">Scharnierpen, bolkop, messing </v>
          </cell>
          <cell r="H300" t="str">
            <v>Tige, tête ronde, laiton</v>
          </cell>
          <cell r="I300" t="str">
            <v xml:space="preserve">Stift, Rundkopf, Messing </v>
          </cell>
          <cell r="J300" t="str">
            <v>A201_20_.jpg</v>
          </cell>
          <cell r="K300" t="str">
            <v>C:\Users\Filis\OneDrive\Citgez Trading\Leveranciers\Charmag\Foto's\A201_20_.jpg</v>
          </cell>
          <cell r="L300" t="str">
            <v>A201_20_2d.tif</v>
          </cell>
          <cell r="M300" t="str">
            <v>C:\Users\Filis\OneDrive\Citgez Trading\Leveranciers\Charmag\technische tekeningen\A201_20_2d.tif</v>
          </cell>
          <cell r="N300" t="str">
            <v>50_Messing</v>
          </cell>
          <cell r="O300">
            <v>100936</v>
          </cell>
          <cell r="P300">
            <v>60</v>
          </cell>
          <cell r="Q300" t="str">
            <v>mm</v>
          </cell>
          <cell r="S300" t="str">
            <v>mm</v>
          </cell>
          <cell r="U300" t="str">
            <v>mm</v>
          </cell>
          <cell r="V300">
            <v>7</v>
          </cell>
          <cell r="W300" t="str">
            <v>mm</v>
          </cell>
          <cell r="X300">
            <v>4</v>
          </cell>
          <cell r="Y300" t="str">
            <v>mm</v>
          </cell>
          <cell r="AA300" t="str">
            <v>mm</v>
          </cell>
          <cell r="AC300" t="str">
            <v>mm</v>
          </cell>
          <cell r="AE300" t="str">
            <v>mm</v>
          </cell>
          <cell r="AI300" t="str">
            <v>mm</v>
          </cell>
          <cell r="AL300" t="str">
            <v xml:space="preserve">Deuren volgens BRL 0803  </v>
          </cell>
          <cell r="AP300">
            <v>1</v>
          </cell>
          <cell r="AQ300" t="str">
            <v>stuks</v>
          </cell>
          <cell r="AW300" t="str">
            <v>Hout</v>
          </cell>
          <cell r="AX300" t="str">
            <v>Wood</v>
          </cell>
          <cell r="AY300" t="str">
            <v>Holz</v>
          </cell>
          <cell r="AZ300" t="str">
            <v>Bois</v>
          </cell>
          <cell r="BA300" t="str">
            <v>Onderdelen</v>
          </cell>
          <cell r="BB300" t="str">
            <v>Accessories</v>
          </cell>
          <cell r="BC300" t="str">
            <v>Zuberhörteile</v>
          </cell>
          <cell r="BD300" t="str">
            <v>Accessoires</v>
          </cell>
          <cell r="BE300" t="str">
            <v>Scharnierpen</v>
          </cell>
          <cell r="BF300" t="str">
            <v>Pin</v>
          </cell>
          <cell r="BG300" t="str">
            <v>Stift</v>
          </cell>
          <cell r="BH300" t="str">
            <v>Tige</v>
          </cell>
          <cell r="BM300" t="str">
            <v>Messing</v>
          </cell>
          <cell r="BN300" t="str">
            <v>Brass</v>
          </cell>
          <cell r="BO300" t="str">
            <v>Messing</v>
          </cell>
          <cell r="BP300" t="str">
            <v>Laiton</v>
          </cell>
          <cell r="BQ300" t="str">
            <v>Gepolijst</v>
          </cell>
          <cell r="BR300" t="str">
            <v>Polished</v>
          </cell>
          <cell r="BS300" t="str">
            <v>Poliert</v>
          </cell>
          <cell r="BT300" t="str">
            <v>Poli</v>
          </cell>
          <cell r="BU300" t="str">
            <v>Messing</v>
          </cell>
          <cell r="BV300" t="str">
            <v>Brass</v>
          </cell>
          <cell r="BW300" t="str">
            <v>Messing</v>
          </cell>
          <cell r="BX300" t="str">
            <v>Laiton</v>
          </cell>
          <cell r="BY300" t="str">
            <v>Bolkop</v>
          </cell>
          <cell r="BZ300" t="str">
            <v>Roundhead</v>
          </cell>
          <cell r="CA300" t="str">
            <v>Rundkopf</v>
          </cell>
          <cell r="CB300" t="str">
            <v>Tête arrondi</v>
          </cell>
          <cell r="DE300" t="str">
            <v>Onderdelen</v>
          </cell>
          <cell r="DM300" t="str">
            <v>Bolkop</v>
          </cell>
          <cell r="DN300" t="str">
            <v>Roundhead</v>
          </cell>
          <cell r="DO300" t="str">
            <v>Rundkopf</v>
          </cell>
          <cell r="DP300" t="str">
            <v>Tige tête arrondi</v>
          </cell>
          <cell r="EQ300" t="str">
            <v>A201_50_</v>
          </cell>
          <cell r="ER300" t="str">
            <v>A201_20_2d</v>
          </cell>
          <cell r="ES300" t="str">
            <v>A201_20</v>
          </cell>
          <cell r="EX300" t="str">
            <v>2015.50.060E</v>
          </cell>
          <cell r="FL300">
            <v>1</v>
          </cell>
        </row>
        <row r="301">
          <cell r="C301" t="str">
            <v>A 201.50.003 V</v>
          </cell>
          <cell r="D301" t="str">
            <v>A201</v>
          </cell>
          <cell r="E301" t="str">
            <v>Scharnierpen</v>
          </cell>
          <cell r="F301" t="str">
            <v>Pin, roundhead, brass polished</v>
          </cell>
          <cell r="G301" t="str">
            <v xml:space="preserve">Scharnierpen, bolkop, messing </v>
          </cell>
          <cell r="H301" t="str">
            <v>Tige, tête ronde, laiton</v>
          </cell>
          <cell r="I301" t="str">
            <v xml:space="preserve">Stift, Rundkopf, Messing </v>
          </cell>
          <cell r="J301" t="str">
            <v>A201_20_.jpg</v>
          </cell>
          <cell r="K301" t="str">
            <v>C:\Users\Filis\OneDrive\Citgez Trading\Leveranciers\Charmag\Foto's\A201_20_.jpg</v>
          </cell>
          <cell r="L301" t="str">
            <v>A201_20_2d.tif</v>
          </cell>
          <cell r="M301" t="str">
            <v>C:\Users\Filis\OneDrive\Citgez Trading\Leveranciers\Charmag\technische tekeningen\A201_20_2d.tif</v>
          </cell>
          <cell r="N301" t="str">
            <v>50_Messing</v>
          </cell>
          <cell r="O301">
            <v>100937</v>
          </cell>
          <cell r="P301">
            <v>76</v>
          </cell>
          <cell r="Q301" t="str">
            <v>mm</v>
          </cell>
          <cell r="S301" t="str">
            <v>mm</v>
          </cell>
          <cell r="U301" t="str">
            <v>mm</v>
          </cell>
          <cell r="V301">
            <v>10</v>
          </cell>
          <cell r="W301" t="str">
            <v>mm</v>
          </cell>
          <cell r="X301">
            <v>6</v>
          </cell>
          <cell r="Y301" t="str">
            <v>mm</v>
          </cell>
          <cell r="AA301" t="str">
            <v>mm</v>
          </cell>
          <cell r="AC301" t="str">
            <v>mm</v>
          </cell>
          <cell r="AE301" t="str">
            <v>mm</v>
          </cell>
          <cell r="AI301" t="str">
            <v>mm</v>
          </cell>
          <cell r="AL301" t="str">
            <v xml:space="preserve">Deuren volgens BRL 0803  </v>
          </cell>
          <cell r="AP301">
            <v>1</v>
          </cell>
          <cell r="AQ301" t="str">
            <v>stuks</v>
          </cell>
          <cell r="AW301" t="str">
            <v>Hout</v>
          </cell>
          <cell r="AX301" t="str">
            <v>Wood</v>
          </cell>
          <cell r="AY301" t="str">
            <v>Holz</v>
          </cell>
          <cell r="AZ301" t="str">
            <v>Bois</v>
          </cell>
          <cell r="BA301" t="str">
            <v>Onderdelen</v>
          </cell>
          <cell r="BB301" t="str">
            <v>Accessories</v>
          </cell>
          <cell r="BC301" t="str">
            <v>Zuberhörteile</v>
          </cell>
          <cell r="BD301" t="str">
            <v>Accessoires</v>
          </cell>
          <cell r="BE301" t="str">
            <v>Scharnierpen</v>
          </cell>
          <cell r="BF301" t="str">
            <v>Pin</v>
          </cell>
          <cell r="BG301" t="str">
            <v>Stift</v>
          </cell>
          <cell r="BH301" t="str">
            <v>Tige</v>
          </cell>
          <cell r="BM301" t="str">
            <v>Messing</v>
          </cell>
          <cell r="BN301" t="str">
            <v>Brass</v>
          </cell>
          <cell r="BO301" t="str">
            <v>Messing</v>
          </cell>
          <cell r="BP301" t="str">
            <v>Laiton</v>
          </cell>
          <cell r="BQ301" t="str">
            <v>Gepolijst</v>
          </cell>
          <cell r="BR301" t="str">
            <v>Polished</v>
          </cell>
          <cell r="BS301" t="str">
            <v>Poliert</v>
          </cell>
          <cell r="BT301" t="str">
            <v>Poli</v>
          </cell>
          <cell r="BU301" t="str">
            <v>Messing</v>
          </cell>
          <cell r="BV301" t="str">
            <v>Brass</v>
          </cell>
          <cell r="BW301" t="str">
            <v>Messing</v>
          </cell>
          <cell r="BX301" t="str">
            <v>Laiton</v>
          </cell>
          <cell r="BY301" t="str">
            <v>Bolkop</v>
          </cell>
          <cell r="BZ301" t="str">
            <v>Roundhead</v>
          </cell>
          <cell r="CA301" t="str">
            <v>Rundkopf</v>
          </cell>
          <cell r="CB301" t="str">
            <v>Tête arrondi</v>
          </cell>
          <cell r="DE301" t="str">
            <v>Onderdelen</v>
          </cell>
          <cell r="DM301" t="str">
            <v>Bolkop</v>
          </cell>
          <cell r="DN301" t="str">
            <v>Roundhead</v>
          </cell>
          <cell r="DO301" t="str">
            <v>Rundkopf</v>
          </cell>
          <cell r="DP301" t="str">
            <v>Tige tête arrondi</v>
          </cell>
          <cell r="EQ301" t="str">
            <v>A201_50_</v>
          </cell>
          <cell r="ER301" t="str">
            <v>A201_20_2d</v>
          </cell>
          <cell r="ES301" t="str">
            <v>A201_20</v>
          </cell>
          <cell r="EX301" t="str">
            <v>1050.50.076K</v>
          </cell>
          <cell r="FI301">
            <v>116211</v>
          </cell>
          <cell r="FJ301" t="str">
            <v>A201.50.003V</v>
          </cell>
          <cell r="FK301">
            <v>49104</v>
          </cell>
          <cell r="FL301">
            <v>1</v>
          </cell>
        </row>
        <row r="302">
          <cell r="C302" t="str">
            <v>A 201.50.004 V</v>
          </cell>
          <cell r="D302" t="str">
            <v>A201</v>
          </cell>
          <cell r="E302" t="str">
            <v>Scharnierpen</v>
          </cell>
          <cell r="F302" t="str">
            <v>Pin, roundhead, brass polished</v>
          </cell>
          <cell r="G302" t="str">
            <v xml:space="preserve">Scharnierpen, bolkop, messing </v>
          </cell>
          <cell r="H302" t="str">
            <v>Tige, tête ronde, laiton</v>
          </cell>
          <cell r="I302" t="str">
            <v xml:space="preserve">Stift, Rundkopf, Messing </v>
          </cell>
          <cell r="J302" t="str">
            <v>A201_20_.jpg</v>
          </cell>
          <cell r="K302" t="str">
            <v>C:\Users\Filis\OneDrive\Citgez Trading\Leveranciers\Charmag\Foto's\A201_20_.jpg</v>
          </cell>
          <cell r="L302" t="str">
            <v>A201_20_2d.tif</v>
          </cell>
          <cell r="M302" t="str">
            <v>C:\Users\Filis\OneDrive\Citgez Trading\Leveranciers\Charmag\technische tekeningen\A201_20_2d.tif</v>
          </cell>
          <cell r="N302" t="str">
            <v>50_Messing</v>
          </cell>
          <cell r="O302">
            <v>100938</v>
          </cell>
          <cell r="P302">
            <v>89</v>
          </cell>
          <cell r="Q302" t="str">
            <v>mm</v>
          </cell>
          <cell r="S302" t="str">
            <v>mm</v>
          </cell>
          <cell r="U302" t="str">
            <v>mm</v>
          </cell>
          <cell r="V302">
            <v>12</v>
          </cell>
          <cell r="W302" t="str">
            <v>mm</v>
          </cell>
          <cell r="X302">
            <v>7</v>
          </cell>
          <cell r="Y302" t="str">
            <v>mm</v>
          </cell>
          <cell r="AA302" t="str">
            <v>mm</v>
          </cell>
          <cell r="AC302" t="str">
            <v>mm</v>
          </cell>
          <cell r="AE302" t="str">
            <v>mm</v>
          </cell>
          <cell r="AI302" t="str">
            <v>mm</v>
          </cell>
          <cell r="AL302" t="str">
            <v xml:space="preserve">Deuren volgens BRL 0803  </v>
          </cell>
          <cell r="AP302">
            <v>1</v>
          </cell>
          <cell r="AQ302" t="str">
            <v>stuks</v>
          </cell>
          <cell r="AW302" t="str">
            <v>Hout</v>
          </cell>
          <cell r="AX302" t="str">
            <v>Wood</v>
          </cell>
          <cell r="AY302" t="str">
            <v>Holz</v>
          </cell>
          <cell r="AZ302" t="str">
            <v>Bois</v>
          </cell>
          <cell r="BA302" t="str">
            <v>Onderdelen</v>
          </cell>
          <cell r="BB302" t="str">
            <v>Accessories</v>
          </cell>
          <cell r="BC302" t="str">
            <v>Zuberhörteile</v>
          </cell>
          <cell r="BD302" t="str">
            <v>Accessoires</v>
          </cell>
          <cell r="BE302" t="str">
            <v>Scharnierpen</v>
          </cell>
          <cell r="BF302" t="str">
            <v>Pin</v>
          </cell>
          <cell r="BG302" t="str">
            <v>Stift</v>
          </cell>
          <cell r="BH302" t="str">
            <v>Tige</v>
          </cell>
          <cell r="BM302" t="str">
            <v>Messing</v>
          </cell>
          <cell r="BN302" t="str">
            <v>Brass</v>
          </cell>
          <cell r="BO302" t="str">
            <v>Messing</v>
          </cell>
          <cell r="BP302" t="str">
            <v>Laiton</v>
          </cell>
          <cell r="BQ302" t="str">
            <v>Gepolijst</v>
          </cell>
          <cell r="BR302" t="str">
            <v>Polished</v>
          </cell>
          <cell r="BS302" t="str">
            <v>Poliert</v>
          </cell>
          <cell r="BT302" t="str">
            <v>Poli</v>
          </cell>
          <cell r="BU302" t="str">
            <v>Messing</v>
          </cell>
          <cell r="BV302" t="str">
            <v>Brass</v>
          </cell>
          <cell r="BW302" t="str">
            <v>Messing</v>
          </cell>
          <cell r="BX302" t="str">
            <v>Laiton</v>
          </cell>
          <cell r="BY302" t="str">
            <v>Bolkop</v>
          </cell>
          <cell r="BZ302" t="str">
            <v>Roundhead</v>
          </cell>
          <cell r="CA302" t="str">
            <v>Rundkopf</v>
          </cell>
          <cell r="CB302" t="str">
            <v>Tête arrondi</v>
          </cell>
          <cell r="DE302" t="str">
            <v>Onderdelen</v>
          </cell>
          <cell r="DM302" t="str">
            <v>Bolkop</v>
          </cell>
          <cell r="DN302" t="str">
            <v>Roundhead</v>
          </cell>
          <cell r="DO302" t="str">
            <v>Rundkopf</v>
          </cell>
          <cell r="DP302" t="str">
            <v>Tige tête arrondi</v>
          </cell>
          <cell r="EQ302" t="str">
            <v>A201_50_</v>
          </cell>
          <cell r="ER302" t="str">
            <v>A201_20_2d</v>
          </cell>
          <cell r="ES302" t="str">
            <v>A201_20</v>
          </cell>
          <cell r="EX302" t="str">
            <v>1050.50.089K</v>
          </cell>
          <cell r="FL302">
            <v>1</v>
          </cell>
        </row>
        <row r="303">
          <cell r="C303" t="str">
            <v>A 201.50.008 V</v>
          </cell>
          <cell r="D303" t="str">
            <v>A201</v>
          </cell>
          <cell r="E303" t="str">
            <v>Scharnierpen</v>
          </cell>
          <cell r="F303" t="str">
            <v xml:space="preserve">Pin, Roundhead, stainless steel </v>
          </cell>
          <cell r="G303" t="str">
            <v xml:space="preserve">Scharnierpen, bolkop, rvs  </v>
          </cell>
          <cell r="H303" t="str">
            <v>Tige, tête ronde, inox</v>
          </cell>
          <cell r="I303" t="str">
            <v>Stift, Rundkopf, Edelstahl</v>
          </cell>
          <cell r="J303" t="str">
            <v>A201_20_.jpg</v>
          </cell>
          <cell r="K303" t="str">
            <v>C:\Users\Filis\OneDrive\Citgez Trading\Leveranciers\Charmag\Foto's\A201_20_.jpg</v>
          </cell>
          <cell r="L303" t="str">
            <v>A201_20_2d.tif</v>
          </cell>
          <cell r="M303" t="str">
            <v>C:\Users\Filis\OneDrive\Citgez Trading\Leveranciers\Charmag\technische tekeningen\A201_20_2d.tif</v>
          </cell>
          <cell r="N303" t="str">
            <v>50_Messing</v>
          </cell>
          <cell r="O303">
            <v>100940</v>
          </cell>
          <cell r="P303">
            <v>63</v>
          </cell>
          <cell r="Q303" t="str">
            <v>mm</v>
          </cell>
          <cell r="S303" t="str">
            <v>mm</v>
          </cell>
          <cell r="U303" t="str">
            <v>mm</v>
          </cell>
          <cell r="V303">
            <v>9.5</v>
          </cell>
          <cell r="W303" t="str">
            <v>mm</v>
          </cell>
          <cell r="X303">
            <v>7</v>
          </cell>
          <cell r="Y303" t="str">
            <v>mm</v>
          </cell>
          <cell r="AA303" t="str">
            <v>mm</v>
          </cell>
          <cell r="AC303" t="str">
            <v>mm</v>
          </cell>
          <cell r="AE303" t="str">
            <v>mm</v>
          </cell>
          <cell r="AI303" t="str">
            <v>mm</v>
          </cell>
          <cell r="AL303" t="str">
            <v xml:space="preserve">Deuren volgens BRL 0803  </v>
          </cell>
          <cell r="AP303">
            <v>1</v>
          </cell>
          <cell r="AQ303" t="str">
            <v>stuks</v>
          </cell>
          <cell r="AW303" t="str">
            <v>Hout</v>
          </cell>
          <cell r="AX303" t="str">
            <v>Wood</v>
          </cell>
          <cell r="AY303" t="str">
            <v>Holz</v>
          </cell>
          <cell r="AZ303" t="str">
            <v>Bois</v>
          </cell>
          <cell r="BA303" t="str">
            <v>Onderdelen</v>
          </cell>
          <cell r="BB303" t="str">
            <v>Accessories</v>
          </cell>
          <cell r="BC303" t="str">
            <v>Zuberhörteile</v>
          </cell>
          <cell r="BD303" t="str">
            <v>Accessoires</v>
          </cell>
          <cell r="BE303" t="str">
            <v>Scharnierpen</v>
          </cell>
          <cell r="BF303" t="str">
            <v>Pin</v>
          </cell>
          <cell r="BG303" t="str">
            <v>Stift</v>
          </cell>
          <cell r="BH303" t="str">
            <v>Tige</v>
          </cell>
          <cell r="BM303" t="str">
            <v>Rvs</v>
          </cell>
          <cell r="BN303" t="str">
            <v>Stainless steel</v>
          </cell>
          <cell r="BO303" t="str">
            <v>Edelstahl</v>
          </cell>
          <cell r="BP303" t="str">
            <v>Inox</v>
          </cell>
          <cell r="BQ303" t="str">
            <v>Geborsteld</v>
          </cell>
          <cell r="BR303" t="str">
            <v>Brushed</v>
          </cell>
          <cell r="BS303" t="str">
            <v>Gebürstet</v>
          </cell>
          <cell r="BT303" t="str">
            <v>Brossé</v>
          </cell>
          <cell r="BU303" t="str">
            <v>Rvs</v>
          </cell>
          <cell r="BV303" t="str">
            <v>Stainless Steel</v>
          </cell>
          <cell r="BW303" t="str">
            <v>Edelstahl</v>
          </cell>
          <cell r="BX303" t="str">
            <v>Inox</v>
          </cell>
          <cell r="BY303" t="str">
            <v>Bolkop</v>
          </cell>
          <cell r="BZ303" t="str">
            <v>Roundhead</v>
          </cell>
          <cell r="CA303" t="str">
            <v>Rundkopf</v>
          </cell>
          <cell r="CB303" t="str">
            <v>Tête arrondi</v>
          </cell>
          <cell r="DE303" t="str">
            <v>Onderdelen</v>
          </cell>
          <cell r="DM303" t="str">
            <v>Bolkop</v>
          </cell>
          <cell r="DN303" t="str">
            <v>Roundhead</v>
          </cell>
          <cell r="DO303" t="str">
            <v>Rundkopf</v>
          </cell>
          <cell r="DP303" t="str">
            <v>Tige tête arrondi</v>
          </cell>
          <cell r="EQ303" t="str">
            <v>A201_50_</v>
          </cell>
          <cell r="ER303" t="str">
            <v>A201_80_2d</v>
          </cell>
          <cell r="ES303" t="str">
            <v>A201_80</v>
          </cell>
          <cell r="EX303" t="str">
            <v>1050.50.063K</v>
          </cell>
          <cell r="FL303">
            <v>1</v>
          </cell>
        </row>
        <row r="304">
          <cell r="C304" t="str">
            <v>A 201.80.003 V</v>
          </cell>
          <cell r="D304" t="str">
            <v>A201</v>
          </cell>
          <cell r="E304" t="str">
            <v>Scharnierpen</v>
          </cell>
          <cell r="F304" t="str">
            <v xml:space="preserve">Pin, Roundhead, stainless steel </v>
          </cell>
          <cell r="G304" t="str">
            <v xml:space="preserve">Scharnierpen, bolkop, rvs  </v>
          </cell>
          <cell r="H304" t="str">
            <v>Tige, tête ronde, inox</v>
          </cell>
          <cell r="I304" t="str">
            <v>Stift, Rundkopf, Edelstahl</v>
          </cell>
          <cell r="J304" t="str">
            <v>A201_80_.jpg</v>
          </cell>
          <cell r="K304" t="str">
            <v>C:\Users\Filis\OneDrive\Citgez Trading\Leveranciers\Charmag\Foto's\A201_80_.jpg</v>
          </cell>
          <cell r="L304" t="str">
            <v>A201_80_2d.tif</v>
          </cell>
          <cell r="M304" t="str">
            <v>C:\Users\Filis\OneDrive\Citgez Trading\Leveranciers\Charmag\technische tekeningen\A201_80_2d.tif</v>
          </cell>
          <cell r="N304" t="str">
            <v>80_Rvs</v>
          </cell>
          <cell r="O304">
            <v>100943</v>
          </cell>
          <cell r="P304">
            <v>76</v>
          </cell>
          <cell r="Q304" t="str">
            <v>mm</v>
          </cell>
          <cell r="S304" t="str">
            <v>mm</v>
          </cell>
          <cell r="U304" t="str">
            <v>mm</v>
          </cell>
          <cell r="V304">
            <v>10</v>
          </cell>
          <cell r="W304" t="str">
            <v>mm</v>
          </cell>
          <cell r="X304">
            <v>6</v>
          </cell>
          <cell r="Y304" t="str">
            <v>mm</v>
          </cell>
          <cell r="AA304" t="str">
            <v>mm</v>
          </cell>
          <cell r="AC304" t="str">
            <v>mm</v>
          </cell>
          <cell r="AE304" t="str">
            <v>mm</v>
          </cell>
          <cell r="AI304" t="str">
            <v>mm</v>
          </cell>
          <cell r="AL304" t="str">
            <v xml:space="preserve">Deuren volgens BRL 0803  </v>
          </cell>
          <cell r="AP304">
            <v>1</v>
          </cell>
          <cell r="AQ304" t="str">
            <v>stuks</v>
          </cell>
          <cell r="AW304" t="str">
            <v>Hout</v>
          </cell>
          <cell r="AX304" t="str">
            <v>Wood</v>
          </cell>
          <cell r="AY304" t="str">
            <v>Holz</v>
          </cell>
          <cell r="AZ304" t="str">
            <v>Bois</v>
          </cell>
          <cell r="BA304" t="str">
            <v>Onderdelen</v>
          </cell>
          <cell r="BB304" t="str">
            <v>Accessories</v>
          </cell>
          <cell r="BC304" t="str">
            <v>Zuberhörteile</v>
          </cell>
          <cell r="BD304" t="str">
            <v>Accessoires</v>
          </cell>
          <cell r="BE304" t="str">
            <v>Scharnierpen</v>
          </cell>
          <cell r="BF304" t="str">
            <v>Pin</v>
          </cell>
          <cell r="BG304" t="str">
            <v>Stift</v>
          </cell>
          <cell r="BH304" t="str">
            <v>Tige</v>
          </cell>
          <cell r="BM304" t="str">
            <v>Rvs</v>
          </cell>
          <cell r="BN304" t="str">
            <v>Stainless steel</v>
          </cell>
          <cell r="BO304" t="str">
            <v>Edelstahl</v>
          </cell>
          <cell r="BP304" t="str">
            <v>Inox</v>
          </cell>
          <cell r="BQ304" t="str">
            <v>Geborsteld</v>
          </cell>
          <cell r="BR304" t="str">
            <v>Brushed</v>
          </cell>
          <cell r="BS304" t="str">
            <v>Gebürstet</v>
          </cell>
          <cell r="BT304" t="str">
            <v>Brossé</v>
          </cell>
          <cell r="BU304" t="str">
            <v>Rvs</v>
          </cell>
          <cell r="BV304" t="str">
            <v>Stainless Steel</v>
          </cell>
          <cell r="BW304" t="str">
            <v>Edelstahl</v>
          </cell>
          <cell r="BX304" t="str">
            <v>Inox</v>
          </cell>
          <cell r="BY304" t="str">
            <v>Bolkop</v>
          </cell>
          <cell r="BZ304" t="str">
            <v>Roundhead</v>
          </cell>
          <cell r="CA304" t="str">
            <v>Rundkopf</v>
          </cell>
          <cell r="CB304" t="str">
            <v>Tête arrondi</v>
          </cell>
          <cell r="DE304" t="str">
            <v>Onderdelen</v>
          </cell>
          <cell r="DM304" t="str">
            <v>Bolkop</v>
          </cell>
          <cell r="DN304" t="str">
            <v>Roundhead</v>
          </cell>
          <cell r="DO304" t="str">
            <v>Rundkopf</v>
          </cell>
          <cell r="DP304" t="str">
            <v>Tige tête arrondi</v>
          </cell>
          <cell r="EQ304" t="str">
            <v>A201_80_</v>
          </cell>
          <cell r="ER304" t="str">
            <v>A201_80_2d</v>
          </cell>
          <cell r="ES304" t="str">
            <v>A201_80</v>
          </cell>
          <cell r="EX304" t="str">
            <v>1050.80.076K</v>
          </cell>
          <cell r="EZ304" t="str">
            <v>1052.80.076K</v>
          </cell>
          <cell r="FA304" t="str">
            <v>1252.80.076K</v>
          </cell>
          <cell r="FI304">
            <v>233466</v>
          </cell>
          <cell r="FJ304" t="str">
            <v>A201.80.003V</v>
          </cell>
          <cell r="FK304">
            <v>49106</v>
          </cell>
          <cell r="FL304">
            <v>1</v>
          </cell>
        </row>
        <row r="305">
          <cell r="C305" t="str">
            <v>A 201.80.004 V</v>
          </cell>
          <cell r="D305" t="str">
            <v>A201</v>
          </cell>
          <cell r="E305" t="str">
            <v>Scharnierpen</v>
          </cell>
          <cell r="F305" t="str">
            <v xml:space="preserve">Pin, Roundhead, stainless steel </v>
          </cell>
          <cell r="G305" t="str">
            <v xml:space="preserve">Scharnierpen, bolkop, rvs  </v>
          </cell>
          <cell r="H305" t="str">
            <v>Tige, tête ronde, inox</v>
          </cell>
          <cell r="I305" t="str">
            <v>Stift, Rundkopf, Edelstahl</v>
          </cell>
          <cell r="J305" t="str">
            <v>A201_80_.jpg</v>
          </cell>
          <cell r="K305" t="str">
            <v>C:\Users\Filis\OneDrive\Citgez Trading\Leveranciers\Charmag\Foto's\A201_80_.jpg</v>
          </cell>
          <cell r="L305" t="str">
            <v>A201_80_2d.tif</v>
          </cell>
          <cell r="M305" t="str">
            <v>C:\Users\Filis\OneDrive\Citgez Trading\Leveranciers\Charmag\technische tekeningen\A201_80_2d.tif</v>
          </cell>
          <cell r="N305" t="str">
            <v>80_Rvs</v>
          </cell>
          <cell r="O305">
            <v>100944</v>
          </cell>
          <cell r="P305">
            <v>89</v>
          </cell>
          <cell r="Q305" t="str">
            <v>mm</v>
          </cell>
          <cell r="S305" t="str">
            <v>mm</v>
          </cell>
          <cell r="U305" t="str">
            <v>mm</v>
          </cell>
          <cell r="V305">
            <v>12</v>
          </cell>
          <cell r="W305" t="str">
            <v>mm</v>
          </cell>
          <cell r="X305">
            <v>7</v>
          </cell>
          <cell r="Y305" t="str">
            <v>mm</v>
          </cell>
          <cell r="AA305" t="str">
            <v>mm</v>
          </cell>
          <cell r="AC305" t="str">
            <v>mm</v>
          </cell>
          <cell r="AE305" t="str">
            <v>mm</v>
          </cell>
          <cell r="AI305" t="str">
            <v>mm</v>
          </cell>
          <cell r="AL305" t="str">
            <v xml:space="preserve">Deuren volgens BRL 0803  </v>
          </cell>
          <cell r="AP305">
            <v>1</v>
          </cell>
          <cell r="AQ305" t="str">
            <v>stuks</v>
          </cell>
          <cell r="AW305" t="str">
            <v>Hout</v>
          </cell>
          <cell r="AX305" t="str">
            <v>Wood</v>
          </cell>
          <cell r="AY305" t="str">
            <v>Holz</v>
          </cell>
          <cell r="AZ305" t="str">
            <v>Bois</v>
          </cell>
          <cell r="BA305" t="str">
            <v>Onderdelen</v>
          </cell>
          <cell r="BB305" t="str">
            <v>Accessories</v>
          </cell>
          <cell r="BC305" t="str">
            <v>Zuberhörteile</v>
          </cell>
          <cell r="BD305" t="str">
            <v>Accessoires</v>
          </cell>
          <cell r="BE305" t="str">
            <v>Scharnierpen</v>
          </cell>
          <cell r="BF305" t="str">
            <v>Pin</v>
          </cell>
          <cell r="BG305" t="str">
            <v>Stift</v>
          </cell>
          <cell r="BH305" t="str">
            <v>Tige</v>
          </cell>
          <cell r="BM305" t="str">
            <v>Rvs</v>
          </cell>
          <cell r="BN305" t="str">
            <v>Stainless steel</v>
          </cell>
          <cell r="BO305" t="str">
            <v>Edelstahl</v>
          </cell>
          <cell r="BP305" t="str">
            <v>Inox</v>
          </cell>
          <cell r="BQ305" t="str">
            <v>Geborsteld</v>
          </cell>
          <cell r="BR305" t="str">
            <v>Brushed</v>
          </cell>
          <cell r="BS305" t="str">
            <v>Gebürstet</v>
          </cell>
          <cell r="BT305" t="str">
            <v>Brossé</v>
          </cell>
          <cell r="BU305" t="str">
            <v>Rvs</v>
          </cell>
          <cell r="BV305" t="str">
            <v>Stainless Steel</v>
          </cell>
          <cell r="BW305" t="str">
            <v>Edelstahl</v>
          </cell>
          <cell r="BX305" t="str">
            <v>Inox</v>
          </cell>
          <cell r="BY305" t="str">
            <v>Bolkop</v>
          </cell>
          <cell r="BZ305" t="str">
            <v>Roundhead</v>
          </cell>
          <cell r="CA305" t="str">
            <v>Rundkopf</v>
          </cell>
          <cell r="CB305" t="str">
            <v>Tête arrondi</v>
          </cell>
          <cell r="DE305" t="str">
            <v>Onderdelen</v>
          </cell>
          <cell r="DM305" t="str">
            <v>Bolkop</v>
          </cell>
          <cell r="DN305" t="str">
            <v>Roundhead</v>
          </cell>
          <cell r="DO305" t="str">
            <v>Rundkopf</v>
          </cell>
          <cell r="DP305" t="str">
            <v>Tige tête arrondi</v>
          </cell>
          <cell r="EQ305" t="str">
            <v>A201_80_</v>
          </cell>
          <cell r="ER305" t="str">
            <v>A201_80_2d</v>
          </cell>
          <cell r="ES305" t="str">
            <v>A201_80</v>
          </cell>
          <cell r="EX305" t="str">
            <v>1050.80.089K</v>
          </cell>
          <cell r="EZ305" t="str">
            <v>1052.80.089K</v>
          </cell>
          <cell r="FA305" t="str">
            <v>1252.80.089K</v>
          </cell>
          <cell r="FL305">
            <v>1</v>
          </cell>
        </row>
        <row r="306">
          <cell r="C306" t="str">
            <v>A 201.80.008 V</v>
          </cell>
          <cell r="D306" t="str">
            <v>A201</v>
          </cell>
          <cell r="E306" t="str">
            <v>Scharnierpen</v>
          </cell>
          <cell r="F306" t="str">
            <v xml:space="preserve">Pin, Roundhead, stainless steel </v>
          </cell>
          <cell r="G306" t="str">
            <v xml:space="preserve">Scharnierpen, bolkop, rvs  </v>
          </cell>
          <cell r="H306" t="str">
            <v>Tige, tête ronde, inox</v>
          </cell>
          <cell r="I306" t="str">
            <v>Stift, Rundkopf, Edelstahl</v>
          </cell>
          <cell r="J306" t="str">
            <v>A201_80_.jpg</v>
          </cell>
          <cell r="K306" t="str">
            <v>C:\Users\Filis\OneDrive\Citgez Trading\Leveranciers\Charmag\Foto's\A201_80_.jpg</v>
          </cell>
          <cell r="L306" t="str">
            <v>A201_80_2d.tif</v>
          </cell>
          <cell r="M306" t="str">
            <v>C:\Users\Filis\OneDrive\Citgez Trading\Leveranciers\Charmag\technische tekeningen\A201_80_2d.tif</v>
          </cell>
          <cell r="N306" t="str">
            <v>80_Rvs</v>
          </cell>
          <cell r="O306">
            <v>100945</v>
          </cell>
          <cell r="P306">
            <v>63</v>
          </cell>
          <cell r="Q306" t="str">
            <v>mm</v>
          </cell>
          <cell r="S306" t="str">
            <v>mm</v>
          </cell>
          <cell r="U306" t="str">
            <v>mm</v>
          </cell>
          <cell r="V306">
            <v>9.5</v>
          </cell>
          <cell r="W306" t="str">
            <v>mm</v>
          </cell>
          <cell r="X306">
            <v>5.5</v>
          </cell>
          <cell r="Y306" t="str">
            <v>mm</v>
          </cell>
          <cell r="AA306" t="str">
            <v>mm</v>
          </cell>
          <cell r="AC306" t="str">
            <v>mm</v>
          </cell>
          <cell r="AE306" t="str">
            <v>mm</v>
          </cell>
          <cell r="AI306" t="str">
            <v>mm</v>
          </cell>
          <cell r="AL306" t="str">
            <v xml:space="preserve">Deuren volgens BRL 0803  </v>
          </cell>
          <cell r="AP306">
            <v>1</v>
          </cell>
          <cell r="AQ306" t="str">
            <v>stuks</v>
          </cell>
          <cell r="AW306" t="str">
            <v>Hout</v>
          </cell>
          <cell r="AX306" t="str">
            <v>Wood</v>
          </cell>
          <cell r="AY306" t="str">
            <v>Holz</v>
          </cell>
          <cell r="AZ306" t="str">
            <v>Bois</v>
          </cell>
          <cell r="BA306" t="str">
            <v>Onderdelen</v>
          </cell>
          <cell r="BB306" t="str">
            <v>Accessories</v>
          </cell>
          <cell r="BC306" t="str">
            <v>Zuberhörteile</v>
          </cell>
          <cell r="BD306" t="str">
            <v>Accessoires</v>
          </cell>
          <cell r="BE306" t="str">
            <v>Scharnierpen</v>
          </cell>
          <cell r="BF306" t="str">
            <v>Pin</v>
          </cell>
          <cell r="BG306" t="str">
            <v>Stift</v>
          </cell>
          <cell r="BH306" t="str">
            <v>Tige</v>
          </cell>
          <cell r="BM306" t="str">
            <v>Rvs</v>
          </cell>
          <cell r="BN306" t="str">
            <v>Stainless steel</v>
          </cell>
          <cell r="BO306" t="str">
            <v>Edelstahl</v>
          </cell>
          <cell r="BP306" t="str">
            <v>Inox</v>
          </cell>
          <cell r="BQ306" t="str">
            <v>Geborsteld</v>
          </cell>
          <cell r="BR306" t="str">
            <v>Brushed</v>
          </cell>
          <cell r="BS306" t="str">
            <v>Gebürstet</v>
          </cell>
          <cell r="BT306" t="str">
            <v>Brossé</v>
          </cell>
          <cell r="BU306" t="str">
            <v>Rvs</v>
          </cell>
          <cell r="BV306" t="str">
            <v>Stainless Steel</v>
          </cell>
          <cell r="BW306" t="str">
            <v>Edelstahl</v>
          </cell>
          <cell r="BX306" t="str">
            <v>Inox</v>
          </cell>
          <cell r="BY306" t="str">
            <v>Bolkop</v>
          </cell>
          <cell r="BZ306" t="str">
            <v>Roundhead</v>
          </cell>
          <cell r="CA306" t="str">
            <v>Rundkopf</v>
          </cell>
          <cell r="CB306" t="str">
            <v>Tête arrondi</v>
          </cell>
          <cell r="DE306" t="str">
            <v>Onderdelen</v>
          </cell>
          <cell r="DM306" t="str">
            <v>Bolkop</v>
          </cell>
          <cell r="DN306" t="str">
            <v>Roundhead</v>
          </cell>
          <cell r="DO306" t="str">
            <v>Rundkopf</v>
          </cell>
          <cell r="DP306" t="str">
            <v>Tige tête arrondi</v>
          </cell>
          <cell r="EQ306" t="str">
            <v>A201_80_</v>
          </cell>
          <cell r="ER306" t="str">
            <v>A201_80_2d</v>
          </cell>
          <cell r="ES306" t="str">
            <v>A201_80</v>
          </cell>
          <cell r="EX306" t="str">
            <v>1050.80.063K</v>
          </cell>
          <cell r="FL306">
            <v>1</v>
          </cell>
        </row>
        <row r="307">
          <cell r="BS307" t="str">
            <v/>
          </cell>
          <cell r="BT307" t="str">
            <v/>
          </cell>
          <cell r="BU307" t="str">
            <v/>
          </cell>
          <cell r="BV307" t="str">
            <v/>
          </cell>
          <cell r="BW307" t="str">
            <v/>
          </cell>
          <cell r="BX307" t="str">
            <v/>
          </cell>
          <cell r="BY307" t="str">
            <v/>
          </cell>
          <cell r="DM307" t="str">
            <v/>
          </cell>
          <cell r="DN307" t="str">
            <v/>
          </cell>
          <cell r="DO307" t="str">
            <v/>
          </cell>
          <cell r="FL307">
            <v>1</v>
          </cell>
        </row>
        <row r="308">
          <cell r="C308" t="str">
            <v>A221.20.001V</v>
          </cell>
          <cell r="D308" t="str">
            <v>A221</v>
          </cell>
          <cell r="E308" t="str">
            <v>Scharnierpen</v>
          </cell>
          <cell r="F308" t="str">
            <v>Pin, flat head, Steel galvanized</v>
          </cell>
          <cell r="G308" t="str">
            <v>Scharnierpen, platkop, staal gegalvaniseerd</v>
          </cell>
          <cell r="H308" t="str">
            <v>Tige, tête plate, acier zingué</v>
          </cell>
          <cell r="I308" t="str">
            <v>Stift, Flachkopf, Stahl verzink</v>
          </cell>
          <cell r="J308" t="str">
            <v>A221_20_.jpg</v>
          </cell>
          <cell r="K308" t="str">
            <v>C:\Users\Filis\OneDrive\Citgez Trading\Leveranciers\Charmag\Foto's\A221_20_.jpg</v>
          </cell>
          <cell r="L308" t="str">
            <v>A221_20_2d.tif</v>
          </cell>
          <cell r="M308" t="str">
            <v>C:\Users\Filis\OneDrive\Citgez Trading\Leveranciers\Charmag\technische tekeningen\A221_20_2d.tif</v>
          </cell>
          <cell r="N308" t="str">
            <v>20_Gegalvaniseerd</v>
          </cell>
          <cell r="O308">
            <v>100956</v>
          </cell>
          <cell r="P308">
            <v>68</v>
          </cell>
          <cell r="Q308" t="str">
            <v>mm</v>
          </cell>
          <cell r="S308" t="str">
            <v>mm</v>
          </cell>
          <cell r="U308" t="str">
            <v>mm</v>
          </cell>
          <cell r="V308">
            <v>11</v>
          </cell>
          <cell r="W308" t="str">
            <v>mm</v>
          </cell>
          <cell r="X308">
            <v>6</v>
          </cell>
          <cell r="Y308" t="str">
            <v>mm</v>
          </cell>
          <cell r="AA308" t="str">
            <v>mm</v>
          </cell>
          <cell r="AC308" t="str">
            <v>mm</v>
          </cell>
          <cell r="AE308" t="str">
            <v>mm</v>
          </cell>
          <cell r="AI308" t="str">
            <v>mm</v>
          </cell>
          <cell r="AL308" t="str">
            <v xml:space="preserve">Deuren volgens BRL 0803  </v>
          </cell>
          <cell r="AP308">
            <v>1</v>
          </cell>
          <cell r="AQ308" t="str">
            <v>stuks</v>
          </cell>
          <cell r="AW308" t="str">
            <v>Hout</v>
          </cell>
          <cell r="AX308" t="str">
            <v>Wood</v>
          </cell>
          <cell r="AY308" t="str">
            <v>Holz</v>
          </cell>
          <cell r="AZ308" t="str">
            <v>Bois</v>
          </cell>
          <cell r="BA308" t="str">
            <v>Ramen en Deuren</v>
          </cell>
          <cell r="BB308" t="str">
            <v>Windows and Doors</v>
          </cell>
          <cell r="BC308" t="str">
            <v>Fenster und Turen</v>
          </cell>
          <cell r="BD308" t="str">
            <v>Fenêtres et Portes</v>
          </cell>
          <cell r="BE308" t="str">
            <v>Scharnierpen</v>
          </cell>
          <cell r="BF308" t="str">
            <v>Pin</v>
          </cell>
          <cell r="BG308" t="str">
            <v>Stift</v>
          </cell>
          <cell r="BH308" t="str">
            <v>Tige</v>
          </cell>
          <cell r="BM308" t="str">
            <v>Staal</v>
          </cell>
          <cell r="BN308" t="str">
            <v>Steel</v>
          </cell>
          <cell r="BO308" t="str">
            <v>Stahl</v>
          </cell>
          <cell r="BP308" t="str">
            <v>Acier</v>
          </cell>
          <cell r="BQ308" t="str">
            <v>Gegalvaniseerd</v>
          </cell>
          <cell r="BR308" t="str">
            <v>Galvanized</v>
          </cell>
          <cell r="BS308" t="str">
            <v>Verzinkt</v>
          </cell>
          <cell r="BT308" t="str">
            <v>Zingué</v>
          </cell>
          <cell r="BU308" t="str">
            <v>Staal</v>
          </cell>
          <cell r="BV308" t="str">
            <v>Steel</v>
          </cell>
          <cell r="BW308" t="str">
            <v>Stahl</v>
          </cell>
          <cell r="BX308" t="str">
            <v>Acier</v>
          </cell>
          <cell r="BY308" t="str">
            <v>Platkop</v>
          </cell>
          <cell r="BZ308" t="str">
            <v>Flat head</v>
          </cell>
          <cell r="CA308" t="str">
            <v xml:space="preserve">Flachkopf </v>
          </cell>
          <cell r="CB308" t="str">
            <v>Têtes plates</v>
          </cell>
          <cell r="DE308" t="str">
            <v>Onderdelen</v>
          </cell>
          <cell r="DM308" t="str">
            <v>Platkop</v>
          </cell>
          <cell r="DN308" t="str">
            <v>Flat Head</v>
          </cell>
          <cell r="DO308" t="str">
            <v>FlachKopf</v>
          </cell>
          <cell r="DP308" t="str">
            <v>Tige tête plate</v>
          </cell>
          <cell r="EQ308" t="str">
            <v>A221_20_</v>
          </cell>
          <cell r="ER308" t="str">
            <v>A221_20_2d</v>
          </cell>
          <cell r="ES308" t="str">
            <v>A221_20</v>
          </cell>
          <cell r="FA308" t="str">
            <v>1074.20.076K</v>
          </cell>
          <cell r="FB308" t="str">
            <v>1076.20.076K</v>
          </cell>
          <cell r="FE308" t="str">
            <v>1274.20.076K</v>
          </cell>
          <cell r="FI308">
            <v>3285351</v>
          </cell>
          <cell r="FJ308" t="str">
            <v>A221.20.001V</v>
          </cell>
          <cell r="FL308">
            <v>1</v>
          </cell>
        </row>
        <row r="309">
          <cell r="C309" t="str">
            <v>A221.20.002V</v>
          </cell>
          <cell r="D309" t="str">
            <v>A221</v>
          </cell>
          <cell r="E309" t="str">
            <v>Scharnierpen</v>
          </cell>
          <cell r="F309" t="str">
            <v>Pin, flat head, Steel galvanized</v>
          </cell>
          <cell r="G309" t="str">
            <v>Scharnierpen, platkop, staal gegalvaniseerd</v>
          </cell>
          <cell r="H309" t="str">
            <v>Tige, tête plate, acier zingué</v>
          </cell>
          <cell r="I309" t="str">
            <v>Stift, Flachkopf, Stahl verzink</v>
          </cell>
          <cell r="J309" t="str">
            <v>A221_20_.jpg</v>
          </cell>
          <cell r="K309" t="str">
            <v>C:\Users\Filis\OneDrive\Citgez Trading\Leveranciers\Charmag\Foto's\A221_20_.jpg</v>
          </cell>
          <cell r="L309" t="str">
            <v>A221_20_2d.tif</v>
          </cell>
          <cell r="M309" t="str">
            <v>C:\Users\Filis\OneDrive\Citgez Trading\Leveranciers\Charmag\technische tekeningen\A221_20_2d.tif</v>
          </cell>
          <cell r="N309" t="str">
            <v>20_Gegalvaniseerd</v>
          </cell>
          <cell r="O309">
            <v>100957</v>
          </cell>
          <cell r="P309">
            <v>80</v>
          </cell>
          <cell r="Q309" t="str">
            <v>mm</v>
          </cell>
          <cell r="S309" t="str">
            <v>mm</v>
          </cell>
          <cell r="U309" t="str">
            <v>mm</v>
          </cell>
          <cell r="V309">
            <v>12.5</v>
          </cell>
          <cell r="W309" t="str">
            <v>mm</v>
          </cell>
          <cell r="X309">
            <v>7</v>
          </cell>
          <cell r="Y309" t="str">
            <v>mm</v>
          </cell>
          <cell r="AA309" t="str">
            <v>mm</v>
          </cell>
          <cell r="AC309" t="str">
            <v>mm</v>
          </cell>
          <cell r="AE309" t="str">
            <v>mm</v>
          </cell>
          <cell r="AI309" t="str">
            <v>mm</v>
          </cell>
          <cell r="AL309" t="str">
            <v xml:space="preserve">Deuren volgens BRL 0803  </v>
          </cell>
          <cell r="AP309">
            <v>1</v>
          </cell>
          <cell r="AQ309" t="str">
            <v>stuks</v>
          </cell>
          <cell r="AW309" t="str">
            <v>Hout</v>
          </cell>
          <cell r="AX309" t="str">
            <v>Wood</v>
          </cell>
          <cell r="AY309" t="str">
            <v>Holz</v>
          </cell>
          <cell r="AZ309" t="str">
            <v>Bois</v>
          </cell>
          <cell r="BA309" t="str">
            <v>Ramen en Deuren</v>
          </cell>
          <cell r="BB309" t="str">
            <v>Windows and Doors</v>
          </cell>
          <cell r="BC309" t="str">
            <v>Fenster und Turen</v>
          </cell>
          <cell r="BD309" t="str">
            <v>Fenêtres et Portes</v>
          </cell>
          <cell r="BE309" t="str">
            <v>Scharnierpen</v>
          </cell>
          <cell r="BF309" t="str">
            <v>Pin</v>
          </cell>
          <cell r="BG309" t="str">
            <v>Stift</v>
          </cell>
          <cell r="BH309" t="str">
            <v>Tige</v>
          </cell>
          <cell r="BM309" t="str">
            <v>Staal</v>
          </cell>
          <cell r="BN309" t="str">
            <v>Steel</v>
          </cell>
          <cell r="BO309" t="str">
            <v>Stahl</v>
          </cell>
          <cell r="BP309" t="str">
            <v>Acier</v>
          </cell>
          <cell r="BQ309" t="str">
            <v>Gegalvaniseerd</v>
          </cell>
          <cell r="BR309" t="str">
            <v>Galvanized</v>
          </cell>
          <cell r="BS309" t="str">
            <v>Verzinkt</v>
          </cell>
          <cell r="BT309" t="str">
            <v>Zingué</v>
          </cell>
          <cell r="BU309" t="str">
            <v>Staal</v>
          </cell>
          <cell r="BV309" t="str">
            <v>Steel</v>
          </cell>
          <cell r="BW309" t="str">
            <v>Stahl</v>
          </cell>
          <cell r="BX309" t="str">
            <v>Acier</v>
          </cell>
          <cell r="BY309" t="str">
            <v>Platkop</v>
          </cell>
          <cell r="BZ309" t="str">
            <v>Flat head</v>
          </cell>
          <cell r="CA309" t="str">
            <v xml:space="preserve">Flachkopf </v>
          </cell>
          <cell r="CB309" t="str">
            <v>Têtes plates</v>
          </cell>
          <cell r="DE309" t="str">
            <v>Onderdelen</v>
          </cell>
          <cell r="DM309" t="str">
            <v>Platkop</v>
          </cell>
          <cell r="DN309" t="str">
            <v>Flat Head</v>
          </cell>
          <cell r="DO309" t="str">
            <v>FlachKopf</v>
          </cell>
          <cell r="DP309" t="str">
            <v>Tige tête plate</v>
          </cell>
          <cell r="EQ309" t="str">
            <v>A221_20_</v>
          </cell>
          <cell r="ER309" t="str">
            <v>A221_20_2d</v>
          </cell>
          <cell r="ES309" t="str">
            <v>A221_20</v>
          </cell>
          <cell r="EX309" t="str">
            <v>1070.20.089K</v>
          </cell>
          <cell r="EZ309" t="str">
            <v>1072.20.089K</v>
          </cell>
          <cell r="FA309" t="str">
            <v>1074.20.089K</v>
          </cell>
          <cell r="FB309" t="str">
            <v>1076.20.089K</v>
          </cell>
          <cell r="FD309" t="str">
            <v>1272.20.089K</v>
          </cell>
          <cell r="FE309" t="str">
            <v>1274.20.089K</v>
          </cell>
          <cell r="FI309">
            <v>116214</v>
          </cell>
          <cell r="FJ309" t="str">
            <v>A221.20.002V</v>
          </cell>
          <cell r="FK309">
            <v>49108</v>
          </cell>
          <cell r="FL309">
            <v>1</v>
          </cell>
        </row>
        <row r="310">
          <cell r="C310" t="str">
            <v>A221.20.003V</v>
          </cell>
          <cell r="D310" t="str">
            <v>A221</v>
          </cell>
          <cell r="E310" t="str">
            <v>Scharnierpen</v>
          </cell>
          <cell r="F310" t="str">
            <v>Pin, flat head, Steel galvanized</v>
          </cell>
          <cell r="G310" t="str">
            <v>Scharnierpen, platkop, staal gegalvaniseerd</v>
          </cell>
          <cell r="H310" t="str">
            <v>Tige, tête plate, acier zingué</v>
          </cell>
          <cell r="I310" t="str">
            <v>Stift, Flachkopf, Stahl verzink</v>
          </cell>
          <cell r="J310" t="str">
            <v>A221_20_.jpg</v>
          </cell>
          <cell r="K310" t="str">
            <v>C:\Users\Filis\OneDrive\Citgez Trading\Leveranciers\Charmag\Foto's\A221_20_.jpg</v>
          </cell>
          <cell r="L310" t="str">
            <v>A221_20_2d.tif</v>
          </cell>
          <cell r="M310" t="str">
            <v>C:\Users\Filis\OneDrive\Citgez Trading\Leveranciers\Charmag\technische tekeningen\A221_20_2d.tif</v>
          </cell>
          <cell r="N310" t="str">
            <v>20_Gegalvaniseerd</v>
          </cell>
          <cell r="O310">
            <v>100958</v>
          </cell>
          <cell r="P310">
            <v>68</v>
          </cell>
          <cell r="Q310" t="str">
            <v>mm</v>
          </cell>
          <cell r="S310" t="str">
            <v>mm</v>
          </cell>
          <cell r="U310" t="str">
            <v>mm</v>
          </cell>
          <cell r="V310">
            <v>13</v>
          </cell>
          <cell r="W310" t="str">
            <v>mm</v>
          </cell>
          <cell r="X310">
            <v>6</v>
          </cell>
          <cell r="Y310" t="str">
            <v>mm</v>
          </cell>
          <cell r="AA310" t="str">
            <v>mm</v>
          </cell>
          <cell r="AC310" t="str">
            <v>mm</v>
          </cell>
          <cell r="AE310" t="str">
            <v>mm</v>
          </cell>
          <cell r="AI310" t="str">
            <v>mm</v>
          </cell>
          <cell r="AL310" t="str">
            <v xml:space="preserve">Deuren volgens BRL 0803  </v>
          </cell>
          <cell r="AP310">
            <v>1</v>
          </cell>
          <cell r="AQ310" t="str">
            <v>stuks</v>
          </cell>
          <cell r="AW310" t="str">
            <v>Hout</v>
          </cell>
          <cell r="AX310" t="str">
            <v>Wood</v>
          </cell>
          <cell r="AY310" t="str">
            <v>Holz</v>
          </cell>
          <cell r="AZ310" t="str">
            <v>Bois</v>
          </cell>
          <cell r="BA310" t="str">
            <v>Ramen en Deuren</v>
          </cell>
          <cell r="BB310" t="str">
            <v>Windows and Doors</v>
          </cell>
          <cell r="BC310" t="str">
            <v>Fenster und Turen</v>
          </cell>
          <cell r="BD310" t="str">
            <v>Fenêtres et Portes</v>
          </cell>
          <cell r="BE310" t="str">
            <v>Scharnierpen</v>
          </cell>
          <cell r="BF310" t="str">
            <v>Pin</v>
          </cell>
          <cell r="BG310" t="str">
            <v>Stift</v>
          </cell>
          <cell r="BH310" t="str">
            <v>Tige</v>
          </cell>
          <cell r="BM310" t="str">
            <v>Staal</v>
          </cell>
          <cell r="BN310" t="str">
            <v>Steel</v>
          </cell>
          <cell r="BO310" t="str">
            <v>Stahl</v>
          </cell>
          <cell r="BP310" t="str">
            <v>Acier</v>
          </cell>
          <cell r="BQ310" t="str">
            <v>Gegalvaniseerd</v>
          </cell>
          <cell r="BR310" t="str">
            <v>Galvanized</v>
          </cell>
          <cell r="BS310" t="str">
            <v>Verzinkt</v>
          </cell>
          <cell r="BT310" t="str">
            <v>Zingué</v>
          </cell>
          <cell r="BU310" t="str">
            <v>Staal</v>
          </cell>
          <cell r="BV310" t="str">
            <v>Steel</v>
          </cell>
          <cell r="BW310" t="str">
            <v>Stahl</v>
          </cell>
          <cell r="BX310" t="str">
            <v>Acier</v>
          </cell>
          <cell r="BY310" t="str">
            <v>Platkop</v>
          </cell>
          <cell r="BZ310" t="str">
            <v>Flat head</v>
          </cell>
          <cell r="CA310" t="str">
            <v xml:space="preserve">Flachkopf </v>
          </cell>
          <cell r="CB310" t="str">
            <v>Têtes plates</v>
          </cell>
          <cell r="DE310" t="str">
            <v>Onderdelen</v>
          </cell>
          <cell r="DM310" t="str">
            <v>Platkop</v>
          </cell>
          <cell r="DN310" t="str">
            <v>Flat Head</v>
          </cell>
          <cell r="DO310" t="str">
            <v>FlachKopf</v>
          </cell>
          <cell r="DP310" t="str">
            <v>Tige tête plate</v>
          </cell>
          <cell r="EQ310" t="str">
            <v>A221_20_</v>
          </cell>
          <cell r="ER310" t="str">
            <v>A221_20_2d</v>
          </cell>
          <cell r="ES310" t="str">
            <v>A221_20</v>
          </cell>
          <cell r="EX310" t="str">
            <v>1078.20.076K</v>
          </cell>
          <cell r="FL310">
            <v>1</v>
          </cell>
        </row>
        <row r="311">
          <cell r="C311" t="str">
            <v>A221.20.004V</v>
          </cell>
          <cell r="D311" t="str">
            <v>A221</v>
          </cell>
          <cell r="E311" t="str">
            <v>Scharnierpen</v>
          </cell>
          <cell r="F311" t="str">
            <v>Pin, flat head, Steel galvanized</v>
          </cell>
          <cell r="G311" t="str">
            <v>Scharnierpen, platkop, staal gegalvaniseerd</v>
          </cell>
          <cell r="H311" t="str">
            <v>Tige, tête plate, acier zingué</v>
          </cell>
          <cell r="I311" t="str">
            <v>Stift, Flachkopf, Stahl verzink</v>
          </cell>
          <cell r="J311" t="str">
            <v>A221_20_.jpg</v>
          </cell>
          <cell r="K311" t="str">
            <v>C:\Users\Filis\OneDrive\Citgez Trading\Leveranciers\Charmag\Foto's\A221_20_.jpg</v>
          </cell>
          <cell r="L311" t="str">
            <v>A221_20_2d.tif</v>
          </cell>
          <cell r="M311" t="str">
            <v>C:\Users\Filis\OneDrive\Citgez Trading\Leveranciers\Charmag\technische tekeningen\A221_20_2d.tif</v>
          </cell>
          <cell r="N311" t="str">
            <v>20_Gegalvaniseerd</v>
          </cell>
          <cell r="O311">
            <v>100959</v>
          </cell>
          <cell r="P311">
            <v>80</v>
          </cell>
          <cell r="Q311" t="str">
            <v>mm</v>
          </cell>
          <cell r="S311" t="str">
            <v>mm</v>
          </cell>
          <cell r="U311" t="str">
            <v>mm</v>
          </cell>
          <cell r="V311">
            <v>12.5</v>
          </cell>
          <cell r="W311" t="str">
            <v>mm</v>
          </cell>
          <cell r="X311">
            <v>6</v>
          </cell>
          <cell r="Y311" t="str">
            <v>mm</v>
          </cell>
          <cell r="AA311" t="str">
            <v>mm</v>
          </cell>
          <cell r="AC311" t="str">
            <v>mm</v>
          </cell>
          <cell r="AE311" t="str">
            <v>mm</v>
          </cell>
          <cell r="AI311" t="str">
            <v>mm</v>
          </cell>
          <cell r="AL311" t="str">
            <v xml:space="preserve">Deuren volgens BRL 0803  </v>
          </cell>
          <cell r="AP311">
            <v>1</v>
          </cell>
          <cell r="AQ311" t="str">
            <v>stuks</v>
          </cell>
          <cell r="AW311" t="str">
            <v>Hout</v>
          </cell>
          <cell r="AX311" t="str">
            <v>Wood</v>
          </cell>
          <cell r="AY311" t="str">
            <v>Holz</v>
          </cell>
          <cell r="AZ311" t="str">
            <v>Bois</v>
          </cell>
          <cell r="BA311" t="str">
            <v>Ramen en Deuren</v>
          </cell>
          <cell r="BB311" t="str">
            <v>Windows and Doors</v>
          </cell>
          <cell r="BC311" t="str">
            <v>Fenster und Turen</v>
          </cell>
          <cell r="BD311" t="str">
            <v>Fenêtres et Portes</v>
          </cell>
          <cell r="BE311" t="str">
            <v>Scharnierpen</v>
          </cell>
          <cell r="BF311" t="str">
            <v>Pin</v>
          </cell>
          <cell r="BG311" t="str">
            <v>Stift</v>
          </cell>
          <cell r="BH311" t="str">
            <v>Tige</v>
          </cell>
          <cell r="BM311" t="str">
            <v>Staal</v>
          </cell>
          <cell r="BN311" t="str">
            <v>Steel</v>
          </cell>
          <cell r="BO311" t="str">
            <v>Stahl</v>
          </cell>
          <cell r="BP311" t="str">
            <v>Acier</v>
          </cell>
          <cell r="BQ311" t="str">
            <v>Gegalvaniseerd</v>
          </cell>
          <cell r="BR311" t="str">
            <v>Galvanized</v>
          </cell>
          <cell r="BS311" t="str">
            <v>Verzinkt</v>
          </cell>
          <cell r="BT311" t="str">
            <v>Zingué</v>
          </cell>
          <cell r="BU311" t="str">
            <v>Staal</v>
          </cell>
          <cell r="BV311" t="str">
            <v>Steel</v>
          </cell>
          <cell r="BW311" t="str">
            <v>Stahl</v>
          </cell>
          <cell r="BX311" t="str">
            <v>Acier</v>
          </cell>
          <cell r="BY311" t="str">
            <v>Platkop</v>
          </cell>
          <cell r="BZ311" t="str">
            <v>Flat head</v>
          </cell>
          <cell r="CA311" t="str">
            <v xml:space="preserve">Flachkopf </v>
          </cell>
          <cell r="CB311" t="str">
            <v>Têtes plates</v>
          </cell>
          <cell r="DE311" t="str">
            <v>Onderdelen</v>
          </cell>
          <cell r="DM311" t="str">
            <v>Platkop</v>
          </cell>
          <cell r="DN311" t="str">
            <v>Flat Head</v>
          </cell>
          <cell r="DO311" t="str">
            <v>FlachKopf</v>
          </cell>
          <cell r="DP311" t="str">
            <v>Tige tête plate</v>
          </cell>
          <cell r="EQ311" t="str">
            <v>A221_20_</v>
          </cell>
          <cell r="ER311" t="str">
            <v>A221_20_2d</v>
          </cell>
          <cell r="ES311" t="str">
            <v>A221_20</v>
          </cell>
          <cell r="EX311" t="str">
            <v>1078.20.089K</v>
          </cell>
          <cell r="EZ311" t="str">
            <v>1080.20.089K</v>
          </cell>
          <cell r="FL311">
            <v>1</v>
          </cell>
        </row>
        <row r="312">
          <cell r="C312" t="str">
            <v>A221.20.005V</v>
          </cell>
          <cell r="D312" t="str">
            <v>A221</v>
          </cell>
          <cell r="E312" t="str">
            <v>Scharnierpen</v>
          </cell>
          <cell r="F312" t="str">
            <v>Pin, flat head, Steel galvanized</v>
          </cell>
          <cell r="G312" t="str">
            <v>Scharnierpen, platkop, staal gegalvaniseerd</v>
          </cell>
          <cell r="H312" t="str">
            <v>Tige, tête plate, acier zingué</v>
          </cell>
          <cell r="I312" t="str">
            <v>Stift, Flachkopf, Stahl verzink</v>
          </cell>
          <cell r="J312" t="str">
            <v>A221_20_.jpg</v>
          </cell>
          <cell r="K312" t="str">
            <v>C:\Users\Filis\OneDrive\Citgez Trading\Leveranciers\Charmag\Foto's\A221_20_.jpg</v>
          </cell>
          <cell r="L312" t="str">
            <v>A221_20_2d.tif</v>
          </cell>
          <cell r="M312" t="str">
            <v>C:\Users\Filis\OneDrive\Citgez Trading\Leveranciers\Charmag\technische tekeningen\A221_20_2d.tif</v>
          </cell>
          <cell r="N312" t="str">
            <v>20_Gegalvaniseerd</v>
          </cell>
          <cell r="O312">
            <v>100960</v>
          </cell>
          <cell r="P312">
            <v>93</v>
          </cell>
          <cell r="Q312" t="str">
            <v>mm</v>
          </cell>
          <cell r="S312" t="str">
            <v>mm</v>
          </cell>
          <cell r="U312" t="str">
            <v>mm</v>
          </cell>
          <cell r="V312">
            <v>12.5</v>
          </cell>
          <cell r="W312" t="str">
            <v>mm</v>
          </cell>
          <cell r="X312">
            <v>7</v>
          </cell>
          <cell r="Y312" t="str">
            <v>mm</v>
          </cell>
          <cell r="AA312" t="str">
            <v>mm</v>
          </cell>
          <cell r="AC312" t="str">
            <v>mm</v>
          </cell>
          <cell r="AE312" t="str">
            <v>mm</v>
          </cell>
          <cell r="AI312" t="str">
            <v>mm</v>
          </cell>
          <cell r="AL312" t="str">
            <v xml:space="preserve">Deuren volgens BRL 0803  </v>
          </cell>
          <cell r="AP312">
            <v>1</v>
          </cell>
          <cell r="AQ312" t="str">
            <v>stuks</v>
          </cell>
          <cell r="AW312" t="str">
            <v>Hout</v>
          </cell>
          <cell r="AX312" t="str">
            <v>Wood</v>
          </cell>
          <cell r="AY312" t="str">
            <v>Holz</v>
          </cell>
          <cell r="AZ312" t="str">
            <v>Bois</v>
          </cell>
          <cell r="BA312" t="str">
            <v>Ramen en Deuren</v>
          </cell>
          <cell r="BB312" t="str">
            <v>Windows and Doors</v>
          </cell>
          <cell r="BC312" t="str">
            <v>Fenster und Turen</v>
          </cell>
          <cell r="BD312" t="str">
            <v>Fenêtres et Portes</v>
          </cell>
          <cell r="BE312" t="str">
            <v>Scharnierpen</v>
          </cell>
          <cell r="BF312" t="str">
            <v>Pin</v>
          </cell>
          <cell r="BG312" t="str">
            <v>Stift</v>
          </cell>
          <cell r="BH312" t="str">
            <v>Tige</v>
          </cell>
          <cell r="BM312" t="str">
            <v>Staal</v>
          </cell>
          <cell r="BN312" t="str">
            <v>Steel</v>
          </cell>
          <cell r="BO312" t="str">
            <v>Stahl</v>
          </cell>
          <cell r="BP312" t="str">
            <v>Acier</v>
          </cell>
          <cell r="BQ312" t="str">
            <v>Gegalvaniseerd</v>
          </cell>
          <cell r="BR312" t="str">
            <v>Galvanized</v>
          </cell>
          <cell r="BS312" t="str">
            <v>Verzinkt</v>
          </cell>
          <cell r="BT312" t="str">
            <v>Zingué</v>
          </cell>
          <cell r="BU312" t="str">
            <v>Staal</v>
          </cell>
          <cell r="BV312" t="str">
            <v>Steel</v>
          </cell>
          <cell r="BW312" t="str">
            <v>Stahl</v>
          </cell>
          <cell r="BX312" t="str">
            <v>Acier</v>
          </cell>
          <cell r="BY312" t="str">
            <v>Platkop</v>
          </cell>
          <cell r="BZ312" t="str">
            <v>Flat head</v>
          </cell>
          <cell r="CA312" t="str">
            <v xml:space="preserve">Flachkopf </v>
          </cell>
          <cell r="CB312" t="str">
            <v>Têtes plates</v>
          </cell>
          <cell r="DE312" t="str">
            <v>Onderdelen</v>
          </cell>
          <cell r="DM312" t="str">
            <v>Platkop</v>
          </cell>
          <cell r="DN312" t="str">
            <v>Flat Head</v>
          </cell>
          <cell r="DO312" t="str">
            <v>FlachKopf</v>
          </cell>
          <cell r="DP312" t="str">
            <v>Tige tête plate</v>
          </cell>
          <cell r="EQ312" t="str">
            <v>A221_20_</v>
          </cell>
          <cell r="ER312" t="str">
            <v>A221_20_2d</v>
          </cell>
          <cell r="ES312" t="str">
            <v>A221_20</v>
          </cell>
          <cell r="EX312" t="str">
            <v>1074.20.102K</v>
          </cell>
          <cell r="FL312">
            <v>1</v>
          </cell>
        </row>
        <row r="313">
          <cell r="C313" t="str">
            <v>A221.20.013V</v>
          </cell>
          <cell r="D313" t="str">
            <v>A221</v>
          </cell>
          <cell r="E313" t="str">
            <v>Scharnierpen</v>
          </cell>
          <cell r="F313" t="str">
            <v>Pin, flat head, Steel galvanized</v>
          </cell>
          <cell r="G313" t="str">
            <v>Scharnierpen, platkop, staal gegalvaniseerd</v>
          </cell>
          <cell r="H313" t="str">
            <v>Tige, tête plate, acier zingué</v>
          </cell>
          <cell r="I313" t="str">
            <v>Stift, Flachkopf, Stahl verzink</v>
          </cell>
          <cell r="J313" t="str">
            <v>A221_20_.jpg</v>
          </cell>
          <cell r="K313" t="str">
            <v>C:\Users\Filis\OneDrive\Citgez Trading\Leveranciers\Charmag\Foto's\A221_20_.jpg</v>
          </cell>
          <cell r="L313" t="str">
            <v>A221_20_2d.tif</v>
          </cell>
          <cell r="M313" t="str">
            <v>C:\Users\Filis\OneDrive\Citgez Trading\Leveranciers\Charmag\technische tekeningen\A221_20_2d.tif</v>
          </cell>
          <cell r="N313" t="str">
            <v>20_Gegalvaniseerd</v>
          </cell>
          <cell r="O313">
            <v>100961</v>
          </cell>
          <cell r="P313">
            <v>80</v>
          </cell>
          <cell r="Q313" t="str">
            <v>mm</v>
          </cell>
          <cell r="S313" t="str">
            <v>mm</v>
          </cell>
          <cell r="U313" t="str">
            <v>mm</v>
          </cell>
          <cell r="V313">
            <v>14.5</v>
          </cell>
          <cell r="W313" t="str">
            <v>mm</v>
          </cell>
          <cell r="X313">
            <v>8</v>
          </cell>
          <cell r="Y313" t="str">
            <v>mm</v>
          </cell>
          <cell r="AA313" t="str">
            <v>mm</v>
          </cell>
          <cell r="AC313" t="str">
            <v>mm</v>
          </cell>
          <cell r="AE313" t="str">
            <v>mm</v>
          </cell>
          <cell r="AI313" t="str">
            <v>mm</v>
          </cell>
          <cell r="AL313" t="str">
            <v xml:space="preserve">Deuren volgens BRL 0803  </v>
          </cell>
          <cell r="AP313">
            <v>1</v>
          </cell>
          <cell r="AQ313" t="str">
            <v>stuks</v>
          </cell>
          <cell r="AW313" t="str">
            <v>Hout</v>
          </cell>
          <cell r="AX313" t="str">
            <v>Wood</v>
          </cell>
          <cell r="AY313" t="str">
            <v>Holz</v>
          </cell>
          <cell r="AZ313" t="str">
            <v>Bois</v>
          </cell>
          <cell r="BA313" t="str">
            <v>Ramen en Deuren</v>
          </cell>
          <cell r="BB313" t="str">
            <v>Windows and Doors</v>
          </cell>
          <cell r="BC313" t="str">
            <v>Fenster und Turen</v>
          </cell>
          <cell r="BD313" t="str">
            <v>Fenêtres et Portes</v>
          </cell>
          <cell r="BE313" t="str">
            <v>Scharnierpen</v>
          </cell>
          <cell r="BF313" t="str">
            <v>Pin</v>
          </cell>
          <cell r="BG313" t="str">
            <v>Stift</v>
          </cell>
          <cell r="BH313" t="str">
            <v>Tige</v>
          </cell>
          <cell r="BM313" t="str">
            <v>Staal</v>
          </cell>
          <cell r="BN313" t="str">
            <v>Steel</v>
          </cell>
          <cell r="BO313" t="str">
            <v>Stahl</v>
          </cell>
          <cell r="BP313" t="str">
            <v>Acier</v>
          </cell>
          <cell r="BQ313" t="str">
            <v>Gegalvaniseerd</v>
          </cell>
          <cell r="BR313" t="str">
            <v>Galvanized</v>
          </cell>
          <cell r="BS313" t="str">
            <v>Verzinkt</v>
          </cell>
          <cell r="BT313" t="str">
            <v>Zingué</v>
          </cell>
          <cell r="BU313" t="str">
            <v>Staal</v>
          </cell>
          <cell r="BV313" t="str">
            <v>Steel</v>
          </cell>
          <cell r="BW313" t="str">
            <v>Stahl</v>
          </cell>
          <cell r="BX313" t="str">
            <v>Acier</v>
          </cell>
          <cell r="BY313" t="str">
            <v>Platkop</v>
          </cell>
          <cell r="BZ313" t="str">
            <v>Flat head</v>
          </cell>
          <cell r="CA313" t="str">
            <v xml:space="preserve">Flachkopf </v>
          </cell>
          <cell r="CB313" t="str">
            <v>Têtes plates</v>
          </cell>
          <cell r="DE313" t="str">
            <v>Onderdelen</v>
          </cell>
          <cell r="DM313" t="str">
            <v>Platkop</v>
          </cell>
          <cell r="DN313" t="str">
            <v>Flat Head</v>
          </cell>
          <cell r="DO313" t="str">
            <v>FlachKopf</v>
          </cell>
          <cell r="DP313" t="str">
            <v>Tige tête plate</v>
          </cell>
          <cell r="EQ313" t="str">
            <v>A221_20_</v>
          </cell>
          <cell r="ER313" t="str">
            <v>A221_20_2d</v>
          </cell>
          <cell r="ES313" t="str">
            <v>A221_20</v>
          </cell>
          <cell r="EX313" t="str">
            <v>1066.20.089K</v>
          </cell>
          <cell r="FB313" t="str">
            <v>1266.20.089K</v>
          </cell>
          <cell r="FI313">
            <v>116220</v>
          </cell>
          <cell r="FJ313" t="str">
            <v>A221.20.013V</v>
          </cell>
          <cell r="FK313">
            <v>49109</v>
          </cell>
          <cell r="FL313">
            <v>1</v>
          </cell>
        </row>
        <row r="314">
          <cell r="C314" t="str">
            <v>A221.20.015V</v>
          </cell>
          <cell r="D314" t="str">
            <v>A221</v>
          </cell>
          <cell r="E314" t="str">
            <v>Scharnierpen</v>
          </cell>
          <cell r="F314" t="str">
            <v>Pin, flat head, Steel galvanized</v>
          </cell>
          <cell r="G314" t="str">
            <v>Scharnierpen, platkop, staal gegalvaniseerd</v>
          </cell>
          <cell r="H314" t="str">
            <v>Tige, tête plate, acier zingué</v>
          </cell>
          <cell r="I314" t="str">
            <v>Stift, Flachkopf, Stahl verzink</v>
          </cell>
          <cell r="J314" t="str">
            <v>A221_20_.jpg</v>
          </cell>
          <cell r="K314" t="str">
            <v>C:\Users\Filis\OneDrive\Citgez Trading\Leveranciers\Charmag\Foto's\A221_20_.jpg</v>
          </cell>
          <cell r="L314" t="str">
            <v>A221_20_2d.tif</v>
          </cell>
          <cell r="M314" t="str">
            <v>C:\Users\Filis\OneDrive\Citgez Trading\Leveranciers\Charmag\technische tekeningen\A221_20_2d.tif</v>
          </cell>
          <cell r="N314" t="str">
            <v>20_Gegalvaniseerd</v>
          </cell>
          <cell r="O314">
            <v>100963</v>
          </cell>
          <cell r="P314">
            <v>89</v>
          </cell>
          <cell r="Q314" t="str">
            <v>mm</v>
          </cell>
          <cell r="S314" t="str">
            <v>mm</v>
          </cell>
          <cell r="U314" t="str">
            <v>mm</v>
          </cell>
          <cell r="V314">
            <v>14.5</v>
          </cell>
          <cell r="W314" t="str">
            <v>mm</v>
          </cell>
          <cell r="X314">
            <v>8</v>
          </cell>
          <cell r="Y314" t="str">
            <v>mm</v>
          </cell>
          <cell r="AA314" t="str">
            <v>mm</v>
          </cell>
          <cell r="AC314" t="str">
            <v>mm</v>
          </cell>
          <cell r="AE314" t="str">
            <v>mm</v>
          </cell>
          <cell r="AI314" t="str">
            <v>mm</v>
          </cell>
          <cell r="AL314" t="str">
            <v xml:space="preserve">Deuren volgens BRL 0803  </v>
          </cell>
          <cell r="AP314">
            <v>1</v>
          </cell>
          <cell r="AQ314" t="str">
            <v>stuks</v>
          </cell>
          <cell r="AW314" t="str">
            <v>Hout</v>
          </cell>
          <cell r="AX314" t="str">
            <v>Wood</v>
          </cell>
          <cell r="AY314" t="str">
            <v>Holz</v>
          </cell>
          <cell r="AZ314" t="str">
            <v>Bois</v>
          </cell>
          <cell r="BA314" t="str">
            <v>Ramen en Deuren</v>
          </cell>
          <cell r="BB314" t="str">
            <v>Windows and Doors</v>
          </cell>
          <cell r="BC314" t="str">
            <v>Fenster und Turen</v>
          </cell>
          <cell r="BD314" t="str">
            <v>Fenêtres et Portes</v>
          </cell>
          <cell r="BE314" t="str">
            <v>Scharnierpen</v>
          </cell>
          <cell r="BF314" t="str">
            <v>Pin</v>
          </cell>
          <cell r="BG314" t="str">
            <v>Stift</v>
          </cell>
          <cell r="BH314" t="str">
            <v>Tige</v>
          </cell>
          <cell r="BM314" t="str">
            <v>Staal</v>
          </cell>
          <cell r="BN314" t="str">
            <v>Steel</v>
          </cell>
          <cell r="BO314" t="str">
            <v>Stahl</v>
          </cell>
          <cell r="BP314" t="str">
            <v>Acier</v>
          </cell>
          <cell r="BQ314" t="str">
            <v>Gegalvaniseerd</v>
          </cell>
          <cell r="BR314" t="str">
            <v>Galvanized</v>
          </cell>
          <cell r="BS314" t="str">
            <v>Verzinkt</v>
          </cell>
          <cell r="BT314" t="str">
            <v>Zingué</v>
          </cell>
          <cell r="BU314" t="str">
            <v>Staal</v>
          </cell>
          <cell r="BV314" t="str">
            <v>Steel</v>
          </cell>
          <cell r="BW314" t="str">
            <v>Stahl</v>
          </cell>
          <cell r="BX314" t="str">
            <v>Acier</v>
          </cell>
          <cell r="BY314" t="str">
            <v>Platkop</v>
          </cell>
          <cell r="BZ314" t="str">
            <v>Flat head</v>
          </cell>
          <cell r="CA314" t="str">
            <v xml:space="preserve">Flachkopf </v>
          </cell>
          <cell r="CB314" t="str">
            <v>Têtes plates</v>
          </cell>
          <cell r="DE314" t="str">
            <v>Onderdelen</v>
          </cell>
          <cell r="DM314" t="str">
            <v>Platkop</v>
          </cell>
          <cell r="DN314" t="str">
            <v>Flat Head</v>
          </cell>
          <cell r="DO314" t="str">
            <v>FlachKopf</v>
          </cell>
          <cell r="DP314" t="str">
            <v>Tige tête plate</v>
          </cell>
          <cell r="EQ314" t="str">
            <v>A221_20_</v>
          </cell>
          <cell r="ER314" t="str">
            <v>A221_20_2d</v>
          </cell>
          <cell r="ES314" t="str">
            <v>A221_20</v>
          </cell>
          <cell r="EX314" t="str">
            <v>1066.20.089K</v>
          </cell>
          <cell r="FB314" t="str">
            <v>1266.20.089K</v>
          </cell>
          <cell r="FI314">
            <v>116224</v>
          </cell>
          <cell r="FJ314" t="str">
            <v>A320.20.015V</v>
          </cell>
          <cell r="FK314">
            <v>49113</v>
          </cell>
          <cell r="FL314">
            <v>1</v>
          </cell>
        </row>
        <row r="315">
          <cell r="C315" t="str">
            <v>A221.50.002V</v>
          </cell>
          <cell r="D315" t="str">
            <v>A221</v>
          </cell>
          <cell r="E315" t="str">
            <v>Scharnierpen</v>
          </cell>
          <cell r="F315" t="str">
            <v>Pin, flat head, brass polished</v>
          </cell>
          <cell r="G315" t="str">
            <v xml:space="preserve">Scharnierpen, platkop, messing </v>
          </cell>
          <cell r="H315" t="str">
            <v xml:space="preserve">Tige, tête plate, laiton </v>
          </cell>
          <cell r="I315" t="str">
            <v>Stift, Flachkopf, Messing</v>
          </cell>
          <cell r="J315" t="str">
            <v>A221_50_.jpg</v>
          </cell>
          <cell r="K315" t="str">
            <v>C:\Users\Filis\OneDrive\Citgez Trading\Leveranciers\Charmag\Foto's\A221_50_.jpg</v>
          </cell>
          <cell r="L315" t="str">
            <v>A221_20_2d.tif</v>
          </cell>
          <cell r="M315" t="str">
            <v>C:\Users\Filis\OneDrive\Citgez Trading\Leveranciers\Charmag\technische tekeningen\A221_20_2d.tif</v>
          </cell>
          <cell r="N315" t="str">
            <v>50_Messing</v>
          </cell>
          <cell r="O315">
            <v>100965</v>
          </cell>
          <cell r="P315">
            <v>80</v>
          </cell>
          <cell r="Q315" t="str">
            <v>mm</v>
          </cell>
          <cell r="S315" t="str">
            <v>mm</v>
          </cell>
          <cell r="U315" t="str">
            <v>mm</v>
          </cell>
          <cell r="V315">
            <v>12.5</v>
          </cell>
          <cell r="W315" t="str">
            <v>mm</v>
          </cell>
          <cell r="X315">
            <v>7</v>
          </cell>
          <cell r="Y315" t="str">
            <v>mm</v>
          </cell>
          <cell r="AA315" t="str">
            <v>mm</v>
          </cell>
          <cell r="AC315" t="str">
            <v>mm</v>
          </cell>
          <cell r="AE315" t="str">
            <v>mm</v>
          </cell>
          <cell r="AI315" t="str">
            <v>mm</v>
          </cell>
          <cell r="AL315" t="str">
            <v xml:space="preserve">Deuren volgens BRL 0803  </v>
          </cell>
          <cell r="AP315">
            <v>1</v>
          </cell>
          <cell r="AQ315" t="str">
            <v>stuks</v>
          </cell>
          <cell r="AW315" t="str">
            <v>Hout</v>
          </cell>
          <cell r="AX315" t="str">
            <v>Wood</v>
          </cell>
          <cell r="AY315" t="str">
            <v>Holz</v>
          </cell>
          <cell r="AZ315" t="str">
            <v>Bois</v>
          </cell>
          <cell r="BA315" t="str">
            <v>Ramen en Deuren</v>
          </cell>
          <cell r="BB315" t="str">
            <v>Windows and Doors</v>
          </cell>
          <cell r="BC315" t="str">
            <v>Fenster und Turen</v>
          </cell>
          <cell r="BD315" t="str">
            <v>Fenêtres et Portes</v>
          </cell>
          <cell r="BE315" t="str">
            <v>Scharnierpen</v>
          </cell>
          <cell r="BF315" t="str">
            <v>Pin</v>
          </cell>
          <cell r="BG315" t="str">
            <v>Stift</v>
          </cell>
          <cell r="BH315" t="str">
            <v>Tige</v>
          </cell>
          <cell r="BM315" t="str">
            <v>Messing</v>
          </cell>
          <cell r="BN315" t="str">
            <v>Brass</v>
          </cell>
          <cell r="BO315" t="str">
            <v>Messing</v>
          </cell>
          <cell r="BP315" t="str">
            <v>Laiton</v>
          </cell>
          <cell r="BQ315" t="str">
            <v>Gepolijst</v>
          </cell>
          <cell r="BR315" t="str">
            <v>Polished</v>
          </cell>
          <cell r="BS315" t="str">
            <v>Poliert</v>
          </cell>
          <cell r="BT315" t="str">
            <v>Poli</v>
          </cell>
          <cell r="BU315" t="str">
            <v>Messing</v>
          </cell>
          <cell r="BV315" t="str">
            <v>Brass</v>
          </cell>
          <cell r="BW315" t="str">
            <v>Messing</v>
          </cell>
          <cell r="BX315" t="str">
            <v>Laiton</v>
          </cell>
          <cell r="BY315" t="str">
            <v>Platkop</v>
          </cell>
          <cell r="BZ315" t="str">
            <v>Flat head</v>
          </cell>
          <cell r="CA315" t="str">
            <v xml:space="preserve">Flachkopf </v>
          </cell>
          <cell r="CB315" t="str">
            <v>Têtes plates</v>
          </cell>
          <cell r="DE315" t="str">
            <v>Onderdelen</v>
          </cell>
          <cell r="DM315" t="str">
            <v>Platkop</v>
          </cell>
          <cell r="DN315" t="str">
            <v>Flat Head</v>
          </cell>
          <cell r="DO315" t="str">
            <v>FlachKopf</v>
          </cell>
          <cell r="DP315" t="str">
            <v>Tige tête plate</v>
          </cell>
          <cell r="EQ315" t="str">
            <v>A221_50_</v>
          </cell>
          <cell r="ER315" t="str">
            <v>A221_20_2d</v>
          </cell>
          <cell r="ES315" t="str">
            <v>A221_20</v>
          </cell>
          <cell r="EX315" t="str">
            <v>1074.50.089K</v>
          </cell>
          <cell r="FL315">
            <v>1</v>
          </cell>
        </row>
        <row r="316">
          <cell r="C316" t="str">
            <v>A221.80.001V</v>
          </cell>
          <cell r="D316" t="str">
            <v>A221</v>
          </cell>
          <cell r="E316" t="str">
            <v>Scharnierpen</v>
          </cell>
          <cell r="F316" t="str">
            <v xml:space="preserve">Pin, flat head, stainless steel </v>
          </cell>
          <cell r="G316" t="str">
            <v xml:space="preserve">Scharnierpen, platkop, rvs  </v>
          </cell>
          <cell r="H316" t="str">
            <v>Tige, tête plate, inox</v>
          </cell>
          <cell r="I316" t="str">
            <v>Stift, Flachkopf, Edelstahl</v>
          </cell>
          <cell r="J316" t="str">
            <v>A221_80_.jpg</v>
          </cell>
          <cell r="K316" t="str">
            <v>C:\Users\Filis\OneDrive\Citgez Trading\Leveranciers\Charmag\Foto's\A221_80_.jpg</v>
          </cell>
          <cell r="L316" t="str">
            <v>A221_80_2d.tif</v>
          </cell>
          <cell r="M316" t="str">
            <v>C:\Users\Filis\OneDrive\Citgez Trading\Leveranciers\Charmag\technische tekeningen\A221_80_2d.tif</v>
          </cell>
          <cell r="N316" t="str">
            <v>80_Rvs</v>
          </cell>
          <cell r="O316">
            <v>100969</v>
          </cell>
          <cell r="P316">
            <v>68</v>
          </cell>
          <cell r="Q316" t="str">
            <v>mm</v>
          </cell>
          <cell r="S316" t="str">
            <v>mm</v>
          </cell>
          <cell r="U316" t="str">
            <v>mm</v>
          </cell>
          <cell r="V316">
            <v>11</v>
          </cell>
          <cell r="W316" t="str">
            <v>mm</v>
          </cell>
          <cell r="X316">
            <v>6</v>
          </cell>
          <cell r="Y316" t="str">
            <v>mm</v>
          </cell>
          <cell r="AA316" t="str">
            <v>mm</v>
          </cell>
          <cell r="AC316" t="str">
            <v>mm</v>
          </cell>
          <cell r="AE316" t="str">
            <v>mm</v>
          </cell>
          <cell r="AI316" t="str">
            <v>mm</v>
          </cell>
          <cell r="AL316" t="str">
            <v xml:space="preserve">Deuren volgens BRL 0803  </v>
          </cell>
          <cell r="AP316">
            <v>1</v>
          </cell>
          <cell r="AQ316" t="str">
            <v>stuks</v>
          </cell>
          <cell r="AW316" t="str">
            <v>Hout</v>
          </cell>
          <cell r="AX316" t="str">
            <v>Wood</v>
          </cell>
          <cell r="AY316" t="str">
            <v>Holz</v>
          </cell>
          <cell r="AZ316" t="str">
            <v>Bois</v>
          </cell>
          <cell r="BA316" t="str">
            <v>Ramen en Deuren</v>
          </cell>
          <cell r="BB316" t="str">
            <v>Windows and Doors</v>
          </cell>
          <cell r="BC316" t="str">
            <v>Fenster und Turen</v>
          </cell>
          <cell r="BD316" t="str">
            <v>Fenêtres et Portes</v>
          </cell>
          <cell r="BE316" t="str">
            <v>Scharnierpen</v>
          </cell>
          <cell r="BF316" t="str">
            <v>Pin</v>
          </cell>
          <cell r="BG316" t="str">
            <v>Stift</v>
          </cell>
          <cell r="BH316" t="str">
            <v>Tige</v>
          </cell>
          <cell r="BM316" t="str">
            <v>Rvs</v>
          </cell>
          <cell r="BN316" t="str">
            <v>Stainless steel</v>
          </cell>
          <cell r="BO316" t="str">
            <v>Edelstahl</v>
          </cell>
          <cell r="BP316" t="str">
            <v>Inox</v>
          </cell>
          <cell r="BQ316" t="str">
            <v>Geborsteld</v>
          </cell>
          <cell r="BR316" t="str">
            <v>Brushed</v>
          </cell>
          <cell r="BS316" t="str">
            <v>Gebürstet</v>
          </cell>
          <cell r="BT316" t="str">
            <v>Brossé</v>
          </cell>
          <cell r="BU316" t="str">
            <v>Rvs</v>
          </cell>
          <cell r="BV316" t="str">
            <v>Stainless Steel</v>
          </cell>
          <cell r="BW316" t="str">
            <v>Edelstahl</v>
          </cell>
          <cell r="BX316" t="str">
            <v>Inox</v>
          </cell>
          <cell r="BY316" t="str">
            <v>Platkop</v>
          </cell>
          <cell r="BZ316" t="str">
            <v>Flat head</v>
          </cell>
          <cell r="CA316" t="str">
            <v xml:space="preserve">Flachkopf </v>
          </cell>
          <cell r="CB316" t="str">
            <v>Têtes plates</v>
          </cell>
          <cell r="DE316" t="str">
            <v>Onderdelen</v>
          </cell>
          <cell r="DM316" t="str">
            <v>Platkop</v>
          </cell>
          <cell r="DN316" t="str">
            <v>Flat Head</v>
          </cell>
          <cell r="DO316" t="str">
            <v>FlachKopf</v>
          </cell>
          <cell r="DP316" t="str">
            <v>Tige tête plate</v>
          </cell>
          <cell r="EQ316" t="str">
            <v>A221_80_</v>
          </cell>
          <cell r="ER316" t="str">
            <v>A221_80_2d</v>
          </cell>
          <cell r="ES316" t="str">
            <v>A221_80</v>
          </cell>
          <cell r="EX316" t="str">
            <v>1074.80.076K</v>
          </cell>
          <cell r="FL316">
            <v>1</v>
          </cell>
        </row>
        <row r="317">
          <cell r="C317" t="str">
            <v>A221.80.002V</v>
          </cell>
          <cell r="D317" t="str">
            <v>A221</v>
          </cell>
          <cell r="E317" t="str">
            <v>Scharnierpen</v>
          </cell>
          <cell r="F317" t="str">
            <v xml:space="preserve">Pin, flat head, stainless steel </v>
          </cell>
          <cell r="G317" t="str">
            <v xml:space="preserve">Scharnierpen, platkop, rvs  </v>
          </cell>
          <cell r="H317" t="str">
            <v>Tige, tête plate, inox</v>
          </cell>
          <cell r="I317" t="str">
            <v>Stift, Flachkopf, Edelstahl</v>
          </cell>
          <cell r="J317" t="str">
            <v>A221_80_.jpg</v>
          </cell>
          <cell r="K317" t="str">
            <v>C:\Users\Filis\OneDrive\Citgez Trading\Leveranciers\Charmag\Foto's\A221_80_.jpg</v>
          </cell>
          <cell r="L317" t="str">
            <v>A221_80_2d.tif</v>
          </cell>
          <cell r="M317" t="str">
            <v>C:\Users\Filis\OneDrive\Citgez Trading\Leveranciers\Charmag\technische tekeningen\A221_80_2d.tif</v>
          </cell>
          <cell r="N317" t="str">
            <v>80_Rvs</v>
          </cell>
          <cell r="O317">
            <v>100970</v>
          </cell>
          <cell r="P317">
            <v>80</v>
          </cell>
          <cell r="Q317" t="str">
            <v>mm</v>
          </cell>
          <cell r="S317" t="str">
            <v>mm</v>
          </cell>
          <cell r="U317" t="str">
            <v>mm</v>
          </cell>
          <cell r="V317">
            <v>12.5</v>
          </cell>
          <cell r="W317" t="str">
            <v>mm</v>
          </cell>
          <cell r="X317">
            <v>7</v>
          </cell>
          <cell r="Y317" t="str">
            <v>mm</v>
          </cell>
          <cell r="AA317" t="str">
            <v>mm</v>
          </cell>
          <cell r="AC317" t="str">
            <v>mm</v>
          </cell>
          <cell r="AE317" t="str">
            <v>mm</v>
          </cell>
          <cell r="AI317" t="str">
            <v>mm</v>
          </cell>
          <cell r="AL317" t="str">
            <v xml:space="preserve">Deuren volgens BRL 0803  </v>
          </cell>
          <cell r="AP317">
            <v>1</v>
          </cell>
          <cell r="AQ317" t="str">
            <v>stuks</v>
          </cell>
          <cell r="AW317" t="str">
            <v>Hout</v>
          </cell>
          <cell r="AX317" t="str">
            <v>Wood</v>
          </cell>
          <cell r="AY317" t="str">
            <v>Holz</v>
          </cell>
          <cell r="AZ317" t="str">
            <v>Bois</v>
          </cell>
          <cell r="BA317" t="str">
            <v>Ramen en Deuren</v>
          </cell>
          <cell r="BB317" t="str">
            <v>Windows and Doors</v>
          </cell>
          <cell r="BC317" t="str">
            <v>Fenster und Turen</v>
          </cell>
          <cell r="BD317" t="str">
            <v>Fenêtres et Portes</v>
          </cell>
          <cell r="BE317" t="str">
            <v>Scharnierpen</v>
          </cell>
          <cell r="BF317" t="str">
            <v>Pin</v>
          </cell>
          <cell r="BG317" t="str">
            <v>Stift</v>
          </cell>
          <cell r="BH317" t="str">
            <v>Tige</v>
          </cell>
          <cell r="BM317" t="str">
            <v>Rvs</v>
          </cell>
          <cell r="BN317" t="str">
            <v>Stainless steel</v>
          </cell>
          <cell r="BO317" t="str">
            <v>Edelstahl</v>
          </cell>
          <cell r="BP317" t="str">
            <v>Inox</v>
          </cell>
          <cell r="BQ317" t="str">
            <v>Geborsteld</v>
          </cell>
          <cell r="BR317" t="str">
            <v>Brushed</v>
          </cell>
          <cell r="BS317" t="str">
            <v>Gebürstet</v>
          </cell>
          <cell r="BT317" t="str">
            <v>Brossé</v>
          </cell>
          <cell r="BU317" t="str">
            <v>Rvs</v>
          </cell>
          <cell r="BV317" t="str">
            <v>Stainless Steel</v>
          </cell>
          <cell r="BW317" t="str">
            <v>Edelstahl</v>
          </cell>
          <cell r="BX317" t="str">
            <v>Inox</v>
          </cell>
          <cell r="BY317" t="str">
            <v>Platkop</v>
          </cell>
          <cell r="BZ317" t="str">
            <v>Flat head</v>
          </cell>
          <cell r="CA317" t="str">
            <v xml:space="preserve">Flachkopf </v>
          </cell>
          <cell r="CB317" t="str">
            <v>Têtes plates</v>
          </cell>
          <cell r="DE317" t="str">
            <v>Onderdelen</v>
          </cell>
          <cell r="DM317" t="str">
            <v>Platkop</v>
          </cell>
          <cell r="DN317" t="str">
            <v>Flat Head</v>
          </cell>
          <cell r="DO317" t="str">
            <v>FlachKopf</v>
          </cell>
          <cell r="DP317" t="str">
            <v>Tige tête plate</v>
          </cell>
          <cell r="EQ317" t="str">
            <v>A221_80_</v>
          </cell>
          <cell r="ER317" t="str">
            <v>A221_80_2d</v>
          </cell>
          <cell r="ES317" t="str">
            <v>A221_80</v>
          </cell>
          <cell r="EX317" t="str">
            <v>1074.80.089K</v>
          </cell>
          <cell r="EZ317" t="str">
            <v>1076.80.089K</v>
          </cell>
          <cell r="FA317" t="str">
            <v>1274.80.089K</v>
          </cell>
          <cell r="FB317" t="str">
            <v>1276.80.089K</v>
          </cell>
          <cell r="FL317">
            <v>1</v>
          </cell>
        </row>
        <row r="318">
          <cell r="C318" t="str">
            <v>A221.80.005V</v>
          </cell>
          <cell r="D318" t="str">
            <v>A221</v>
          </cell>
          <cell r="E318" t="str">
            <v>Scharnierpen</v>
          </cell>
          <cell r="F318" t="str">
            <v xml:space="preserve">Pin, flat head, stainless steel </v>
          </cell>
          <cell r="G318" t="str">
            <v xml:space="preserve">Scharnierpen, platkop, rvs  </v>
          </cell>
          <cell r="H318" t="str">
            <v>Tige, tête plate, inox</v>
          </cell>
          <cell r="I318" t="str">
            <v>Stift, Flachkopf, Edelstahl</v>
          </cell>
          <cell r="J318" t="str">
            <v>A221_80_.jpg</v>
          </cell>
          <cell r="K318" t="str">
            <v>C:\Users\Filis\OneDrive\Citgez Trading\Leveranciers\Charmag\Foto's\A221_80_.jpg</v>
          </cell>
          <cell r="L318" t="str">
            <v>A221_80_2d.tif</v>
          </cell>
          <cell r="M318" t="str">
            <v>C:\Users\Filis\OneDrive\Citgez Trading\Leveranciers\Charmag\technische tekeningen\A221_80_2d.tif</v>
          </cell>
          <cell r="N318" t="str">
            <v>80_Rvs</v>
          </cell>
          <cell r="O318">
            <v>100973</v>
          </cell>
          <cell r="P318">
            <v>93</v>
          </cell>
          <cell r="Q318" t="str">
            <v>mm</v>
          </cell>
          <cell r="S318" t="str">
            <v>mm</v>
          </cell>
          <cell r="U318" t="str">
            <v>mm</v>
          </cell>
          <cell r="V318">
            <v>12.5</v>
          </cell>
          <cell r="W318" t="str">
            <v>mm</v>
          </cell>
          <cell r="X318">
            <v>7</v>
          </cell>
          <cell r="Y318" t="str">
            <v>mm</v>
          </cell>
          <cell r="AA318" t="str">
            <v>mm</v>
          </cell>
          <cell r="AC318" t="str">
            <v>mm</v>
          </cell>
          <cell r="AE318" t="str">
            <v>mm</v>
          </cell>
          <cell r="AI318" t="str">
            <v>mm</v>
          </cell>
          <cell r="AL318" t="str">
            <v xml:space="preserve">Deuren volgens BRL 0803  </v>
          </cell>
          <cell r="AP318">
            <v>1</v>
          </cell>
          <cell r="AQ318" t="str">
            <v>stuks</v>
          </cell>
          <cell r="AW318" t="str">
            <v>Hout</v>
          </cell>
          <cell r="AX318" t="str">
            <v>Wood</v>
          </cell>
          <cell r="AY318" t="str">
            <v>Holz</v>
          </cell>
          <cell r="AZ318" t="str">
            <v>Bois</v>
          </cell>
          <cell r="BA318" t="str">
            <v>Ramen en Deuren</v>
          </cell>
          <cell r="BB318" t="str">
            <v>Windows and Doors</v>
          </cell>
          <cell r="BC318" t="str">
            <v>Fenster und Turen</v>
          </cell>
          <cell r="BD318" t="str">
            <v>Fenêtres et Portes</v>
          </cell>
          <cell r="BE318" t="str">
            <v>Scharnierpen</v>
          </cell>
          <cell r="BF318" t="str">
            <v>Pin</v>
          </cell>
          <cell r="BG318" t="str">
            <v>Stift</v>
          </cell>
          <cell r="BH318" t="str">
            <v>Tige</v>
          </cell>
          <cell r="BM318" t="str">
            <v>Rvs</v>
          </cell>
          <cell r="BN318" t="str">
            <v>Stainless steel</v>
          </cell>
          <cell r="BO318" t="str">
            <v>Edelstahl</v>
          </cell>
          <cell r="BP318" t="str">
            <v>Inox</v>
          </cell>
          <cell r="BQ318" t="str">
            <v>Geborsteld</v>
          </cell>
          <cell r="BR318" t="str">
            <v>Brushed</v>
          </cell>
          <cell r="BS318" t="str">
            <v>Gebürstet</v>
          </cell>
          <cell r="BT318" t="str">
            <v>Brossé</v>
          </cell>
          <cell r="BU318" t="str">
            <v>Rvs</v>
          </cell>
          <cell r="BV318" t="str">
            <v>Stainless Steel</v>
          </cell>
          <cell r="BW318" t="str">
            <v>Edelstahl</v>
          </cell>
          <cell r="BX318" t="str">
            <v>Inox</v>
          </cell>
          <cell r="BY318" t="str">
            <v>Platkop</v>
          </cell>
          <cell r="BZ318" t="str">
            <v>Flat head</v>
          </cell>
          <cell r="CA318" t="str">
            <v xml:space="preserve">Flachkopf </v>
          </cell>
          <cell r="CB318" t="str">
            <v>Têtes plates</v>
          </cell>
          <cell r="DE318" t="str">
            <v>Onderdelen</v>
          </cell>
          <cell r="DM318" t="str">
            <v>Platkop</v>
          </cell>
          <cell r="DN318" t="str">
            <v>Flat Head</v>
          </cell>
          <cell r="DO318" t="str">
            <v>FlachKopf</v>
          </cell>
          <cell r="DP318" t="str">
            <v>Tige tête plate</v>
          </cell>
          <cell r="EQ318" t="str">
            <v>A221_80_</v>
          </cell>
          <cell r="ER318" t="str">
            <v>A221_80_2d</v>
          </cell>
          <cell r="ES318" t="str">
            <v>A221_80</v>
          </cell>
          <cell r="EX318" t="str">
            <v>1074.80.102K</v>
          </cell>
          <cell r="FL318">
            <v>1</v>
          </cell>
        </row>
        <row r="319">
          <cell r="C319" t="str">
            <v>A221.80.013V</v>
          </cell>
          <cell r="D319" t="str">
            <v>A221</v>
          </cell>
          <cell r="E319" t="str">
            <v>Scharnierpen</v>
          </cell>
          <cell r="F319" t="str">
            <v xml:space="preserve">Pin, flat head, stainless steel </v>
          </cell>
          <cell r="G319" t="str">
            <v xml:space="preserve">Scharnierpen, platkop, rvs  </v>
          </cell>
          <cell r="H319" t="str">
            <v>Tige, tête plate, inox</v>
          </cell>
          <cell r="I319" t="str">
            <v>Stift, Flachkopf, Edelstahl</v>
          </cell>
          <cell r="J319" t="str">
            <v>A221_80_.jpg</v>
          </cell>
          <cell r="K319" t="str">
            <v>C:\Users\Filis\OneDrive\Citgez Trading\Leveranciers\Charmag\Foto's\A221_80_.jpg</v>
          </cell>
          <cell r="L319" t="str">
            <v>A221_80_2d.tif</v>
          </cell>
          <cell r="M319" t="str">
            <v>C:\Users\Filis\OneDrive\Citgez Trading\Leveranciers\Charmag\technische tekeningen\A221_80_2d.tif</v>
          </cell>
          <cell r="N319" t="str">
            <v>80_Rvs</v>
          </cell>
          <cell r="O319">
            <v>100974</v>
          </cell>
          <cell r="P319">
            <v>80</v>
          </cell>
          <cell r="Q319" t="str">
            <v>mm</v>
          </cell>
          <cell r="S319" t="str">
            <v>mm</v>
          </cell>
          <cell r="U319" t="str">
            <v>mm</v>
          </cell>
          <cell r="V319">
            <v>14.5</v>
          </cell>
          <cell r="W319" t="str">
            <v>mm</v>
          </cell>
          <cell r="X319">
            <v>8</v>
          </cell>
          <cell r="Y319" t="str">
            <v>mm</v>
          </cell>
          <cell r="AA319" t="str">
            <v>mm</v>
          </cell>
          <cell r="AC319" t="str">
            <v>mm</v>
          </cell>
          <cell r="AE319" t="str">
            <v>mm</v>
          </cell>
          <cell r="AI319" t="str">
            <v>mm</v>
          </cell>
          <cell r="AL319" t="str">
            <v xml:space="preserve">Deuren volgens BRL 0803  </v>
          </cell>
          <cell r="AP319">
            <v>1</v>
          </cell>
          <cell r="AQ319" t="str">
            <v>stuks</v>
          </cell>
          <cell r="AW319" t="str">
            <v>Hout</v>
          </cell>
          <cell r="AX319" t="str">
            <v>Wood</v>
          </cell>
          <cell r="AY319" t="str">
            <v>Holz</v>
          </cell>
          <cell r="AZ319" t="str">
            <v>Bois</v>
          </cell>
          <cell r="BA319" t="str">
            <v>Ramen en Deuren</v>
          </cell>
          <cell r="BB319" t="str">
            <v>Windows and Doors</v>
          </cell>
          <cell r="BC319" t="str">
            <v>Fenster und Turen</v>
          </cell>
          <cell r="BD319" t="str">
            <v>Fenêtres et Portes</v>
          </cell>
          <cell r="BE319" t="str">
            <v>Scharnierpen</v>
          </cell>
          <cell r="BF319" t="str">
            <v>Pin</v>
          </cell>
          <cell r="BG319" t="str">
            <v>Stift</v>
          </cell>
          <cell r="BH319" t="str">
            <v>Tige</v>
          </cell>
          <cell r="BM319" t="str">
            <v>Rvs</v>
          </cell>
          <cell r="BN319" t="str">
            <v>Stainless steel</v>
          </cell>
          <cell r="BO319" t="str">
            <v>Edelstahl</v>
          </cell>
          <cell r="BP319" t="str">
            <v>Inox</v>
          </cell>
          <cell r="BQ319" t="str">
            <v>Geborsteld</v>
          </cell>
          <cell r="BR319" t="str">
            <v>Brushed</v>
          </cell>
          <cell r="BS319" t="str">
            <v>Gebürstet</v>
          </cell>
          <cell r="BT319" t="str">
            <v>Brossé</v>
          </cell>
          <cell r="BU319" t="str">
            <v>Rvs</v>
          </cell>
          <cell r="BV319" t="str">
            <v>Stainless Steel</v>
          </cell>
          <cell r="BW319" t="str">
            <v>Edelstahl</v>
          </cell>
          <cell r="BX319" t="str">
            <v>Inox</v>
          </cell>
          <cell r="BY319" t="str">
            <v>Platkop</v>
          </cell>
          <cell r="BZ319" t="str">
            <v>Flat head</v>
          </cell>
          <cell r="CA319" t="str">
            <v xml:space="preserve">Flachkopf </v>
          </cell>
          <cell r="CB319" t="str">
            <v>Têtes plates</v>
          </cell>
          <cell r="DE319" t="str">
            <v>Onderdelen</v>
          </cell>
          <cell r="DM319" t="str">
            <v>Platkop</v>
          </cell>
          <cell r="DN319" t="str">
            <v>Flat Head</v>
          </cell>
          <cell r="DO319" t="str">
            <v>FlachKopf</v>
          </cell>
          <cell r="DP319" t="str">
            <v>Tige tête plate</v>
          </cell>
          <cell r="EQ319" t="str">
            <v>A221_80_</v>
          </cell>
          <cell r="ER319" t="str">
            <v>A221_80_2d</v>
          </cell>
          <cell r="ES319" t="str">
            <v>A221_80</v>
          </cell>
          <cell r="FB319" t="str">
            <v>1266.80.089K</v>
          </cell>
          <cell r="FL319">
            <v>1</v>
          </cell>
        </row>
        <row r="320">
          <cell r="C320">
            <v>110319</v>
          </cell>
          <cell r="D320">
            <v>110319</v>
          </cell>
          <cell r="E320" t="str">
            <v>Scharnierpen</v>
          </cell>
          <cell r="F320" t="str">
            <v xml:space="preserve">Pin, flat head, stainless steel </v>
          </cell>
          <cell r="G320" t="str">
            <v xml:space="preserve">Scharnierpen,  rvs  </v>
          </cell>
          <cell r="H320" t="str">
            <v>Tige, tête plate, inox</v>
          </cell>
          <cell r="I320" t="str">
            <v>Stift, Flachkopf, Edelstahl</v>
          </cell>
          <cell r="K320" t="str">
            <v>C:\Users\Filis\OneDrive\Citgez Trading\Leveranciers\Charmag\Foto's</v>
          </cell>
          <cell r="M320" t="str">
            <v>C:\Users\Filis\OneDrive\Citgez Trading\Leveranciers\Charmag\technische tekeningen</v>
          </cell>
          <cell r="N320" t="str">
            <v>80_Rvs</v>
          </cell>
          <cell r="O320">
            <v>110319</v>
          </cell>
          <cell r="Q320" t="str">
            <v>mm</v>
          </cell>
          <cell r="S320" t="str">
            <v>mm</v>
          </cell>
          <cell r="U320" t="str">
            <v>mm</v>
          </cell>
          <cell r="W320" t="str">
            <v>mm</v>
          </cell>
          <cell r="Y320" t="str">
            <v>mm</v>
          </cell>
          <cell r="AA320" t="str">
            <v>mm</v>
          </cell>
          <cell r="AC320" t="str">
            <v>mm</v>
          </cell>
          <cell r="AE320" t="str">
            <v>mm</v>
          </cell>
          <cell r="AI320" t="str">
            <v>mm</v>
          </cell>
          <cell r="AL320" t="str">
            <v xml:space="preserve">Deuren volgens BRL 0803  </v>
          </cell>
          <cell r="AQ320" t="str">
            <v>stuks</v>
          </cell>
          <cell r="AW320" t="str">
            <v>Hout</v>
          </cell>
          <cell r="AX320" t="str">
            <v>Wood</v>
          </cell>
          <cell r="AY320" t="str">
            <v>Holz</v>
          </cell>
          <cell r="AZ320" t="str">
            <v>Bois</v>
          </cell>
          <cell r="BA320" t="str">
            <v>Onderdelen</v>
          </cell>
          <cell r="BB320" t="str">
            <v>Accessories</v>
          </cell>
          <cell r="BC320" t="str">
            <v>Zuberhörteile</v>
          </cell>
          <cell r="BD320" t="str">
            <v>Accessoires</v>
          </cell>
          <cell r="BE320" t="str">
            <v>Scharnierpen</v>
          </cell>
          <cell r="BF320" t="str">
            <v>Pin</v>
          </cell>
          <cell r="BG320" t="str">
            <v>Stift</v>
          </cell>
          <cell r="BH320" t="str">
            <v>Tige</v>
          </cell>
          <cell r="BM320" t="str">
            <v>Rvs</v>
          </cell>
          <cell r="BN320" t="str">
            <v>Stainless steel</v>
          </cell>
          <cell r="BO320" t="str">
            <v>Edelstahl</v>
          </cell>
          <cell r="BP320" t="str">
            <v>Inox</v>
          </cell>
          <cell r="BQ320" t="str">
            <v>Geborsteld</v>
          </cell>
          <cell r="BR320" t="str">
            <v>Brushed</v>
          </cell>
          <cell r="BS320" t="str">
            <v>Gebürstet</v>
          </cell>
          <cell r="BT320" t="str">
            <v>Brossé</v>
          </cell>
          <cell r="BU320" t="str">
            <v>Rvs</v>
          </cell>
          <cell r="BV320" t="str">
            <v>Stainless Steel</v>
          </cell>
          <cell r="BW320" t="str">
            <v>Edelstahl</v>
          </cell>
          <cell r="BX320" t="str">
            <v>Inox</v>
          </cell>
          <cell r="BY320" t="str">
            <v/>
          </cell>
          <cell r="DE320" t="str">
            <v>Onderdelen</v>
          </cell>
          <cell r="DM320" t="str">
            <v/>
          </cell>
          <cell r="DN320" t="str">
            <v/>
          </cell>
          <cell r="DO320" t="str">
            <v/>
          </cell>
          <cell r="EQ320" t="str">
            <v>A221_80_</v>
          </cell>
          <cell r="ER320" t="str">
            <v>A221_80_2d</v>
          </cell>
          <cell r="ES320" t="str">
            <v>A221_80</v>
          </cell>
          <cell r="EX320" t="str">
            <v>1265.20.089N</v>
          </cell>
          <cell r="EZ320" t="str">
            <v>1265.20.089K</v>
          </cell>
          <cell r="FA320" t="str">
            <v>1265.80.089K</v>
          </cell>
          <cell r="FB320" t="str">
            <v>1265.80.125K</v>
          </cell>
          <cell r="FC320" t="str">
            <v>1265.20.125K</v>
          </cell>
          <cell r="FD320" t="str">
            <v>1065.20.089N</v>
          </cell>
          <cell r="FE320" t="str">
            <v>1065.20.089E</v>
          </cell>
          <cell r="FL320">
            <v>1</v>
          </cell>
        </row>
        <row r="321">
          <cell r="C321">
            <v>110322</v>
          </cell>
          <cell r="D321">
            <v>110322</v>
          </cell>
          <cell r="E321" t="str">
            <v>Scharnierpen</v>
          </cell>
          <cell r="F321" t="str">
            <v xml:space="preserve">Pin, flat head, stainless steel </v>
          </cell>
          <cell r="G321" t="str">
            <v xml:space="preserve">Scharnierpen,  rvs  </v>
          </cell>
          <cell r="H321" t="str">
            <v>Tige, tête plate, inox</v>
          </cell>
          <cell r="I321" t="str">
            <v>Stift, Flachkopf, Edelstahl</v>
          </cell>
          <cell r="K321" t="str">
            <v>C:\Users\Filis\OneDrive\Citgez Trading\Leveranciers\Charmag\Foto's</v>
          </cell>
          <cell r="M321" t="str">
            <v>C:\Users\Filis\OneDrive\Citgez Trading\Leveranciers\Charmag\technische tekeningen</v>
          </cell>
          <cell r="N321" t="str">
            <v>80_Rvs</v>
          </cell>
          <cell r="O321">
            <v>110322</v>
          </cell>
          <cell r="Q321" t="str">
            <v>mm</v>
          </cell>
          <cell r="S321" t="str">
            <v>mm</v>
          </cell>
          <cell r="U321" t="str">
            <v>mm</v>
          </cell>
          <cell r="W321" t="str">
            <v>mm</v>
          </cell>
          <cell r="Y321" t="str">
            <v>mm</v>
          </cell>
          <cell r="AA321" t="str">
            <v>mm</v>
          </cell>
          <cell r="AC321" t="str">
            <v>mm</v>
          </cell>
          <cell r="AE321" t="str">
            <v>mm</v>
          </cell>
          <cell r="AI321" t="str">
            <v>mm</v>
          </cell>
          <cell r="AL321" t="str">
            <v xml:space="preserve">Deuren volgens BRL 0803  </v>
          </cell>
          <cell r="AQ321" t="str">
            <v>stuks</v>
          </cell>
          <cell r="AW321" t="str">
            <v>Hout</v>
          </cell>
          <cell r="AX321" t="str">
            <v>Wood</v>
          </cell>
          <cell r="AY321" t="str">
            <v>Holz</v>
          </cell>
          <cell r="AZ321" t="str">
            <v>Bois</v>
          </cell>
          <cell r="BA321" t="str">
            <v>Onderdelen</v>
          </cell>
          <cell r="BB321" t="str">
            <v>Accessories</v>
          </cell>
          <cell r="BC321" t="str">
            <v>Zuberhörteile</v>
          </cell>
          <cell r="BD321" t="str">
            <v>Accessoires</v>
          </cell>
          <cell r="BE321" t="str">
            <v>Scharnierpen</v>
          </cell>
          <cell r="BF321" t="str">
            <v>Pin</v>
          </cell>
          <cell r="BG321" t="str">
            <v>Stift</v>
          </cell>
          <cell r="BH321" t="str">
            <v>Tige</v>
          </cell>
          <cell r="BM321" t="str">
            <v>Rvs</v>
          </cell>
          <cell r="BN321" t="str">
            <v>Stainless steel</v>
          </cell>
          <cell r="BO321" t="str">
            <v>Edelstahl</v>
          </cell>
          <cell r="BP321" t="str">
            <v>Inox</v>
          </cell>
          <cell r="BQ321" t="str">
            <v>Geborsteld</v>
          </cell>
          <cell r="BR321" t="str">
            <v>Brushed</v>
          </cell>
          <cell r="BS321" t="str">
            <v>Gebürstet</v>
          </cell>
          <cell r="BT321" t="str">
            <v>Brossé</v>
          </cell>
          <cell r="BU321" t="str">
            <v>Rvs</v>
          </cell>
          <cell r="BV321" t="str">
            <v>Stainless Steel</v>
          </cell>
          <cell r="BW321" t="str">
            <v>Edelstahl</v>
          </cell>
          <cell r="BX321" t="str">
            <v>Inox</v>
          </cell>
          <cell r="BY321" t="str">
            <v/>
          </cell>
          <cell r="DE321" t="str">
            <v>Onderdelen</v>
          </cell>
          <cell r="DM321" t="str">
            <v/>
          </cell>
          <cell r="DN321" t="str">
            <v/>
          </cell>
          <cell r="DO321" t="str">
            <v/>
          </cell>
          <cell r="EQ321" t="str">
            <v>A221_80_</v>
          </cell>
          <cell r="ER321" t="str">
            <v>A221_80_2d</v>
          </cell>
          <cell r="ES321" t="str">
            <v>A221_80</v>
          </cell>
          <cell r="EX321" t="str">
            <v>1265.20.089N</v>
          </cell>
          <cell r="EZ321" t="str">
            <v>1265.20.089K</v>
          </cell>
          <cell r="FA321" t="str">
            <v>1265.80.089K</v>
          </cell>
          <cell r="FB321" t="str">
            <v>1265.80.125K</v>
          </cell>
          <cell r="FC321" t="str">
            <v>1265.20.125K</v>
          </cell>
          <cell r="FD321" t="str">
            <v>1065.20.089N</v>
          </cell>
          <cell r="FE321" t="str">
            <v>1065.20.089E</v>
          </cell>
          <cell r="FL321">
            <v>1</v>
          </cell>
        </row>
        <row r="322">
          <cell r="C322">
            <v>110320</v>
          </cell>
          <cell r="D322">
            <v>110320</v>
          </cell>
          <cell r="E322" t="str">
            <v>Scharnierpen</v>
          </cell>
          <cell r="F322" t="str">
            <v xml:space="preserve">Pin, flat head, stainless steel </v>
          </cell>
          <cell r="G322" t="str">
            <v xml:space="preserve">Scharnierpen,  rvs  </v>
          </cell>
          <cell r="H322" t="str">
            <v>Tige, tête plate, inox</v>
          </cell>
          <cell r="I322" t="str">
            <v>Stift, Flachkopf, Edelstahl</v>
          </cell>
          <cell r="K322" t="str">
            <v>C:\Users\Filis\OneDrive\Citgez Trading\Leveranciers\Charmag\Foto's</v>
          </cell>
          <cell r="M322" t="str">
            <v>C:\Users\Filis\OneDrive\Citgez Trading\Leveranciers\Charmag\technische tekeningen</v>
          </cell>
          <cell r="N322" t="str">
            <v>80_Rvs</v>
          </cell>
          <cell r="O322">
            <v>110320</v>
          </cell>
          <cell r="Q322" t="str">
            <v>mm</v>
          </cell>
          <cell r="S322" t="str">
            <v>mm</v>
          </cell>
          <cell r="U322" t="str">
            <v>mm</v>
          </cell>
          <cell r="W322" t="str">
            <v>mm</v>
          </cell>
          <cell r="Y322" t="str">
            <v>mm</v>
          </cell>
          <cell r="AA322" t="str">
            <v>mm</v>
          </cell>
          <cell r="AC322" t="str">
            <v>mm</v>
          </cell>
          <cell r="AE322" t="str">
            <v>mm</v>
          </cell>
          <cell r="AI322" t="str">
            <v>mm</v>
          </cell>
          <cell r="AL322" t="str">
            <v xml:space="preserve">Deuren volgens BRL 0803  </v>
          </cell>
          <cell r="AQ322" t="str">
            <v>stuks</v>
          </cell>
          <cell r="AW322" t="str">
            <v>Hout</v>
          </cell>
          <cell r="AX322" t="str">
            <v>Wood</v>
          </cell>
          <cell r="AY322" t="str">
            <v>Holz</v>
          </cell>
          <cell r="AZ322" t="str">
            <v>Bois</v>
          </cell>
          <cell r="BA322" t="str">
            <v>Onderdelen</v>
          </cell>
          <cell r="BB322" t="str">
            <v>Accessories</v>
          </cell>
          <cell r="BC322" t="str">
            <v>Zuberhörteile</v>
          </cell>
          <cell r="BD322" t="str">
            <v>Accessoires</v>
          </cell>
          <cell r="BE322" t="str">
            <v>Scharnierpen</v>
          </cell>
          <cell r="BF322" t="str">
            <v>Pin</v>
          </cell>
          <cell r="BG322" t="str">
            <v>Stift</v>
          </cell>
          <cell r="BH322" t="str">
            <v>Tige</v>
          </cell>
          <cell r="BM322" t="str">
            <v>Rvs</v>
          </cell>
          <cell r="BN322" t="str">
            <v>Stainless steel</v>
          </cell>
          <cell r="BO322" t="str">
            <v>Edelstahl</v>
          </cell>
          <cell r="BP322" t="str">
            <v>Inox</v>
          </cell>
          <cell r="BQ322" t="str">
            <v>Geborsteld</v>
          </cell>
          <cell r="BR322" t="str">
            <v>Brushed</v>
          </cell>
          <cell r="BS322" t="str">
            <v>Gebürstet</v>
          </cell>
          <cell r="BT322" t="str">
            <v>Brossé</v>
          </cell>
          <cell r="BU322" t="str">
            <v>Rvs</v>
          </cell>
          <cell r="BV322" t="str">
            <v>Stainless Steel</v>
          </cell>
          <cell r="BW322" t="str">
            <v>Edelstahl</v>
          </cell>
          <cell r="BX322" t="str">
            <v>Inox</v>
          </cell>
          <cell r="BY322" t="str">
            <v/>
          </cell>
          <cell r="DE322" t="str">
            <v>Onderdelen</v>
          </cell>
          <cell r="DM322" t="str">
            <v/>
          </cell>
          <cell r="DN322" t="str">
            <v/>
          </cell>
          <cell r="DO322" t="str">
            <v/>
          </cell>
          <cell r="EQ322" t="str">
            <v>A221_80_</v>
          </cell>
          <cell r="ER322" t="str">
            <v>A221_80_2d</v>
          </cell>
          <cell r="ES322" t="str">
            <v>A221_80</v>
          </cell>
          <cell r="EX322" t="str">
            <v>1265.20.089N</v>
          </cell>
          <cell r="EZ322" t="str">
            <v>1265.20.089K</v>
          </cell>
          <cell r="FA322" t="str">
            <v>1265.80.089K</v>
          </cell>
          <cell r="FB322" t="str">
            <v>1265.80.125K</v>
          </cell>
          <cell r="FC322" t="str">
            <v>1265.20.125K</v>
          </cell>
          <cell r="FD322" t="str">
            <v>1065.20.089N</v>
          </cell>
          <cell r="FE322" t="str">
            <v>1065.20.089E</v>
          </cell>
          <cell r="FL322">
            <v>1</v>
          </cell>
        </row>
        <row r="323">
          <cell r="BS323" t="str">
            <v/>
          </cell>
          <cell r="BT323" t="str">
            <v/>
          </cell>
          <cell r="BU323" t="str">
            <v/>
          </cell>
          <cell r="BV323" t="str">
            <v/>
          </cell>
          <cell r="BW323" t="str">
            <v/>
          </cell>
          <cell r="BX323" t="str">
            <v/>
          </cell>
          <cell r="BY323" t="str">
            <v/>
          </cell>
          <cell r="DM323" t="str">
            <v/>
          </cell>
          <cell r="DN323" t="str">
            <v/>
          </cell>
          <cell r="DO323" t="str">
            <v/>
          </cell>
          <cell r="FL323">
            <v>1</v>
          </cell>
        </row>
        <row r="324">
          <cell r="C324" t="str">
            <v>A320.20.003V</v>
          </cell>
          <cell r="D324" t="str">
            <v>A320</v>
          </cell>
          <cell r="E324" t="str">
            <v>Eindknop</v>
          </cell>
          <cell r="F324" t="str">
            <v xml:space="preserve">Button, Steel galvanized </v>
          </cell>
          <cell r="G324" t="str">
            <v>Eindknop,  staal gegalvaniseerd</v>
          </cell>
          <cell r="H324" t="str">
            <v xml:space="preserve">Bouchon, acier zingué </v>
          </cell>
          <cell r="I324" t="str">
            <v xml:space="preserve">Knopf, Stahl verzinkt </v>
          </cell>
          <cell r="J324" t="str">
            <v>A320_20_.jpg</v>
          </cell>
          <cell r="K324" t="str">
            <v>C:\Users\Filis\OneDrive\Citgez Trading\Leveranciers\Charmag\Foto's\A320_20_.jpg</v>
          </cell>
          <cell r="L324" t="str">
            <v>A320_20_2d.tif</v>
          </cell>
          <cell r="M324" t="str">
            <v>C:\Users\Filis\OneDrive\Citgez Trading\Leveranciers\Charmag\technische tekeningen\A320_20_2d.tif</v>
          </cell>
          <cell r="N324" t="str">
            <v>20_Gegalvaniseerd</v>
          </cell>
          <cell r="O324">
            <v>100980</v>
          </cell>
          <cell r="P324">
            <v>7</v>
          </cell>
          <cell r="Q324" t="str">
            <v>mm</v>
          </cell>
          <cell r="S324" t="str">
            <v>mm</v>
          </cell>
          <cell r="U324" t="str">
            <v>mm</v>
          </cell>
          <cell r="V324">
            <v>12.5</v>
          </cell>
          <cell r="W324" t="str">
            <v>mm</v>
          </cell>
          <cell r="X324">
            <v>7</v>
          </cell>
          <cell r="Y324" t="str">
            <v>mm</v>
          </cell>
          <cell r="AA324" t="str">
            <v>mm</v>
          </cell>
          <cell r="AC324" t="str">
            <v>mm</v>
          </cell>
          <cell r="AE324" t="str">
            <v>mm</v>
          </cell>
          <cell r="AI324" t="str">
            <v>mm</v>
          </cell>
          <cell r="AL324" t="str">
            <v xml:space="preserve">Deuren volgens BRL 0803  </v>
          </cell>
          <cell r="AP324">
            <v>1</v>
          </cell>
          <cell r="AQ324" t="str">
            <v>stuks</v>
          </cell>
          <cell r="AW324" t="str">
            <v>Hout</v>
          </cell>
          <cell r="AX324" t="str">
            <v>Wood</v>
          </cell>
          <cell r="AY324" t="str">
            <v>Holz</v>
          </cell>
          <cell r="AZ324" t="str">
            <v>Bois</v>
          </cell>
          <cell r="BA324" t="str">
            <v>Onderdelen</v>
          </cell>
          <cell r="BB324" t="str">
            <v>Accessories</v>
          </cell>
          <cell r="BC324" t="str">
            <v>Zuberhörteile</v>
          </cell>
          <cell r="BD324" t="str">
            <v>Accessoires</v>
          </cell>
          <cell r="BE324" t="str">
            <v>Eindknop</v>
          </cell>
          <cell r="BF324" t="str">
            <v>Button</v>
          </cell>
          <cell r="BG324" t="str">
            <v>Knopf</v>
          </cell>
          <cell r="BH324" t="str">
            <v>Bouchon</v>
          </cell>
          <cell r="BM324" t="str">
            <v>Staal</v>
          </cell>
          <cell r="BN324" t="str">
            <v>Steel</v>
          </cell>
          <cell r="BO324" t="str">
            <v>Stahl</v>
          </cell>
          <cell r="BP324" t="str">
            <v>Acier</v>
          </cell>
          <cell r="BQ324" t="str">
            <v>Gegalvaniseerd</v>
          </cell>
          <cell r="BR324" t="str">
            <v>Galvanized</v>
          </cell>
          <cell r="BS324" t="str">
            <v>Verzinkt</v>
          </cell>
          <cell r="BT324" t="str">
            <v>Zingué</v>
          </cell>
          <cell r="BU324" t="str">
            <v>Staal</v>
          </cell>
          <cell r="BV324" t="str">
            <v>Steel</v>
          </cell>
          <cell r="BW324" t="str">
            <v>Stahl</v>
          </cell>
          <cell r="BX324" t="str">
            <v>Acier</v>
          </cell>
          <cell r="BY324" t="str">
            <v/>
          </cell>
          <cell r="DE324" t="str">
            <v>Onderdelen</v>
          </cell>
          <cell r="DM324" t="str">
            <v/>
          </cell>
          <cell r="DN324" t="str">
            <v/>
          </cell>
          <cell r="DO324" t="str">
            <v/>
          </cell>
          <cell r="EQ324" t="str">
            <v>A320_20_</v>
          </cell>
          <cell r="ER324" t="str">
            <v>A320_20_2d</v>
          </cell>
          <cell r="ES324" t="str">
            <v>A320_20</v>
          </cell>
          <cell r="EX324" t="str">
            <v>1070.20.089K</v>
          </cell>
          <cell r="EZ324" t="str">
            <v>1072.20.089K</v>
          </cell>
          <cell r="FA324" t="str">
            <v>1074.20.089K</v>
          </cell>
          <cell r="FB324" t="str">
            <v>1076.20.089K</v>
          </cell>
          <cell r="FD324" t="str">
            <v>1272.20.089K</v>
          </cell>
          <cell r="FE324" t="str">
            <v>1274.20.089K</v>
          </cell>
          <cell r="FL324">
            <v>1</v>
          </cell>
        </row>
        <row r="325">
          <cell r="C325" t="str">
            <v>A320.20.015V</v>
          </cell>
          <cell r="D325" t="str">
            <v>A320</v>
          </cell>
          <cell r="E325" t="str">
            <v>Eindknop</v>
          </cell>
          <cell r="F325" t="str">
            <v xml:space="preserve">Button, Steel galvanized </v>
          </cell>
          <cell r="G325" t="str">
            <v>Eindknop,  staal gegalvaniseerd</v>
          </cell>
          <cell r="H325" t="str">
            <v xml:space="preserve">Bouchon, acier zingué </v>
          </cell>
          <cell r="I325" t="str">
            <v xml:space="preserve">Knopf, Stahl verzinkt </v>
          </cell>
          <cell r="J325" t="str">
            <v>A320_20_.jpg</v>
          </cell>
          <cell r="K325" t="str">
            <v>C:\Users\Filis\OneDrive\Citgez Trading\Leveranciers\Charmag\Foto's\A320_20_.jpg</v>
          </cell>
          <cell r="L325" t="str">
            <v>A320_20_2d.tif</v>
          </cell>
          <cell r="M325" t="str">
            <v>C:\Users\Filis\OneDrive\Citgez Trading\Leveranciers\Charmag\technische tekeningen\A320_20_2d.tif</v>
          </cell>
          <cell r="N325" t="str">
            <v>20_Gegalvaniseerd</v>
          </cell>
          <cell r="O325">
            <v>100981</v>
          </cell>
          <cell r="P325">
            <v>7</v>
          </cell>
          <cell r="Q325" t="str">
            <v>mm</v>
          </cell>
          <cell r="S325" t="str">
            <v>mm</v>
          </cell>
          <cell r="U325" t="str">
            <v>mm</v>
          </cell>
          <cell r="V325">
            <v>14.5</v>
          </cell>
          <cell r="W325" t="str">
            <v>mm</v>
          </cell>
          <cell r="X325">
            <v>7</v>
          </cell>
          <cell r="Y325" t="str">
            <v>mm</v>
          </cell>
          <cell r="AA325" t="str">
            <v>mm</v>
          </cell>
          <cell r="AC325" t="str">
            <v>mm</v>
          </cell>
          <cell r="AE325" t="str">
            <v>mm</v>
          </cell>
          <cell r="AI325" t="str">
            <v>mm</v>
          </cell>
          <cell r="AL325" t="str">
            <v xml:space="preserve">Deuren volgens BRL 0803  </v>
          </cell>
          <cell r="AP325">
            <v>1</v>
          </cell>
          <cell r="AQ325" t="str">
            <v>stuks</v>
          </cell>
          <cell r="AW325" t="str">
            <v>Hout</v>
          </cell>
          <cell r="AX325" t="str">
            <v>Wood</v>
          </cell>
          <cell r="AY325" t="str">
            <v>Holz</v>
          </cell>
          <cell r="AZ325" t="str">
            <v>Bois</v>
          </cell>
          <cell r="BA325" t="str">
            <v>Onderdelen</v>
          </cell>
          <cell r="BB325" t="str">
            <v>Accessories</v>
          </cell>
          <cell r="BC325" t="str">
            <v>Zuberhörteile</v>
          </cell>
          <cell r="BD325" t="str">
            <v>Accessoires</v>
          </cell>
          <cell r="BE325" t="str">
            <v>Eindknop</v>
          </cell>
          <cell r="BF325" t="str">
            <v>Button</v>
          </cell>
          <cell r="BG325" t="str">
            <v>Knopf</v>
          </cell>
          <cell r="BH325" t="str">
            <v>Bouchon</v>
          </cell>
          <cell r="BM325" t="str">
            <v>Staal</v>
          </cell>
          <cell r="BN325" t="str">
            <v>Steel</v>
          </cell>
          <cell r="BO325" t="str">
            <v>Stahl</v>
          </cell>
          <cell r="BP325" t="str">
            <v>Acier</v>
          </cell>
          <cell r="BQ325" t="str">
            <v>Gegalvaniseerd</v>
          </cell>
          <cell r="BR325" t="str">
            <v>Galvanized</v>
          </cell>
          <cell r="BS325" t="str">
            <v>Verzinkt</v>
          </cell>
          <cell r="BT325" t="str">
            <v>Zingué</v>
          </cell>
          <cell r="BU325" t="str">
            <v>Staal</v>
          </cell>
          <cell r="BV325" t="str">
            <v>Steel</v>
          </cell>
          <cell r="BW325" t="str">
            <v>Stahl</v>
          </cell>
          <cell r="BX325" t="str">
            <v>Acier</v>
          </cell>
          <cell r="BY325" t="str">
            <v/>
          </cell>
          <cell r="DE325" t="str">
            <v>Onderdelen</v>
          </cell>
          <cell r="DM325" t="str">
            <v/>
          </cell>
          <cell r="DN325" t="str">
            <v/>
          </cell>
          <cell r="DO325" t="str">
            <v/>
          </cell>
          <cell r="EQ325" t="str">
            <v>A320_20_</v>
          </cell>
          <cell r="ER325" t="str">
            <v>A320_20_2d</v>
          </cell>
          <cell r="ES325" t="str">
            <v>A320_20</v>
          </cell>
          <cell r="EZ325" t="str">
            <v>1066.20.089K</v>
          </cell>
          <cell r="FB325" t="str">
            <v>1266.20.089K</v>
          </cell>
          <cell r="FL325">
            <v>1</v>
          </cell>
        </row>
        <row r="326">
          <cell r="C326" t="str">
            <v>A320.80.015V</v>
          </cell>
          <cell r="D326" t="str">
            <v>A320</v>
          </cell>
          <cell r="E326" t="str">
            <v>Eindknop</v>
          </cell>
          <cell r="F326" t="str">
            <v xml:space="preserve">Button, stainless steel brushed </v>
          </cell>
          <cell r="G326" t="str">
            <v xml:space="preserve">Eindknop,  rvs  </v>
          </cell>
          <cell r="H326" t="str">
            <v xml:space="preserve">Bouchon, inox </v>
          </cell>
          <cell r="I326" t="str">
            <v xml:space="preserve">Knopf, Edelstahl </v>
          </cell>
          <cell r="J326" t="str">
            <v>A320_80_.jpg</v>
          </cell>
          <cell r="K326" t="str">
            <v>C:\Users\Filis\OneDrive\Citgez Trading\Leveranciers\Charmag\Foto's\A320_80_.jpg</v>
          </cell>
          <cell r="L326" t="str">
            <v>A320_80_2d.tif</v>
          </cell>
          <cell r="M326" t="str">
            <v>C:\Users\Filis\OneDrive\Citgez Trading\Leveranciers\Charmag\technische tekeningen\A320_80_2d.tif</v>
          </cell>
          <cell r="N326" t="str">
            <v>80_Rvs</v>
          </cell>
          <cell r="O326">
            <v>100982</v>
          </cell>
          <cell r="P326">
            <v>7</v>
          </cell>
          <cell r="Q326" t="str">
            <v>mm</v>
          </cell>
          <cell r="S326" t="str">
            <v>mm</v>
          </cell>
          <cell r="U326" t="str">
            <v>mm</v>
          </cell>
          <cell r="V326">
            <v>14.5</v>
          </cell>
          <cell r="W326" t="str">
            <v>mm</v>
          </cell>
          <cell r="X326">
            <v>8</v>
          </cell>
          <cell r="Y326" t="str">
            <v>mm</v>
          </cell>
          <cell r="AA326" t="str">
            <v>mm</v>
          </cell>
          <cell r="AC326" t="str">
            <v>mm</v>
          </cell>
          <cell r="AE326" t="str">
            <v>mm</v>
          </cell>
          <cell r="AI326" t="str">
            <v>mm</v>
          </cell>
          <cell r="AL326" t="str">
            <v xml:space="preserve">Deuren volgens BRL 0803  </v>
          </cell>
          <cell r="AP326">
            <v>1</v>
          </cell>
          <cell r="AQ326" t="str">
            <v>stuks</v>
          </cell>
          <cell r="AW326" t="str">
            <v>Hout</v>
          </cell>
          <cell r="AX326" t="str">
            <v>Wood</v>
          </cell>
          <cell r="AY326" t="str">
            <v>Holz</v>
          </cell>
          <cell r="AZ326" t="str">
            <v>Bois</v>
          </cell>
          <cell r="BA326" t="str">
            <v>Onderdelen</v>
          </cell>
          <cell r="BB326" t="str">
            <v>Accessories</v>
          </cell>
          <cell r="BC326" t="str">
            <v>Zuberhörteile</v>
          </cell>
          <cell r="BD326" t="str">
            <v>Accessoires</v>
          </cell>
          <cell r="BE326" t="str">
            <v>Eindknop</v>
          </cell>
          <cell r="BF326" t="str">
            <v>Button</v>
          </cell>
          <cell r="BG326" t="str">
            <v>Knopf</v>
          </cell>
          <cell r="BH326" t="str">
            <v>Bouchon</v>
          </cell>
          <cell r="BM326" t="str">
            <v>Rvs</v>
          </cell>
          <cell r="BN326" t="str">
            <v>Stainless steel</v>
          </cell>
          <cell r="BO326" t="str">
            <v>Edelstahl</v>
          </cell>
          <cell r="BP326" t="str">
            <v>Inox</v>
          </cell>
          <cell r="BQ326" t="str">
            <v>Geborsteld</v>
          </cell>
          <cell r="BR326" t="str">
            <v>Brushed</v>
          </cell>
          <cell r="BS326" t="str">
            <v>Gebürstet</v>
          </cell>
          <cell r="BT326" t="str">
            <v>Brossé</v>
          </cell>
          <cell r="BU326" t="str">
            <v>Rvs</v>
          </cell>
          <cell r="BV326" t="str">
            <v>Stainless Steel</v>
          </cell>
          <cell r="BW326" t="str">
            <v>Edelstahl</v>
          </cell>
          <cell r="BX326" t="str">
            <v>Inox</v>
          </cell>
          <cell r="BY326" t="str">
            <v/>
          </cell>
          <cell r="DE326" t="str">
            <v>Onderdelen</v>
          </cell>
          <cell r="DM326" t="str">
            <v/>
          </cell>
          <cell r="DN326" t="str">
            <v/>
          </cell>
          <cell r="DO326" t="str">
            <v/>
          </cell>
          <cell r="EQ326" t="str">
            <v>A320_80_</v>
          </cell>
          <cell r="ER326" t="str">
            <v>A320_80_2d</v>
          </cell>
          <cell r="ES326" t="str">
            <v>A320_80</v>
          </cell>
          <cell r="EZ326" t="str">
            <v>1066.80.089K</v>
          </cell>
          <cell r="FB326" t="str">
            <v>1266.80.089K</v>
          </cell>
          <cell r="FL326">
            <v>1</v>
          </cell>
        </row>
        <row r="327">
          <cell r="BS327" t="str">
            <v/>
          </cell>
          <cell r="BT327" t="str">
            <v/>
          </cell>
          <cell r="BU327" t="str">
            <v/>
          </cell>
          <cell r="BV327" t="str">
            <v/>
          </cell>
          <cell r="BW327" t="str">
            <v/>
          </cell>
          <cell r="BX327" t="str">
            <v/>
          </cell>
          <cell r="BY327" t="str">
            <v/>
          </cell>
          <cell r="DM327" t="str">
            <v/>
          </cell>
          <cell r="DN327" t="str">
            <v/>
          </cell>
          <cell r="DO327" t="str">
            <v/>
          </cell>
          <cell r="FL327">
            <v>1</v>
          </cell>
        </row>
        <row r="328">
          <cell r="C328" t="str">
            <v>A322.20.001V</v>
          </cell>
          <cell r="D328" t="str">
            <v>A322</v>
          </cell>
          <cell r="E328" t="str">
            <v>Eindknop</v>
          </cell>
          <cell r="F328" t="str">
            <v xml:space="preserve">Button, Steel galvanized </v>
          </cell>
          <cell r="G328" t="str">
            <v>Eindknop,  staal gegalvaniseerd</v>
          </cell>
          <cell r="H328" t="str">
            <v xml:space="preserve">Bouchon, acier zingué </v>
          </cell>
          <cell r="I328" t="str">
            <v xml:space="preserve">Knopf, Stahl verzinkt </v>
          </cell>
          <cell r="J328" t="str">
            <v>A322_20_.jpg</v>
          </cell>
          <cell r="K328" t="str">
            <v>C:\Users\Filis\OneDrive\Citgez Trading\Leveranciers\Charmag\Foto's\A322_20_.jpg</v>
          </cell>
          <cell r="L328" t="str">
            <v>A322_20_2d.tif</v>
          </cell>
          <cell r="M328" t="str">
            <v>C:\Users\Filis\OneDrive\Citgez Trading\Leveranciers\Charmag\technische tekeningen\A322_20_2d.tif</v>
          </cell>
          <cell r="N328" t="str">
            <v>20_Gegalvaniseerd</v>
          </cell>
          <cell r="O328">
            <v>100984</v>
          </cell>
          <cell r="P328">
            <v>6</v>
          </cell>
          <cell r="Q328" t="str">
            <v>mm</v>
          </cell>
          <cell r="S328" t="str">
            <v>mm</v>
          </cell>
          <cell r="U328" t="str">
            <v>mm</v>
          </cell>
          <cell r="V328">
            <v>11</v>
          </cell>
          <cell r="W328" t="str">
            <v>mm</v>
          </cell>
          <cell r="X328">
            <v>6</v>
          </cell>
          <cell r="Y328" t="str">
            <v>mm</v>
          </cell>
          <cell r="AA328" t="str">
            <v>mm</v>
          </cell>
          <cell r="AC328" t="str">
            <v>mm</v>
          </cell>
          <cell r="AE328" t="str">
            <v>mm</v>
          </cell>
          <cell r="AI328" t="str">
            <v>mm</v>
          </cell>
          <cell r="AL328" t="str">
            <v xml:space="preserve">Deuren volgens BRL 0803  </v>
          </cell>
          <cell r="AP328">
            <v>1</v>
          </cell>
          <cell r="AQ328" t="str">
            <v>stuks</v>
          </cell>
          <cell r="AW328" t="str">
            <v>Hout</v>
          </cell>
          <cell r="AX328" t="str">
            <v>Wood</v>
          </cell>
          <cell r="AY328" t="str">
            <v>Holz</v>
          </cell>
          <cell r="AZ328" t="str">
            <v>Bois</v>
          </cell>
          <cell r="BA328" t="str">
            <v>Onderdelen</v>
          </cell>
          <cell r="BB328" t="str">
            <v>Accessories</v>
          </cell>
          <cell r="BC328" t="str">
            <v>Zuberhörteile</v>
          </cell>
          <cell r="BD328" t="str">
            <v>Accessoires</v>
          </cell>
          <cell r="BE328" t="str">
            <v>Eindknop</v>
          </cell>
          <cell r="BF328" t="str">
            <v>Button</v>
          </cell>
          <cell r="BG328" t="str">
            <v>Knopf</v>
          </cell>
          <cell r="BH328" t="str">
            <v>Bouchon</v>
          </cell>
          <cell r="BM328" t="str">
            <v>Staal</v>
          </cell>
          <cell r="BN328" t="str">
            <v>Steel</v>
          </cell>
          <cell r="BO328" t="str">
            <v>Stahl</v>
          </cell>
          <cell r="BP328" t="str">
            <v>Acier</v>
          </cell>
          <cell r="BQ328" t="str">
            <v>Gegalvaniseerd</v>
          </cell>
          <cell r="BR328" t="str">
            <v>Galvanized</v>
          </cell>
          <cell r="BS328" t="str">
            <v>Verzinkt</v>
          </cell>
          <cell r="BT328" t="str">
            <v>Zingué</v>
          </cell>
          <cell r="BU328" t="str">
            <v>Staal</v>
          </cell>
          <cell r="BV328" t="str">
            <v>Steel</v>
          </cell>
          <cell r="BW328" t="str">
            <v>Stahl</v>
          </cell>
          <cell r="BX328" t="str">
            <v>Acier</v>
          </cell>
          <cell r="BY328" t="str">
            <v/>
          </cell>
          <cell r="DE328" t="str">
            <v>Onderdelen</v>
          </cell>
          <cell r="DM328" t="str">
            <v/>
          </cell>
          <cell r="DN328" t="str">
            <v/>
          </cell>
          <cell r="DO328" t="str">
            <v/>
          </cell>
          <cell r="EQ328" t="str">
            <v>A322_20_</v>
          </cell>
          <cell r="ER328" t="str">
            <v>A322_20_2d</v>
          </cell>
          <cell r="ES328" t="str">
            <v>A322_20</v>
          </cell>
          <cell r="EZ328" t="str">
            <v>1074.20.076K</v>
          </cell>
          <cell r="FB328" t="str">
            <v>1076.20.076K</v>
          </cell>
          <cell r="FE328" t="str">
            <v>1274.20.076K</v>
          </cell>
          <cell r="FI328">
            <v>3285352</v>
          </cell>
          <cell r="FJ328" t="str">
            <v>A322.20.001V</v>
          </cell>
          <cell r="FL328">
            <v>1</v>
          </cell>
        </row>
        <row r="329">
          <cell r="C329" t="str">
            <v>A322.20.002V</v>
          </cell>
          <cell r="D329" t="str">
            <v>A322</v>
          </cell>
          <cell r="E329" t="str">
            <v>Eindknop</v>
          </cell>
          <cell r="F329" t="str">
            <v xml:space="preserve">Button, Steel galvanized </v>
          </cell>
          <cell r="G329" t="str">
            <v>Eindknop,  staal gegalvaniseerd</v>
          </cell>
          <cell r="H329" t="str">
            <v xml:space="preserve">Bouchon, acier zingué </v>
          </cell>
          <cell r="I329" t="str">
            <v xml:space="preserve">Knopf, Stahl verzinkt </v>
          </cell>
          <cell r="J329" t="str">
            <v>A322_20_.jpg</v>
          </cell>
          <cell r="K329" t="str">
            <v>C:\Users\Filis\OneDrive\Citgez Trading\Leveranciers\Charmag\Foto's\A322_20_.jpg</v>
          </cell>
          <cell r="L329" t="str">
            <v>A322_20_2d.tif</v>
          </cell>
          <cell r="M329" t="str">
            <v>C:\Users\Filis\OneDrive\Citgez Trading\Leveranciers\Charmag\technische tekeningen\A322_20_2d.tif</v>
          </cell>
          <cell r="N329" t="str">
            <v>20_Gegalvaniseerd</v>
          </cell>
          <cell r="O329">
            <v>100985</v>
          </cell>
          <cell r="P329">
            <v>6</v>
          </cell>
          <cell r="Q329" t="str">
            <v>mm</v>
          </cell>
          <cell r="S329" t="str">
            <v>mm</v>
          </cell>
          <cell r="U329" t="str">
            <v>mm</v>
          </cell>
          <cell r="V329">
            <v>12.5</v>
          </cell>
          <cell r="W329" t="str">
            <v>mm</v>
          </cell>
          <cell r="X329">
            <v>6</v>
          </cell>
          <cell r="Y329" t="str">
            <v>mm</v>
          </cell>
          <cell r="AA329" t="str">
            <v>mm</v>
          </cell>
          <cell r="AC329" t="str">
            <v>mm</v>
          </cell>
          <cell r="AE329" t="str">
            <v>mm</v>
          </cell>
          <cell r="AI329" t="str">
            <v>mm</v>
          </cell>
          <cell r="AL329" t="str">
            <v xml:space="preserve">Deuren volgens BRL 0803  </v>
          </cell>
          <cell r="AP329">
            <v>1</v>
          </cell>
          <cell r="AQ329" t="str">
            <v>stuks</v>
          </cell>
          <cell r="AW329" t="str">
            <v>Hout</v>
          </cell>
          <cell r="AX329" t="str">
            <v>Wood</v>
          </cell>
          <cell r="AY329" t="str">
            <v>Holz</v>
          </cell>
          <cell r="AZ329" t="str">
            <v>Bois</v>
          </cell>
          <cell r="BA329" t="str">
            <v>Onderdelen</v>
          </cell>
          <cell r="BB329" t="str">
            <v>Accessories</v>
          </cell>
          <cell r="BC329" t="str">
            <v>Zuberhörteile</v>
          </cell>
          <cell r="BD329" t="str">
            <v>Accessoires</v>
          </cell>
          <cell r="BE329" t="str">
            <v>Eindknop</v>
          </cell>
          <cell r="BF329" t="str">
            <v>Button</v>
          </cell>
          <cell r="BG329" t="str">
            <v>Knopf</v>
          </cell>
          <cell r="BH329" t="str">
            <v>Bouchon</v>
          </cell>
          <cell r="BM329" t="str">
            <v>Staal</v>
          </cell>
          <cell r="BN329" t="str">
            <v>Steel</v>
          </cell>
          <cell r="BO329" t="str">
            <v>Stahl</v>
          </cell>
          <cell r="BP329" t="str">
            <v>Acier</v>
          </cell>
          <cell r="BQ329" t="str">
            <v>Gegalvaniseerd</v>
          </cell>
          <cell r="BR329" t="str">
            <v>Galvanized</v>
          </cell>
          <cell r="BS329" t="str">
            <v>Verzinkt</v>
          </cell>
          <cell r="BT329" t="str">
            <v>Zingué</v>
          </cell>
          <cell r="BU329" t="str">
            <v>Staal</v>
          </cell>
          <cell r="BV329" t="str">
            <v>Steel</v>
          </cell>
          <cell r="BW329" t="str">
            <v>Stahl</v>
          </cell>
          <cell r="BX329" t="str">
            <v>Acier</v>
          </cell>
          <cell r="BY329" t="str">
            <v/>
          </cell>
          <cell r="DE329" t="str">
            <v>Onderdelen</v>
          </cell>
          <cell r="DM329" t="str">
            <v/>
          </cell>
          <cell r="DN329" t="str">
            <v/>
          </cell>
          <cell r="DO329" t="str">
            <v/>
          </cell>
          <cell r="EQ329" t="str">
            <v>A322_20_</v>
          </cell>
          <cell r="ER329" t="str">
            <v>A322_20_2d</v>
          </cell>
          <cell r="ES329" t="str">
            <v>A322_20</v>
          </cell>
          <cell r="EZ329" t="str">
            <v>1078.20.089K</v>
          </cell>
          <cell r="FA329" t="str">
            <v>1078.20.150K</v>
          </cell>
          <cell r="FB329" t="str">
            <v>1080.20.089 K</v>
          </cell>
          <cell r="FL329">
            <v>1</v>
          </cell>
        </row>
        <row r="330">
          <cell r="C330" t="str">
            <v>A322.50.003V</v>
          </cell>
          <cell r="D330" t="str">
            <v>A322</v>
          </cell>
          <cell r="E330" t="str">
            <v>Eindknop</v>
          </cell>
          <cell r="F330" t="str">
            <v xml:space="preserve">Button, brass </v>
          </cell>
          <cell r="G330" t="str">
            <v xml:space="preserve">Eindknop,  messing </v>
          </cell>
          <cell r="H330" t="str">
            <v xml:space="preserve">Bouchon, laiton poli </v>
          </cell>
          <cell r="I330" t="str">
            <v xml:space="preserve">Knopf, Messing </v>
          </cell>
          <cell r="J330" t="str">
            <v>A322.50.jpg</v>
          </cell>
          <cell r="K330" t="str">
            <v>C:\Users\Filis\OneDrive\Citgez Trading\Leveranciers\Charmag\Foto's\A322.50.jpg</v>
          </cell>
          <cell r="L330" t="str">
            <v>A322.50</v>
          </cell>
          <cell r="M330" t="str">
            <v>C:\Users\Filis\OneDrive\Citgez Trading\Leveranciers\Charmag\technische tekeningen\A322.50</v>
          </cell>
          <cell r="N330" t="str">
            <v>50_Messing</v>
          </cell>
          <cell r="O330">
            <v>100988</v>
          </cell>
          <cell r="P330">
            <v>7</v>
          </cell>
          <cell r="Q330" t="str">
            <v>mm</v>
          </cell>
          <cell r="S330" t="str">
            <v>mm</v>
          </cell>
          <cell r="U330" t="str">
            <v>mm</v>
          </cell>
          <cell r="V330">
            <v>12.5</v>
          </cell>
          <cell r="W330" t="str">
            <v>mm</v>
          </cell>
          <cell r="X330">
            <v>7</v>
          </cell>
          <cell r="Y330" t="str">
            <v>mm</v>
          </cell>
          <cell r="AA330" t="str">
            <v>mm</v>
          </cell>
          <cell r="AC330" t="str">
            <v>mm</v>
          </cell>
          <cell r="AE330" t="str">
            <v>mm</v>
          </cell>
          <cell r="AI330" t="str">
            <v>mm</v>
          </cell>
          <cell r="AL330" t="str">
            <v xml:space="preserve">Deuren volgens BRL 0803  </v>
          </cell>
          <cell r="AP330">
            <v>1</v>
          </cell>
          <cell r="AQ330" t="str">
            <v>stuks</v>
          </cell>
          <cell r="AW330" t="str">
            <v>Hout</v>
          </cell>
          <cell r="AX330" t="str">
            <v>Wood</v>
          </cell>
          <cell r="AY330" t="str">
            <v>Holz</v>
          </cell>
          <cell r="AZ330" t="str">
            <v>Bois</v>
          </cell>
          <cell r="BA330" t="str">
            <v>Onderdelen</v>
          </cell>
          <cell r="BB330" t="str">
            <v>Accessories</v>
          </cell>
          <cell r="BC330" t="str">
            <v>Zuberhörteile</v>
          </cell>
          <cell r="BD330" t="str">
            <v>Accessoires</v>
          </cell>
          <cell r="BE330" t="str">
            <v>Eindknop</v>
          </cell>
          <cell r="BF330" t="str">
            <v>Button</v>
          </cell>
          <cell r="BG330" t="str">
            <v>Knopf</v>
          </cell>
          <cell r="BH330" t="str">
            <v>Bouchon</v>
          </cell>
          <cell r="BM330" t="str">
            <v>Messing</v>
          </cell>
          <cell r="BN330" t="str">
            <v>Brass</v>
          </cell>
          <cell r="BO330" t="str">
            <v>Messing</v>
          </cell>
          <cell r="BP330" t="str">
            <v>Laiton</v>
          </cell>
          <cell r="BQ330" t="str">
            <v>Gepolijst</v>
          </cell>
          <cell r="BR330" t="str">
            <v>Polished</v>
          </cell>
          <cell r="BS330" t="str">
            <v>Poliert</v>
          </cell>
          <cell r="BT330" t="str">
            <v>Poli</v>
          </cell>
          <cell r="BU330" t="str">
            <v>Messing</v>
          </cell>
          <cell r="BV330" t="str">
            <v>Brass</v>
          </cell>
          <cell r="BW330" t="str">
            <v>Messing</v>
          </cell>
          <cell r="BX330" t="str">
            <v>Laiton</v>
          </cell>
          <cell r="BY330" t="str">
            <v/>
          </cell>
          <cell r="DE330" t="str">
            <v>Onderdelen</v>
          </cell>
          <cell r="DM330" t="str">
            <v/>
          </cell>
          <cell r="DN330" t="str">
            <v/>
          </cell>
          <cell r="DO330" t="str">
            <v/>
          </cell>
          <cell r="EQ330" t="str">
            <v>A322.50</v>
          </cell>
          <cell r="ER330" t="str">
            <v>A322.50</v>
          </cell>
          <cell r="ES330" t="str">
            <v>A322.50</v>
          </cell>
          <cell r="EX330" t="str">
            <v>1074.50.089K</v>
          </cell>
          <cell r="FL330">
            <v>1</v>
          </cell>
        </row>
        <row r="331">
          <cell r="C331" t="str">
            <v>A322.80.001V</v>
          </cell>
          <cell r="D331" t="str">
            <v>A322</v>
          </cell>
          <cell r="E331" t="str">
            <v>Eindknop</v>
          </cell>
          <cell r="F331" t="str">
            <v xml:space="preserve">Button, stainless steel </v>
          </cell>
          <cell r="G331" t="str">
            <v xml:space="preserve">Eindknop,  rvs </v>
          </cell>
          <cell r="H331" t="str">
            <v xml:space="preserve">Bouchon, inox brossé </v>
          </cell>
          <cell r="I331" t="str">
            <v xml:space="preserve">Knopf, Edelstahl </v>
          </cell>
          <cell r="J331" t="str">
            <v>A322.80.jpg</v>
          </cell>
          <cell r="K331" t="str">
            <v>C:\Users\Filis\OneDrive\Citgez Trading\Leveranciers\Charmag\Foto's\A322.80.jpg</v>
          </cell>
          <cell r="L331" t="str">
            <v>A322.8I</v>
          </cell>
          <cell r="M331" t="str">
            <v>C:\Users\Filis\OneDrive\Citgez Trading\Leveranciers\Charmag\technische tekeningen\A322.8I</v>
          </cell>
          <cell r="N331" t="str">
            <v>80_Rvs</v>
          </cell>
          <cell r="O331">
            <v>100989</v>
          </cell>
          <cell r="P331">
            <v>6</v>
          </cell>
          <cell r="Q331" t="str">
            <v>mm</v>
          </cell>
          <cell r="S331" t="str">
            <v>mm</v>
          </cell>
          <cell r="U331" t="str">
            <v>mm</v>
          </cell>
          <cell r="V331">
            <v>11</v>
          </cell>
          <cell r="W331" t="str">
            <v>mm</v>
          </cell>
          <cell r="X331">
            <v>6</v>
          </cell>
          <cell r="Y331" t="str">
            <v>mm</v>
          </cell>
          <cell r="AA331" t="str">
            <v>mm</v>
          </cell>
          <cell r="AC331" t="str">
            <v>mm</v>
          </cell>
          <cell r="AE331" t="str">
            <v>mm</v>
          </cell>
          <cell r="AI331" t="str">
            <v>mm</v>
          </cell>
          <cell r="AL331" t="str">
            <v xml:space="preserve">Deuren volgens BRL 0803  </v>
          </cell>
          <cell r="AP331">
            <v>1</v>
          </cell>
          <cell r="AQ331" t="str">
            <v>stuks</v>
          </cell>
          <cell r="AW331" t="str">
            <v>Hout</v>
          </cell>
          <cell r="AX331" t="str">
            <v>Wood</v>
          </cell>
          <cell r="AY331" t="str">
            <v>Holz</v>
          </cell>
          <cell r="AZ331" t="str">
            <v>Bois</v>
          </cell>
          <cell r="BA331" t="str">
            <v>Onderdelen</v>
          </cell>
          <cell r="BB331" t="str">
            <v>Accessories</v>
          </cell>
          <cell r="BC331" t="str">
            <v>Zuberhörteile</v>
          </cell>
          <cell r="BD331" t="str">
            <v>Accessoires</v>
          </cell>
          <cell r="BE331" t="str">
            <v>Eindknop</v>
          </cell>
          <cell r="BF331" t="str">
            <v>Button</v>
          </cell>
          <cell r="BG331" t="str">
            <v>Knopf</v>
          </cell>
          <cell r="BH331" t="str">
            <v>Bouchon</v>
          </cell>
          <cell r="BM331" t="str">
            <v>Rvs</v>
          </cell>
          <cell r="BN331" t="str">
            <v>Stainless steel</v>
          </cell>
          <cell r="BO331" t="str">
            <v>Edelstahl</v>
          </cell>
          <cell r="BP331" t="str">
            <v>Inox</v>
          </cell>
          <cell r="BQ331" t="str">
            <v>Geborsteld</v>
          </cell>
          <cell r="BR331" t="str">
            <v>Brushed</v>
          </cell>
          <cell r="BS331" t="str">
            <v>Gebürstet</v>
          </cell>
          <cell r="BT331" t="str">
            <v>Brossé</v>
          </cell>
          <cell r="BU331" t="str">
            <v>Rvs</v>
          </cell>
          <cell r="BV331" t="str">
            <v>Stainless Steel</v>
          </cell>
          <cell r="BW331" t="str">
            <v>Edelstahl</v>
          </cell>
          <cell r="BX331" t="str">
            <v>Inox</v>
          </cell>
          <cell r="BY331" t="str">
            <v/>
          </cell>
          <cell r="DE331" t="str">
            <v>Onderdelen</v>
          </cell>
          <cell r="DM331" t="str">
            <v/>
          </cell>
          <cell r="DN331" t="str">
            <v/>
          </cell>
          <cell r="DO331" t="str">
            <v/>
          </cell>
          <cell r="EQ331" t="str">
            <v>A322.80</v>
          </cell>
          <cell r="ER331" t="str">
            <v>A322.8I</v>
          </cell>
          <cell r="ES331" t="str">
            <v>A322.8I</v>
          </cell>
          <cell r="EX331" t="str">
            <v>1074.80.076K</v>
          </cell>
          <cell r="FL331">
            <v>1</v>
          </cell>
        </row>
        <row r="332">
          <cell r="C332" t="str">
            <v>A322.80.003V</v>
          </cell>
          <cell r="D332" t="str">
            <v>A322</v>
          </cell>
          <cell r="E332" t="str">
            <v>Eindknop</v>
          </cell>
          <cell r="F332" t="str">
            <v xml:space="preserve">Button, stainless steel </v>
          </cell>
          <cell r="G332" t="str">
            <v xml:space="preserve">Eindknop,  rvs </v>
          </cell>
          <cell r="H332" t="str">
            <v xml:space="preserve">Bouchon, inox brossé </v>
          </cell>
          <cell r="I332" t="str">
            <v xml:space="preserve">Knopf, Edelstahl </v>
          </cell>
          <cell r="J332" t="str">
            <v>A322.80.jpg</v>
          </cell>
          <cell r="K332" t="str">
            <v>C:\Users\Filis\OneDrive\Citgez Trading\Leveranciers\Charmag\Foto's\A322.80.jpg</v>
          </cell>
          <cell r="L332" t="str">
            <v>A322.8I</v>
          </cell>
          <cell r="M332" t="str">
            <v>C:\Users\Filis\OneDrive\Citgez Trading\Leveranciers\Charmag\technische tekeningen\A322.8I</v>
          </cell>
          <cell r="N332" t="str">
            <v>80_Rvs</v>
          </cell>
          <cell r="O332">
            <v>100991</v>
          </cell>
          <cell r="P332">
            <v>7</v>
          </cell>
          <cell r="Q332" t="str">
            <v>mm</v>
          </cell>
          <cell r="S332" t="str">
            <v>mm</v>
          </cell>
          <cell r="U332" t="str">
            <v>mm</v>
          </cell>
          <cell r="V332">
            <v>12.5</v>
          </cell>
          <cell r="W332" t="str">
            <v>mm</v>
          </cell>
          <cell r="X332">
            <v>7</v>
          </cell>
          <cell r="Y332" t="str">
            <v>mm</v>
          </cell>
          <cell r="AA332" t="str">
            <v>mm</v>
          </cell>
          <cell r="AC332" t="str">
            <v>mm</v>
          </cell>
          <cell r="AE332" t="str">
            <v>mm</v>
          </cell>
          <cell r="AI332" t="str">
            <v>mm</v>
          </cell>
          <cell r="AL332" t="str">
            <v xml:space="preserve">Deuren volgens BRL 0803  </v>
          </cell>
          <cell r="AP332">
            <v>1</v>
          </cell>
          <cell r="AQ332" t="str">
            <v>stuks</v>
          </cell>
          <cell r="AW332" t="str">
            <v>Hout</v>
          </cell>
          <cell r="AX332" t="str">
            <v>Wood</v>
          </cell>
          <cell r="AY332" t="str">
            <v>Holz</v>
          </cell>
          <cell r="AZ332" t="str">
            <v>Bois</v>
          </cell>
          <cell r="BA332" t="str">
            <v>Onderdelen</v>
          </cell>
          <cell r="BB332" t="str">
            <v>Accessories</v>
          </cell>
          <cell r="BC332" t="str">
            <v>Zuberhörteile</v>
          </cell>
          <cell r="BD332" t="str">
            <v>Accessoires</v>
          </cell>
          <cell r="BE332" t="str">
            <v>Eindknop</v>
          </cell>
          <cell r="BF332" t="str">
            <v>Button</v>
          </cell>
          <cell r="BG332" t="str">
            <v>Knopf</v>
          </cell>
          <cell r="BH332" t="str">
            <v>Bouchon</v>
          </cell>
          <cell r="BM332" t="str">
            <v>Rvs</v>
          </cell>
          <cell r="BN332" t="str">
            <v>Stainless steel</v>
          </cell>
          <cell r="BO332" t="str">
            <v>Edelstahl</v>
          </cell>
          <cell r="BP332" t="str">
            <v>Inox</v>
          </cell>
          <cell r="BQ332" t="str">
            <v>Geborsteld</v>
          </cell>
          <cell r="BR332" t="str">
            <v>Brushed</v>
          </cell>
          <cell r="BS332" t="str">
            <v>Gebürstet</v>
          </cell>
          <cell r="BT332" t="str">
            <v>Brossé</v>
          </cell>
          <cell r="BU332" t="str">
            <v>Rvs</v>
          </cell>
          <cell r="BV332" t="str">
            <v>Stainless Steel</v>
          </cell>
          <cell r="BW332" t="str">
            <v>Edelstahl</v>
          </cell>
          <cell r="BX332" t="str">
            <v>Inox</v>
          </cell>
          <cell r="BY332" t="str">
            <v/>
          </cell>
          <cell r="DE332" t="str">
            <v>Onderdelen</v>
          </cell>
          <cell r="DM332" t="str">
            <v/>
          </cell>
          <cell r="DN332" t="str">
            <v/>
          </cell>
          <cell r="DO332" t="str">
            <v/>
          </cell>
          <cell r="EQ332" t="str">
            <v>A322.80</v>
          </cell>
          <cell r="ER332" t="str">
            <v>A322.8I</v>
          </cell>
          <cell r="ES332" t="str">
            <v>A322.8I</v>
          </cell>
          <cell r="EX332" t="str">
            <v>1276.80.089K</v>
          </cell>
          <cell r="EZ332" t="str">
            <v>1076.80.089K</v>
          </cell>
          <cell r="FA332" t="str">
            <v>1274.80.089K</v>
          </cell>
          <cell r="FB332" t="str">
            <v>1276.80.089K</v>
          </cell>
          <cell r="FC332" t="str">
            <v>1074.80.102K</v>
          </cell>
          <cell r="FL332">
            <v>1</v>
          </cell>
        </row>
        <row r="333">
          <cell r="BS333" t="str">
            <v/>
          </cell>
          <cell r="BT333" t="str">
            <v/>
          </cell>
          <cell r="BU333" t="str">
            <v/>
          </cell>
          <cell r="BV333" t="str">
            <v/>
          </cell>
          <cell r="BW333" t="str">
            <v/>
          </cell>
          <cell r="BX333" t="str">
            <v/>
          </cell>
          <cell r="BY333" t="str">
            <v/>
          </cell>
          <cell r="DM333" t="str">
            <v/>
          </cell>
          <cell r="DN333" t="str">
            <v/>
          </cell>
          <cell r="DO333" t="str">
            <v/>
          </cell>
          <cell r="FL333">
            <v>1</v>
          </cell>
        </row>
        <row r="334">
          <cell r="C334" t="str">
            <v>A400.20.003V</v>
          </cell>
          <cell r="D334" t="str">
            <v>A400</v>
          </cell>
          <cell r="E334" t="str">
            <v>Tussenring</v>
          </cell>
          <cell r="F334" t="str">
            <v xml:space="preserve">Washer , Steel galvanized </v>
          </cell>
          <cell r="G334" t="str">
            <v>Tussenring,  staal gegalvaniseerd</v>
          </cell>
          <cell r="H334" t="str">
            <v xml:space="preserve">Rondelle , acier zingué </v>
          </cell>
          <cell r="I334" t="str">
            <v xml:space="preserve">Ring , Stahl verzinkt </v>
          </cell>
          <cell r="J334" t="str">
            <v>A400_20_.jpg</v>
          </cell>
          <cell r="K334" t="str">
            <v>C:\Users\Filis\OneDrive\Citgez Trading\Leveranciers\Charmag\Foto's\A400_20_.jpg</v>
          </cell>
          <cell r="L334" t="str">
            <v>A400_20_2d.tif</v>
          </cell>
          <cell r="M334" t="str">
            <v>C:\Users\Filis\OneDrive\Citgez Trading\Leveranciers\Charmag\technische tekeningen\A400_20_2d.tif</v>
          </cell>
          <cell r="N334" t="str">
            <v>20_Gegalvaniseerd</v>
          </cell>
          <cell r="O334">
            <v>101006</v>
          </cell>
          <cell r="P334">
            <v>4</v>
          </cell>
          <cell r="Q334" t="str">
            <v>mm</v>
          </cell>
          <cell r="S334" t="str">
            <v>mm</v>
          </cell>
          <cell r="U334" t="str">
            <v>mm</v>
          </cell>
          <cell r="V334">
            <v>16</v>
          </cell>
          <cell r="W334" t="str">
            <v>mm</v>
          </cell>
          <cell r="X334">
            <v>10</v>
          </cell>
          <cell r="Y334" t="str">
            <v>mm</v>
          </cell>
          <cell r="AA334" t="str">
            <v>mm</v>
          </cell>
          <cell r="AC334" t="str">
            <v>mm</v>
          </cell>
          <cell r="AE334" t="str">
            <v>mm</v>
          </cell>
          <cell r="AI334" t="str">
            <v>mm</v>
          </cell>
          <cell r="AL334" t="str">
            <v xml:space="preserve">Deuren volgens BRL 0803  </v>
          </cell>
          <cell r="AP334">
            <v>1</v>
          </cell>
          <cell r="AQ334" t="str">
            <v>stuks</v>
          </cell>
          <cell r="AW334" t="str">
            <v>Hout</v>
          </cell>
          <cell r="AX334" t="str">
            <v>Wood</v>
          </cell>
          <cell r="AY334" t="str">
            <v>Holz</v>
          </cell>
          <cell r="AZ334" t="str">
            <v>Bois</v>
          </cell>
          <cell r="BA334" t="str">
            <v>Onderdelen</v>
          </cell>
          <cell r="BB334" t="str">
            <v>Accessories</v>
          </cell>
          <cell r="BC334" t="str">
            <v>Zuberhörteile</v>
          </cell>
          <cell r="BD334" t="str">
            <v>Accessoires</v>
          </cell>
          <cell r="BE334" t="str">
            <v>Tussenring</v>
          </cell>
          <cell r="BF334" t="str">
            <v xml:space="preserve">Washer </v>
          </cell>
          <cell r="BG334" t="str">
            <v xml:space="preserve">Ring </v>
          </cell>
          <cell r="BH334" t="str">
            <v xml:space="preserve">Rondelle </v>
          </cell>
          <cell r="BM334" t="str">
            <v>Staal</v>
          </cell>
          <cell r="BN334" t="str">
            <v>Steel</v>
          </cell>
          <cell r="BO334" t="str">
            <v>Stahl</v>
          </cell>
          <cell r="BP334" t="str">
            <v>Acier</v>
          </cell>
          <cell r="BQ334" t="str">
            <v>Gegalvaniseerd</v>
          </cell>
          <cell r="BR334" t="str">
            <v>Galvanized</v>
          </cell>
          <cell r="BS334" t="str">
            <v>Verzinkt</v>
          </cell>
          <cell r="BT334" t="str">
            <v>Zingué</v>
          </cell>
          <cell r="BU334" t="str">
            <v>Staal</v>
          </cell>
          <cell r="BV334" t="str">
            <v>Steel</v>
          </cell>
          <cell r="BW334" t="str">
            <v>Stahl</v>
          </cell>
          <cell r="BX334" t="str">
            <v>Acier</v>
          </cell>
          <cell r="BY334" t="str">
            <v/>
          </cell>
          <cell r="DE334" t="str">
            <v>Onderdelen</v>
          </cell>
          <cell r="DM334" t="str">
            <v/>
          </cell>
          <cell r="DN334" t="str">
            <v/>
          </cell>
          <cell r="DO334" t="str">
            <v/>
          </cell>
          <cell r="EQ334" t="str">
            <v>A400_20_</v>
          </cell>
          <cell r="ER334" t="str">
            <v>A400_20_2d</v>
          </cell>
          <cell r="ES334" t="str">
            <v>A400_20</v>
          </cell>
          <cell r="EX334" t="str">
            <v>1092.20.089E.L</v>
          </cell>
          <cell r="EZ334" t="str">
            <v>1093.20.089E.L</v>
          </cell>
          <cell r="FA334" t="str">
            <v>1093.20.089E.R</v>
          </cell>
          <cell r="FB334" t="str">
            <v>1291.20.125L</v>
          </cell>
          <cell r="FC334" t="str">
            <v>1291.20.125R</v>
          </cell>
          <cell r="FD334" t="str">
            <v>1291.20.150E.L</v>
          </cell>
          <cell r="FE334" t="str">
            <v>1291.20.150E.R</v>
          </cell>
          <cell r="FL334">
            <v>1</v>
          </cell>
        </row>
        <row r="335">
          <cell r="C335" t="str">
            <v>A400.80.003V</v>
          </cell>
          <cell r="D335" t="str">
            <v>A400</v>
          </cell>
          <cell r="E335" t="str">
            <v>Tussenring</v>
          </cell>
          <cell r="F335" t="str">
            <v>Washer , stainless steel</v>
          </cell>
          <cell r="G335" t="str">
            <v>Tussenring, rvs</v>
          </cell>
          <cell r="H335" t="str">
            <v xml:space="preserve">Rondelle , inox </v>
          </cell>
          <cell r="I335" t="str">
            <v xml:space="preserve">Ring , Edelstahl </v>
          </cell>
          <cell r="J335" t="str">
            <v>A400_80_.jpg</v>
          </cell>
          <cell r="K335" t="str">
            <v>C:\Users\Filis\OneDrive\Citgez Trading\Leveranciers\Charmag\Foto's\A400_80_.jpg</v>
          </cell>
          <cell r="L335" t="str">
            <v>A400_80_2d.tif</v>
          </cell>
          <cell r="M335" t="str">
            <v>C:\Users\Filis\OneDrive\Citgez Trading\Leveranciers\Charmag\technische tekeningen\A400_80_2d.tif</v>
          </cell>
          <cell r="N335" t="str">
            <v>80_Rvs</v>
          </cell>
          <cell r="O335">
            <v>101011</v>
          </cell>
          <cell r="P335">
            <v>4</v>
          </cell>
          <cell r="Q335" t="str">
            <v>mm</v>
          </cell>
          <cell r="S335" t="str">
            <v>mm</v>
          </cell>
          <cell r="U335" t="str">
            <v>mm</v>
          </cell>
          <cell r="V335">
            <v>16</v>
          </cell>
          <cell r="W335" t="str">
            <v>mm</v>
          </cell>
          <cell r="X335">
            <v>10</v>
          </cell>
          <cell r="Y335" t="str">
            <v>mm</v>
          </cell>
          <cell r="AA335" t="str">
            <v>mm</v>
          </cell>
          <cell r="AC335" t="str">
            <v>mm</v>
          </cell>
          <cell r="AE335" t="str">
            <v>mm</v>
          </cell>
          <cell r="AI335" t="str">
            <v>mm</v>
          </cell>
          <cell r="AL335" t="str">
            <v xml:space="preserve">Deuren volgens BRL 0803  </v>
          </cell>
          <cell r="AP335">
            <v>1</v>
          </cell>
          <cell r="AQ335" t="str">
            <v>stuks</v>
          </cell>
          <cell r="AW335" t="str">
            <v>Hout</v>
          </cell>
          <cell r="AX335" t="str">
            <v>Wood</v>
          </cell>
          <cell r="AY335" t="str">
            <v>Holz</v>
          </cell>
          <cell r="AZ335" t="str">
            <v>Bois</v>
          </cell>
          <cell r="BA335" t="str">
            <v>Onderdelen</v>
          </cell>
          <cell r="BB335" t="str">
            <v>Accessories</v>
          </cell>
          <cell r="BC335" t="str">
            <v>Zuberhörteile</v>
          </cell>
          <cell r="BD335" t="str">
            <v>Accessoires</v>
          </cell>
          <cell r="BE335" t="str">
            <v>Tussenring</v>
          </cell>
          <cell r="BF335" t="str">
            <v xml:space="preserve">Washer </v>
          </cell>
          <cell r="BG335" t="str">
            <v xml:space="preserve">Ring </v>
          </cell>
          <cell r="BH335" t="str">
            <v xml:space="preserve">Rondelle </v>
          </cell>
          <cell r="BM335" t="str">
            <v>Rvs</v>
          </cell>
          <cell r="BN335" t="str">
            <v>Stainless steel</v>
          </cell>
          <cell r="BO335" t="str">
            <v>Edelstahl</v>
          </cell>
          <cell r="BP335" t="str">
            <v>Inox</v>
          </cell>
          <cell r="BQ335" t="str">
            <v>Geborsteld</v>
          </cell>
          <cell r="BR335" t="str">
            <v>Brushed</v>
          </cell>
          <cell r="BS335" t="str">
            <v>Gebürstet</v>
          </cell>
          <cell r="BT335" t="str">
            <v>Brossé</v>
          </cell>
          <cell r="BU335" t="str">
            <v>Rvs</v>
          </cell>
          <cell r="BV335" t="str">
            <v>Stainless Steel</v>
          </cell>
          <cell r="BW335" t="str">
            <v>Edelstahl</v>
          </cell>
          <cell r="BX335" t="str">
            <v>Inox</v>
          </cell>
          <cell r="BY335" t="str">
            <v/>
          </cell>
          <cell r="DE335" t="str">
            <v>Onderdelen</v>
          </cell>
          <cell r="DM335" t="str">
            <v/>
          </cell>
          <cell r="DN335" t="str">
            <v/>
          </cell>
          <cell r="DO335" t="str">
            <v/>
          </cell>
          <cell r="EQ335" t="str">
            <v>A400_80_</v>
          </cell>
          <cell r="ER335" t="str">
            <v>A400_80_2d</v>
          </cell>
          <cell r="ES335" t="str">
            <v>A400_80</v>
          </cell>
          <cell r="EX335" t="str">
            <v>1092.80.089E.L</v>
          </cell>
          <cell r="EZ335" t="str">
            <v>1093.80.089E.L</v>
          </cell>
          <cell r="FA335" t="str">
            <v>1093.80.089E.R</v>
          </cell>
          <cell r="FB335" t="str">
            <v>1291.80.125L</v>
          </cell>
          <cell r="FC335" t="str">
            <v>1291.80.125R</v>
          </cell>
          <cell r="FD335" t="str">
            <v>1291.80.150L</v>
          </cell>
          <cell r="FE335" t="str">
            <v>1291.80.150R</v>
          </cell>
          <cell r="FI335">
            <v>233464</v>
          </cell>
          <cell r="FJ335" t="str">
            <v>A400.80.003V</v>
          </cell>
          <cell r="FK335">
            <v>49118</v>
          </cell>
          <cell r="FL335">
            <v>1</v>
          </cell>
        </row>
        <row r="336">
          <cell r="BS336" t="str">
            <v/>
          </cell>
          <cell r="BT336" t="str">
            <v/>
          </cell>
          <cell r="BU336" t="str">
            <v/>
          </cell>
          <cell r="BV336" t="str">
            <v/>
          </cell>
          <cell r="BW336" t="str">
            <v/>
          </cell>
          <cell r="BX336" t="str">
            <v/>
          </cell>
          <cell r="BY336" t="str">
            <v/>
          </cell>
          <cell r="DM336" t="str">
            <v/>
          </cell>
          <cell r="DN336" t="str">
            <v/>
          </cell>
          <cell r="DO336" t="str">
            <v/>
          </cell>
          <cell r="FL336">
            <v>1</v>
          </cell>
        </row>
        <row r="337">
          <cell r="C337" t="str">
            <v>A400.99.002V</v>
          </cell>
          <cell r="D337" t="str">
            <v>A400</v>
          </cell>
          <cell r="E337" t="str">
            <v>Lagers, kunststof</v>
          </cell>
          <cell r="F337" t="str">
            <v xml:space="preserve">Nylon bearing, black </v>
          </cell>
          <cell r="G337" t="str">
            <v>Lagers, kunststof, nylon zwart</v>
          </cell>
          <cell r="H337" t="str">
            <v xml:space="preserve">Rondelle, nylon, noir </v>
          </cell>
          <cell r="I337" t="str">
            <v xml:space="preserve">Kunststoff Lager, schwarz </v>
          </cell>
          <cell r="J337" t="str">
            <v>A400_99_.jpg</v>
          </cell>
          <cell r="K337" t="str">
            <v>C:\Users\Filis\OneDrive\Citgez Trading\Leveranciers\Charmag\Foto's\A400_99_.jpg</v>
          </cell>
          <cell r="L337" t="str">
            <v>A400_99_002_2d.tif</v>
          </cell>
          <cell r="M337" t="str">
            <v>C:\Users\Filis\OneDrive\Citgez Trading\Leveranciers\Charmag\technische tekeningen\A400_99_002_2d.tif</v>
          </cell>
          <cell r="O337">
            <v>101021</v>
          </cell>
          <cell r="P337">
            <v>6.6</v>
          </cell>
          <cell r="Q337" t="str">
            <v>mm</v>
          </cell>
          <cell r="S337" t="str">
            <v>mm</v>
          </cell>
          <cell r="U337" t="str">
            <v>mm</v>
          </cell>
          <cell r="V337">
            <v>13</v>
          </cell>
          <cell r="W337" t="str">
            <v>mm</v>
          </cell>
          <cell r="X337">
            <v>7</v>
          </cell>
          <cell r="Y337" t="str">
            <v>mm</v>
          </cell>
          <cell r="AA337" t="str">
            <v>mm</v>
          </cell>
          <cell r="AC337" t="str">
            <v>mm</v>
          </cell>
          <cell r="AE337" t="str">
            <v>mm</v>
          </cell>
          <cell r="AI337" t="str">
            <v>mm</v>
          </cell>
          <cell r="AL337" t="str">
            <v xml:space="preserve">Deuren volgens BRL 0803  </v>
          </cell>
          <cell r="AP337">
            <v>1</v>
          </cell>
          <cell r="AQ337" t="str">
            <v>stuks</v>
          </cell>
          <cell r="AW337" t="str">
            <v>Hout</v>
          </cell>
          <cell r="AX337" t="str">
            <v>Wood</v>
          </cell>
          <cell r="AY337" t="str">
            <v>Holz</v>
          </cell>
          <cell r="AZ337" t="str">
            <v>Bois</v>
          </cell>
          <cell r="BA337" t="str">
            <v>Onderdelen</v>
          </cell>
          <cell r="BB337" t="str">
            <v>Accessories</v>
          </cell>
          <cell r="BC337" t="str">
            <v>Zuberhörteile</v>
          </cell>
          <cell r="BD337" t="str">
            <v>Accessoires</v>
          </cell>
          <cell r="BE337" t="str">
            <v>Lagers, kunststof</v>
          </cell>
          <cell r="BF337" t="str">
            <v>Nylon bearing</v>
          </cell>
          <cell r="BG337" t="str">
            <v xml:space="preserve">Kunststof Lager </v>
          </cell>
          <cell r="BH337" t="str">
            <v>Rondelle, nylon</v>
          </cell>
          <cell r="BM337" t="str">
            <v>Nylon</v>
          </cell>
          <cell r="BN337" t="str">
            <v>Nylon</v>
          </cell>
          <cell r="BO337" t="str">
            <v>Kunststoff</v>
          </cell>
          <cell r="BP337" t="str">
            <v>Nylon</v>
          </cell>
          <cell r="BQ337" t="str">
            <v>Zwart</v>
          </cell>
          <cell r="BR337" t="str">
            <v>Black</v>
          </cell>
          <cell r="BS337" t="str">
            <v>Schwartz</v>
          </cell>
          <cell r="BT337" t="str">
            <v>Noir</v>
          </cell>
          <cell r="BU337" t="str">
            <v>Nylon</v>
          </cell>
          <cell r="BV337" t="str">
            <v>Nylon</v>
          </cell>
          <cell r="BW337" t="str">
            <v>Kunststoff</v>
          </cell>
          <cell r="BX337" t="str">
            <v>Nylon</v>
          </cell>
          <cell r="BY337" t="str">
            <v/>
          </cell>
          <cell r="DE337" t="str">
            <v>Onderdelen</v>
          </cell>
          <cell r="DM337" t="str">
            <v/>
          </cell>
          <cell r="DN337" t="str">
            <v/>
          </cell>
          <cell r="DO337" t="str">
            <v/>
          </cell>
          <cell r="EQ337" t="str">
            <v>A400_99_</v>
          </cell>
          <cell r="ER337" t="str">
            <v>A400_99_002_2d</v>
          </cell>
          <cell r="ES337" t="str">
            <v>A400_99</v>
          </cell>
          <cell r="EX337" t="str">
            <v>1070.20.089K</v>
          </cell>
          <cell r="EZ337" t="str">
            <v>1072.20.089K</v>
          </cell>
          <cell r="FB337" t="str">
            <v>1272.20.089K</v>
          </cell>
          <cell r="FI337">
            <v>116231</v>
          </cell>
          <cell r="FJ337" t="str">
            <v>A400.99.002V</v>
          </cell>
          <cell r="FK337">
            <v>49120</v>
          </cell>
          <cell r="FL337">
            <v>1</v>
          </cell>
        </row>
        <row r="338">
          <cell r="C338" t="str">
            <v>A400.99.001V</v>
          </cell>
          <cell r="D338" t="str">
            <v>A400</v>
          </cell>
          <cell r="E338" t="str">
            <v>Lagers, kunststof</v>
          </cell>
          <cell r="F338" t="str">
            <v xml:space="preserve">Nylon bearing, black </v>
          </cell>
          <cell r="G338" t="str">
            <v>Lagers, kunststof, nylon zwart</v>
          </cell>
          <cell r="H338" t="str">
            <v xml:space="preserve">Rondelle, nylon, noir </v>
          </cell>
          <cell r="I338" t="str">
            <v xml:space="preserve">Kunststoff Lager, schwarz </v>
          </cell>
          <cell r="J338" t="str">
            <v>A400_99_.jpg</v>
          </cell>
          <cell r="K338" t="str">
            <v>C:\Users\Filis\OneDrive\Citgez Trading\Leveranciers\Charmag\Foto's\A400_99_.jpg</v>
          </cell>
          <cell r="L338" t="str">
            <v>A400_99_002_2d.tif</v>
          </cell>
          <cell r="M338" t="str">
            <v>C:\Users\Filis\OneDrive\Citgez Trading\Leveranciers\Charmag\technische tekeningen\A400_99_002_2d.tif</v>
          </cell>
          <cell r="O338">
            <v>101020</v>
          </cell>
          <cell r="P338">
            <v>13</v>
          </cell>
          <cell r="Q338" t="str">
            <v>mm</v>
          </cell>
          <cell r="S338" t="str">
            <v>mm</v>
          </cell>
          <cell r="U338" t="str">
            <v>mm</v>
          </cell>
          <cell r="W338" t="str">
            <v>mm</v>
          </cell>
          <cell r="X338">
            <v>6</v>
          </cell>
          <cell r="Y338" t="str">
            <v>mm</v>
          </cell>
          <cell r="AA338" t="str">
            <v>mm</v>
          </cell>
          <cell r="AC338" t="str">
            <v>mm</v>
          </cell>
          <cell r="AE338" t="str">
            <v>mm</v>
          </cell>
          <cell r="AI338" t="str">
            <v>mm</v>
          </cell>
          <cell r="AL338" t="str">
            <v xml:space="preserve">Deuren volgens BRL 0803  </v>
          </cell>
          <cell r="AP338">
            <v>1</v>
          </cell>
          <cell r="AQ338" t="str">
            <v>stuks</v>
          </cell>
          <cell r="AW338" t="str">
            <v>Hout</v>
          </cell>
          <cell r="AX338" t="str">
            <v>Wood</v>
          </cell>
          <cell r="AY338" t="str">
            <v>Holz</v>
          </cell>
          <cell r="AZ338" t="str">
            <v>Bois</v>
          </cell>
          <cell r="BA338" t="str">
            <v>Onderdelen</v>
          </cell>
          <cell r="BB338" t="str">
            <v>Accessories</v>
          </cell>
          <cell r="BC338" t="str">
            <v>Zuberhörteile</v>
          </cell>
          <cell r="BD338" t="str">
            <v>Accessoires</v>
          </cell>
          <cell r="BE338" t="str">
            <v>Lagers, kunststof</v>
          </cell>
          <cell r="BF338" t="str">
            <v>Nylon bearing</v>
          </cell>
          <cell r="BG338" t="str">
            <v xml:space="preserve">Kunststof Lager </v>
          </cell>
          <cell r="BH338" t="str">
            <v>Rondelle, nylon</v>
          </cell>
          <cell r="BM338" t="str">
            <v>Nylon</v>
          </cell>
          <cell r="BN338" t="str">
            <v>Nylon</v>
          </cell>
          <cell r="BO338" t="str">
            <v>Kunststoff</v>
          </cell>
          <cell r="BP338" t="str">
            <v>Nylon</v>
          </cell>
          <cell r="BQ338" t="str">
            <v>Zwart</v>
          </cell>
          <cell r="BR338" t="str">
            <v>Black</v>
          </cell>
          <cell r="BS338" t="str">
            <v>Schwartz</v>
          </cell>
          <cell r="BT338" t="str">
            <v>Noir</v>
          </cell>
          <cell r="BU338" t="str">
            <v>Nylon</v>
          </cell>
          <cell r="BV338" t="str">
            <v>Nylon</v>
          </cell>
          <cell r="BW338" t="str">
            <v>Kunststoff</v>
          </cell>
          <cell r="BX338" t="str">
            <v>Nylon</v>
          </cell>
          <cell r="BY338" t="str">
            <v/>
          </cell>
          <cell r="DE338" t="str">
            <v>Onderdelen</v>
          </cell>
          <cell r="DM338" t="str">
            <v/>
          </cell>
          <cell r="DN338" t="str">
            <v/>
          </cell>
          <cell r="DO338" t="str">
            <v/>
          </cell>
          <cell r="EQ338" t="str">
            <v>A400_99_</v>
          </cell>
          <cell r="ER338" t="str">
            <v>A400_99_002_2d</v>
          </cell>
          <cell r="ES338" t="str">
            <v>A400_99</v>
          </cell>
          <cell r="FI338">
            <v>116225</v>
          </cell>
          <cell r="FJ338" t="str">
            <v>A440.99.001V</v>
          </cell>
          <cell r="FK338">
            <v>49122</v>
          </cell>
          <cell r="FL338">
            <v>1</v>
          </cell>
        </row>
        <row r="339">
          <cell r="C339" t="str">
            <v>A423.99.002E</v>
          </cell>
          <cell r="D339" t="str">
            <v>A423</v>
          </cell>
          <cell r="E339" t="str">
            <v>Uitvulplaatje voor scharnieren</v>
          </cell>
          <cell r="F339" t="str">
            <v xml:space="preserve">Wedge for hinge  with spur, nylon white </v>
          </cell>
          <cell r="G339" t="str">
            <v>Uitvulplaatje voor scharnieren, kunststof wit</v>
          </cell>
          <cell r="H339" t="str">
            <v xml:space="preserve">Câle pour charnière avec ergot, nylon blanc </v>
          </cell>
          <cell r="I339" t="str">
            <v xml:space="preserve">Unterlegplatte für Scharnier mit Kerbe, Kunststoff weiß </v>
          </cell>
          <cell r="J339" t="str">
            <v>A423.99..jpg</v>
          </cell>
          <cell r="K339" t="str">
            <v>C:\Users\Filis\OneDrive\Citgez Trading\Leveranciers\Charmag\Foto's\A423.99..jpg</v>
          </cell>
          <cell r="L339" t="str">
            <v>A423.99.002V</v>
          </cell>
          <cell r="M339" t="str">
            <v>C:\Users\Filis\OneDrive\Citgez Trading\Leveranciers\Charmag\technische tekeningen\A423.99.002V</v>
          </cell>
          <cell r="O339">
            <v>111687</v>
          </cell>
          <cell r="P339">
            <v>89</v>
          </cell>
          <cell r="Q339" t="str">
            <v>mm</v>
          </cell>
          <cell r="R339">
            <v>31</v>
          </cell>
          <cell r="S339" t="str">
            <v>mm</v>
          </cell>
          <cell r="T339">
            <v>1</v>
          </cell>
          <cell r="U339" t="str">
            <v>mm</v>
          </cell>
          <cell r="W339" t="str">
            <v>mm</v>
          </cell>
          <cell r="Y339" t="str">
            <v>mm</v>
          </cell>
          <cell r="AA339" t="str">
            <v>mm</v>
          </cell>
          <cell r="AC339" t="str">
            <v>mm</v>
          </cell>
          <cell r="AE339" t="str">
            <v>mm</v>
          </cell>
          <cell r="AI339" t="str">
            <v>mm</v>
          </cell>
          <cell r="AL339" t="str">
            <v xml:space="preserve">Deuren volgens BRL 0803  </v>
          </cell>
          <cell r="AQ339" t="str">
            <v>stuks</v>
          </cell>
          <cell r="AW339" t="str">
            <v>Hout</v>
          </cell>
          <cell r="AX339" t="str">
            <v>Wood</v>
          </cell>
          <cell r="AY339" t="str">
            <v>Holz</v>
          </cell>
          <cell r="AZ339" t="str">
            <v>Bois</v>
          </cell>
          <cell r="BA339" t="str">
            <v>Onderdelen</v>
          </cell>
          <cell r="BB339" t="str">
            <v>Accessories</v>
          </cell>
          <cell r="BC339" t="str">
            <v>Zuberhörteile</v>
          </cell>
          <cell r="BD339" t="str">
            <v>Accessoires</v>
          </cell>
          <cell r="BE339" t="str">
            <v>Uitvulplaatje voor scharnieren</v>
          </cell>
          <cell r="BF339" t="str">
            <v>Wedge for hinge  with spur</v>
          </cell>
          <cell r="BG339" t="str">
            <v>Unterlegplatte für Scharnier mit Kerbe</v>
          </cell>
          <cell r="BH339" t="str">
            <v>Câle pour charnière avec ergot</v>
          </cell>
          <cell r="BM339" t="str">
            <v>Kunststof</v>
          </cell>
          <cell r="BN339" t="str">
            <v>Nylon</v>
          </cell>
          <cell r="BO339" t="str">
            <v>Kunststoff</v>
          </cell>
          <cell r="BP339" t="str">
            <v>Nylon</v>
          </cell>
          <cell r="BQ339" t="str">
            <v>Wit</v>
          </cell>
          <cell r="BR339" t="str">
            <v>White</v>
          </cell>
          <cell r="BS339" t="str">
            <v>Weiß</v>
          </cell>
          <cell r="BT339" t="str">
            <v>Blanc</v>
          </cell>
          <cell r="BU339" t="str">
            <v>Kunststof</v>
          </cell>
          <cell r="BV339" t="str">
            <v>Nylon</v>
          </cell>
          <cell r="BW339" t="str">
            <v>Kunststoff</v>
          </cell>
          <cell r="BX339" t="str">
            <v>Nylon</v>
          </cell>
          <cell r="BY339" t="str">
            <v/>
          </cell>
          <cell r="DE339" t="str">
            <v>Onderdelen</v>
          </cell>
          <cell r="DM339" t="str">
            <v/>
          </cell>
          <cell r="DN339" t="str">
            <v/>
          </cell>
          <cell r="DO339" t="str">
            <v/>
          </cell>
          <cell r="EQ339" t="str">
            <v>A423.99.</v>
          </cell>
          <cell r="ER339" t="str">
            <v>A423.99.002V</v>
          </cell>
          <cell r="ES339" t="str">
            <v>A423.99</v>
          </cell>
          <cell r="FL339">
            <v>1</v>
          </cell>
        </row>
        <row r="340">
          <cell r="C340" t="str">
            <v>A423.99.003E</v>
          </cell>
          <cell r="D340" t="str">
            <v>A423</v>
          </cell>
          <cell r="E340" t="str">
            <v>Uitvulplaatje voor scharnieren</v>
          </cell>
          <cell r="F340" t="str">
            <v xml:space="preserve">Wedge for hinge  with spur, nylon white </v>
          </cell>
          <cell r="G340" t="str">
            <v>Uitvulplaatje voor scharnieren, kunststof wit</v>
          </cell>
          <cell r="H340" t="str">
            <v xml:space="preserve">Câle pour charnière avec ergot, nylon blanc </v>
          </cell>
          <cell r="I340" t="str">
            <v xml:space="preserve">Unterlegplatte für Scharnier mit Kerbe, Kunststoff weiß </v>
          </cell>
          <cell r="J340" t="str">
            <v>A423.99..jpg</v>
          </cell>
          <cell r="K340" t="str">
            <v>C:\Users\Filis\OneDrive\Citgez Trading\Leveranciers\Charmag\Foto's\A423.99..jpg</v>
          </cell>
          <cell r="L340" t="str">
            <v>A423.99.003V</v>
          </cell>
          <cell r="M340" t="str">
            <v>C:\Users\Filis\OneDrive\Citgez Trading\Leveranciers\Charmag\technische tekeningen\A423.99.003V</v>
          </cell>
          <cell r="O340">
            <v>110987</v>
          </cell>
          <cell r="P340">
            <v>89</v>
          </cell>
          <cell r="Q340" t="str">
            <v>mm</v>
          </cell>
          <cell r="R340">
            <v>31</v>
          </cell>
          <cell r="S340" t="str">
            <v>mm</v>
          </cell>
          <cell r="T340">
            <v>1</v>
          </cell>
          <cell r="U340" t="str">
            <v>mm</v>
          </cell>
          <cell r="W340" t="str">
            <v>mm</v>
          </cell>
          <cell r="Y340" t="str">
            <v>mm</v>
          </cell>
          <cell r="AA340" t="str">
            <v>mm</v>
          </cell>
          <cell r="AC340" t="str">
            <v>mm</v>
          </cell>
          <cell r="AE340" t="str">
            <v>mm</v>
          </cell>
          <cell r="AI340" t="str">
            <v>mm</v>
          </cell>
          <cell r="AL340" t="str">
            <v xml:space="preserve">Deuren volgens BRL 0803  </v>
          </cell>
          <cell r="AQ340" t="str">
            <v>stuks</v>
          </cell>
          <cell r="AW340" t="str">
            <v>Hout</v>
          </cell>
          <cell r="AX340" t="str">
            <v>Wood</v>
          </cell>
          <cell r="AY340" t="str">
            <v>Holz</v>
          </cell>
          <cell r="AZ340" t="str">
            <v>Bois</v>
          </cell>
          <cell r="BA340" t="str">
            <v>Onderdelen</v>
          </cell>
          <cell r="BB340" t="str">
            <v>Accessories</v>
          </cell>
          <cell r="BC340" t="str">
            <v>Zuberhörteile</v>
          </cell>
          <cell r="BD340" t="str">
            <v>Accessoires</v>
          </cell>
          <cell r="BE340" t="str">
            <v>Uitvulplaatje voor scharnieren</v>
          </cell>
          <cell r="BF340" t="str">
            <v>Wedge for hinge  with spur</v>
          </cell>
          <cell r="BG340" t="str">
            <v>Unterlegplatte für Scharnier mit Kerbe</v>
          </cell>
          <cell r="BH340" t="str">
            <v>Câle pour charnière avec ergot</v>
          </cell>
          <cell r="BM340" t="str">
            <v>Kunststof</v>
          </cell>
          <cell r="BN340" t="str">
            <v>Nylon</v>
          </cell>
          <cell r="BO340" t="str">
            <v>Kunststoff</v>
          </cell>
          <cell r="BP340" t="str">
            <v>Nylon</v>
          </cell>
          <cell r="BQ340" t="str">
            <v>Wit</v>
          </cell>
          <cell r="BR340" t="str">
            <v>White</v>
          </cell>
          <cell r="BS340" t="str">
            <v>Weiß</v>
          </cell>
          <cell r="BT340" t="str">
            <v>Blanc</v>
          </cell>
          <cell r="BU340" t="str">
            <v>Kunststof</v>
          </cell>
          <cell r="BV340" t="str">
            <v>Nylon</v>
          </cell>
          <cell r="BW340" t="str">
            <v>Kunststoff</v>
          </cell>
          <cell r="BX340" t="str">
            <v>Nylon</v>
          </cell>
          <cell r="BY340" t="str">
            <v/>
          </cell>
          <cell r="DE340" t="str">
            <v>Onderdelen</v>
          </cell>
          <cell r="DM340" t="str">
            <v/>
          </cell>
          <cell r="DN340" t="str">
            <v/>
          </cell>
          <cell r="DO340" t="str">
            <v/>
          </cell>
          <cell r="EQ340" t="str">
            <v>A423.99.</v>
          </cell>
          <cell r="ER340" t="str">
            <v>A423.99.003V</v>
          </cell>
          <cell r="ES340" t="str">
            <v>A423.99</v>
          </cell>
          <cell r="FL340">
            <v>1</v>
          </cell>
        </row>
        <row r="341">
          <cell r="BS341" t="str">
            <v/>
          </cell>
          <cell r="BT341" t="str">
            <v/>
          </cell>
          <cell r="BU341" t="str">
            <v/>
          </cell>
          <cell r="BV341" t="str">
            <v/>
          </cell>
          <cell r="BW341" t="str">
            <v/>
          </cell>
          <cell r="BX341" t="str">
            <v/>
          </cell>
          <cell r="BY341" t="str">
            <v/>
          </cell>
          <cell r="DM341" t="str">
            <v/>
          </cell>
          <cell r="DN341" t="str">
            <v/>
          </cell>
          <cell r="DO341" t="str">
            <v/>
          </cell>
          <cell r="FL341">
            <v>1</v>
          </cell>
        </row>
        <row r="342">
          <cell r="C342" t="str">
            <v>A440.99.001V</v>
          </cell>
          <cell r="D342" t="str">
            <v>A440</v>
          </cell>
          <cell r="E342" t="str">
            <v>Lagers, kunststof</v>
          </cell>
          <cell r="F342" t="str">
            <v xml:space="preserve">Flish-in nylon bearing , nylon black </v>
          </cell>
          <cell r="G342" t="str">
            <v>Lagers, kunststof, nylon zwart</v>
          </cell>
          <cell r="H342" t="str">
            <v>Douille nylon</v>
          </cell>
          <cell r="I342" t="str">
            <v xml:space="preserve">Kunststoff Hülse </v>
          </cell>
          <cell r="J342" t="str">
            <v>A440_Fo.jpg</v>
          </cell>
          <cell r="K342" t="str">
            <v>C:\Users\Filis\OneDrive\Citgez Trading\Leveranciers\Charmag\Foto's\A440_Fo.jpg</v>
          </cell>
          <cell r="L342" t="str">
            <v>A440_2d.tif</v>
          </cell>
          <cell r="M342" t="str">
            <v>C:\Users\Filis\OneDrive\Citgez Trading\Leveranciers\Charmag\technische tekeningen\A440_2d.tif</v>
          </cell>
          <cell r="O342">
            <v>101061</v>
          </cell>
          <cell r="Q342" t="str">
            <v>mm</v>
          </cell>
          <cell r="S342" t="str">
            <v>mm</v>
          </cell>
          <cell r="U342" t="str">
            <v>mm</v>
          </cell>
          <cell r="V342">
            <v>13</v>
          </cell>
          <cell r="W342" t="str">
            <v>mm</v>
          </cell>
          <cell r="X342">
            <v>6</v>
          </cell>
          <cell r="Y342" t="str">
            <v>mm</v>
          </cell>
          <cell r="AA342" t="str">
            <v>mm</v>
          </cell>
          <cell r="AC342" t="str">
            <v>mm</v>
          </cell>
          <cell r="AE342" t="str">
            <v>mm</v>
          </cell>
          <cell r="AI342" t="str">
            <v>mm</v>
          </cell>
          <cell r="AL342" t="str">
            <v xml:space="preserve">Deuren volgens BRL 0803  </v>
          </cell>
          <cell r="AP342">
            <v>1</v>
          </cell>
          <cell r="AQ342" t="str">
            <v>stuks</v>
          </cell>
          <cell r="AW342" t="str">
            <v>Hout</v>
          </cell>
          <cell r="AX342" t="str">
            <v>Wood</v>
          </cell>
          <cell r="AY342" t="str">
            <v>Holz</v>
          </cell>
          <cell r="AZ342" t="str">
            <v>Bois</v>
          </cell>
          <cell r="BA342" t="str">
            <v>Onderdelen</v>
          </cell>
          <cell r="BB342" t="str">
            <v>Accessories</v>
          </cell>
          <cell r="BC342" t="str">
            <v>Zuberhörteile</v>
          </cell>
          <cell r="BD342" t="str">
            <v>Accessoires</v>
          </cell>
          <cell r="BE342" t="str">
            <v>Bus, kunststof</v>
          </cell>
          <cell r="BF342" t="str">
            <v xml:space="preserve">Flish-in nylon bearing </v>
          </cell>
          <cell r="BG342" t="str">
            <v xml:space="preserve">Kunststof Hülse </v>
          </cell>
          <cell r="BH342" t="str">
            <v>Douille nylon pour</v>
          </cell>
          <cell r="BM342" t="str">
            <v>Nylon</v>
          </cell>
          <cell r="BN342" t="str">
            <v>Nylon</v>
          </cell>
          <cell r="BO342" t="str">
            <v>Kunststoff</v>
          </cell>
          <cell r="BP342" t="str">
            <v>Nylon</v>
          </cell>
          <cell r="BQ342" t="str">
            <v>Zwart</v>
          </cell>
          <cell r="BR342" t="str">
            <v>Black</v>
          </cell>
          <cell r="BS342" t="str">
            <v>Schwartz</v>
          </cell>
          <cell r="BT342" t="str">
            <v>Noir</v>
          </cell>
          <cell r="BU342" t="str">
            <v>Nylon</v>
          </cell>
          <cell r="BV342" t="str">
            <v>Nylon</v>
          </cell>
          <cell r="BW342" t="str">
            <v>Kunststoff</v>
          </cell>
          <cell r="BX342" t="str">
            <v>Nylon</v>
          </cell>
          <cell r="BY342" t="str">
            <v/>
          </cell>
          <cell r="DE342" t="str">
            <v>Onderdelen</v>
          </cell>
          <cell r="DM342" t="str">
            <v/>
          </cell>
          <cell r="DN342" t="str">
            <v/>
          </cell>
          <cell r="DO342" t="str">
            <v/>
          </cell>
          <cell r="EQ342" t="str">
            <v>A440_Fo</v>
          </cell>
          <cell r="ER342" t="str">
            <v>A440_2d</v>
          </cell>
          <cell r="ES342" t="str">
            <v>A440_2d</v>
          </cell>
          <cell r="EX342" t="str">
            <v>1078.20.076K</v>
          </cell>
          <cell r="FL342">
            <v>1</v>
          </cell>
        </row>
        <row r="343">
          <cell r="C343" t="str">
            <v>A440.99.001V</v>
          </cell>
          <cell r="D343" t="str">
            <v>A440</v>
          </cell>
          <cell r="E343" t="str">
            <v>Lagers, kunststof</v>
          </cell>
          <cell r="F343" t="str">
            <v xml:space="preserve">Flish-in nylon bearing , nylon black </v>
          </cell>
          <cell r="G343" t="str">
            <v>Lagers, kunststof, nylon zwart</v>
          </cell>
          <cell r="H343" t="str">
            <v>Douille nylon</v>
          </cell>
          <cell r="I343" t="str">
            <v xml:space="preserve">Kunststoff Hülse </v>
          </cell>
          <cell r="J343" t="str">
            <v>A440_Fo.jpg</v>
          </cell>
          <cell r="K343" t="str">
            <v>C:\Users\Filis\OneDrive\Citgez Trading\Leveranciers\Charmag\Foto's\A440_Fo.jpg</v>
          </cell>
          <cell r="L343" t="str">
            <v>A440_2d.tif</v>
          </cell>
          <cell r="M343" t="str">
            <v>C:\Users\Filis\OneDrive\Citgez Trading\Leveranciers\Charmag\technische tekeningen\A440_2d.tif</v>
          </cell>
          <cell r="O343">
            <v>101061</v>
          </cell>
          <cell r="P343">
            <v>16</v>
          </cell>
          <cell r="Q343" t="str">
            <v>mm</v>
          </cell>
          <cell r="S343" t="str">
            <v>mm</v>
          </cell>
          <cell r="U343" t="str">
            <v>mm</v>
          </cell>
          <cell r="V343">
            <v>13.5</v>
          </cell>
          <cell r="W343" t="str">
            <v>mm</v>
          </cell>
          <cell r="X343">
            <v>6</v>
          </cell>
          <cell r="Y343" t="str">
            <v>mm</v>
          </cell>
          <cell r="AA343" t="str">
            <v>mm</v>
          </cell>
          <cell r="AC343" t="str">
            <v>mm</v>
          </cell>
          <cell r="AE343" t="str">
            <v>mm</v>
          </cell>
          <cell r="AI343" t="str">
            <v>mm</v>
          </cell>
          <cell r="AL343" t="str">
            <v xml:space="preserve">Deuren volgens BRL 0803  </v>
          </cell>
          <cell r="AP343">
            <v>1</v>
          </cell>
          <cell r="AQ343" t="str">
            <v>stuks</v>
          </cell>
          <cell r="AW343" t="str">
            <v>Hout</v>
          </cell>
          <cell r="AX343" t="str">
            <v>Wood</v>
          </cell>
          <cell r="AY343" t="str">
            <v>Holz</v>
          </cell>
          <cell r="AZ343" t="str">
            <v>Bois</v>
          </cell>
          <cell r="BA343" t="str">
            <v>Onderdelen</v>
          </cell>
          <cell r="BB343" t="str">
            <v>Accessories</v>
          </cell>
          <cell r="BC343" t="str">
            <v>Zuberhörteile</v>
          </cell>
          <cell r="BD343" t="str">
            <v>Accessoires</v>
          </cell>
          <cell r="BE343" t="str">
            <v>Bus, kunststof</v>
          </cell>
          <cell r="BF343" t="str">
            <v xml:space="preserve">Flish-in nylon bearing </v>
          </cell>
          <cell r="BG343" t="str">
            <v xml:space="preserve">Kunststof Hülse </v>
          </cell>
          <cell r="BH343" t="str">
            <v>Douille nylon pour</v>
          </cell>
          <cell r="BM343" t="str">
            <v>Nylon</v>
          </cell>
          <cell r="BN343" t="str">
            <v>Nylon</v>
          </cell>
          <cell r="BO343" t="str">
            <v>Kunststoff</v>
          </cell>
          <cell r="BP343" t="str">
            <v>Nylon</v>
          </cell>
          <cell r="BQ343" t="str">
            <v>Zwart</v>
          </cell>
          <cell r="BR343" t="str">
            <v>Black</v>
          </cell>
          <cell r="BS343" t="str">
            <v>Schwartz</v>
          </cell>
          <cell r="BT343" t="str">
            <v>Noir</v>
          </cell>
          <cell r="BU343" t="str">
            <v>Nylon</v>
          </cell>
          <cell r="BV343" t="str">
            <v>Nylon</v>
          </cell>
          <cell r="BW343" t="str">
            <v>Kunststoff</v>
          </cell>
          <cell r="BX343" t="str">
            <v>Nylon</v>
          </cell>
          <cell r="BY343" t="str">
            <v/>
          </cell>
          <cell r="DE343" t="str">
            <v>Onderdelen</v>
          </cell>
          <cell r="DM343" t="str">
            <v/>
          </cell>
          <cell r="DN343" t="str">
            <v/>
          </cell>
          <cell r="DO343" t="str">
            <v/>
          </cell>
          <cell r="EQ343" t="str">
            <v>A440_Fo</v>
          </cell>
          <cell r="ER343" t="str">
            <v>A440_2d</v>
          </cell>
          <cell r="ES343" t="str">
            <v>A440_2d</v>
          </cell>
          <cell r="EX343" t="str">
            <v>1078.20.089K</v>
          </cell>
          <cell r="EZ343" t="str">
            <v>1080.20.089K</v>
          </cell>
          <cell r="FA343" t="str">
            <v>1278.20.089K</v>
          </cell>
          <cell r="FB343" t="str">
            <v>1280.20.089K</v>
          </cell>
          <cell r="FC343" t="str">
            <v>1280.20.150K</v>
          </cell>
          <cell r="FD343" t="str">
            <v>1278.20.150K</v>
          </cell>
          <cell r="FL343">
            <v>1</v>
          </cell>
        </row>
        <row r="344">
          <cell r="C344" t="str">
            <v>A460.20.001V</v>
          </cell>
          <cell r="D344" t="str">
            <v>A460</v>
          </cell>
          <cell r="E344" t="str">
            <v>Kogellager</v>
          </cell>
          <cell r="F344" t="str">
            <v xml:space="preserve">Ball bearing, Steel galvanized </v>
          </cell>
          <cell r="G344" t="str">
            <v>Kogellager, staal gegalvaniseerd</v>
          </cell>
          <cell r="H344" t="str">
            <v xml:space="preserve">Butée, acier zingué </v>
          </cell>
          <cell r="I344" t="str">
            <v xml:space="preserve">Kugellager, Stahl verzinkt </v>
          </cell>
          <cell r="J344" t="str">
            <v>A460_20.jpg</v>
          </cell>
          <cell r="K344" t="str">
            <v>C:\Users\Filis\OneDrive\Citgez Trading\Leveranciers\Charmag\Foto's\A460_20.jpg</v>
          </cell>
          <cell r="L344" t="str">
            <v>A460_20_2d.tif</v>
          </cell>
          <cell r="M344" t="str">
            <v>C:\Users\Filis\OneDrive\Citgez Trading\Leveranciers\Charmag\technische tekeningen\A460_20_2d.tif</v>
          </cell>
          <cell r="N344" t="str">
            <v>20_Gegalvaniseerd</v>
          </cell>
          <cell r="O344">
            <v>101086</v>
          </cell>
          <cell r="Q344" t="str">
            <v>mm</v>
          </cell>
          <cell r="S344" t="str">
            <v>mm</v>
          </cell>
          <cell r="T344">
            <v>5</v>
          </cell>
          <cell r="U344" t="str">
            <v>mm</v>
          </cell>
          <cell r="V344">
            <v>12.4</v>
          </cell>
          <cell r="W344" t="str">
            <v>mm</v>
          </cell>
          <cell r="X344">
            <v>6</v>
          </cell>
          <cell r="Y344" t="str">
            <v>mm</v>
          </cell>
          <cell r="AA344" t="str">
            <v>mm</v>
          </cell>
          <cell r="AC344" t="str">
            <v>mm</v>
          </cell>
          <cell r="AE344" t="str">
            <v>mm</v>
          </cell>
          <cell r="AI344" t="str">
            <v>mm</v>
          </cell>
          <cell r="AL344" t="str">
            <v xml:space="preserve">Deuren volgens BRL 0803  </v>
          </cell>
          <cell r="AP344">
            <v>1</v>
          </cell>
          <cell r="AQ344" t="str">
            <v>stuks</v>
          </cell>
          <cell r="AW344" t="str">
            <v>Hout</v>
          </cell>
          <cell r="AX344" t="str">
            <v>Wood</v>
          </cell>
          <cell r="AY344" t="str">
            <v>Holz</v>
          </cell>
          <cell r="AZ344" t="str">
            <v>Bois</v>
          </cell>
          <cell r="BA344" t="str">
            <v>Onderdelen</v>
          </cell>
          <cell r="BB344" t="str">
            <v>Accessories</v>
          </cell>
          <cell r="BC344" t="str">
            <v>Zuberhörteile</v>
          </cell>
          <cell r="BD344" t="str">
            <v>Accessoires</v>
          </cell>
          <cell r="BE344" t="str">
            <v>Kogellager</v>
          </cell>
          <cell r="BF344" t="str">
            <v>Ball bearing</v>
          </cell>
          <cell r="BG344" t="str">
            <v>Kugellager</v>
          </cell>
          <cell r="BH344" t="str">
            <v>Butée</v>
          </cell>
          <cell r="BM344" t="str">
            <v>Staal</v>
          </cell>
          <cell r="BN344" t="str">
            <v>Steel</v>
          </cell>
          <cell r="BO344" t="str">
            <v>Stahl</v>
          </cell>
          <cell r="BP344" t="str">
            <v>Acier</v>
          </cell>
          <cell r="BQ344" t="str">
            <v>Gegalvaniseerd</v>
          </cell>
          <cell r="BR344" t="str">
            <v>Galvanized</v>
          </cell>
          <cell r="BS344" t="str">
            <v>Verzinkt</v>
          </cell>
          <cell r="BT344" t="str">
            <v>Zingué</v>
          </cell>
          <cell r="BU344" t="str">
            <v>Staal</v>
          </cell>
          <cell r="BV344" t="str">
            <v>Steel</v>
          </cell>
          <cell r="BW344" t="str">
            <v>Stahl</v>
          </cell>
          <cell r="BX344" t="str">
            <v>Acier</v>
          </cell>
          <cell r="BY344" t="str">
            <v/>
          </cell>
          <cell r="DE344" t="str">
            <v>Onderdelen</v>
          </cell>
          <cell r="DM344" t="str">
            <v/>
          </cell>
          <cell r="DN344" t="str">
            <v/>
          </cell>
          <cell r="DO344" t="str">
            <v/>
          </cell>
          <cell r="EQ344" t="str">
            <v>A460_20</v>
          </cell>
          <cell r="ER344" t="str">
            <v>A460_20_2d</v>
          </cell>
          <cell r="ES344" t="str">
            <v>A460_20</v>
          </cell>
          <cell r="EX344" t="str">
            <v>1074.20.076K</v>
          </cell>
          <cell r="EZ344" t="str">
            <v>1076.20.076K</v>
          </cell>
          <cell r="FA344" t="str">
            <v>1274.20.076K</v>
          </cell>
          <cell r="FB344" t="str">
            <v>1276.20.076K</v>
          </cell>
          <cell r="FI344">
            <v>145140</v>
          </cell>
          <cell r="FJ344" t="str">
            <v>A460.20.001V</v>
          </cell>
          <cell r="FK344">
            <v>49123</v>
          </cell>
          <cell r="FL344">
            <v>1</v>
          </cell>
        </row>
        <row r="345">
          <cell r="C345" t="str">
            <v>A460.20.002V</v>
          </cell>
          <cell r="D345" t="str">
            <v>A460</v>
          </cell>
          <cell r="E345" t="str">
            <v>Kogellager</v>
          </cell>
          <cell r="F345" t="str">
            <v xml:space="preserve">Ball bearing, Steel galvanized </v>
          </cell>
          <cell r="G345" t="str">
            <v>Kogellager, staal gegalvaniseerd</v>
          </cell>
          <cell r="H345" t="str">
            <v xml:space="preserve">Butée, acier zingué </v>
          </cell>
          <cell r="I345" t="str">
            <v xml:space="preserve">Kugellager, Stahl verzinkt </v>
          </cell>
          <cell r="J345" t="str">
            <v>A460_20.jpg</v>
          </cell>
          <cell r="K345" t="str">
            <v>C:\Users\Filis\OneDrive\Citgez Trading\Leveranciers\Charmag\Foto's\A460_20.jpg</v>
          </cell>
          <cell r="L345" t="str">
            <v>A460_20_2d.tif</v>
          </cell>
          <cell r="M345" t="str">
            <v>C:\Users\Filis\OneDrive\Citgez Trading\Leveranciers\Charmag\technische tekeningen\A460_20_2d.tif</v>
          </cell>
          <cell r="N345" t="str">
            <v>20_Gegalvaniseerd</v>
          </cell>
          <cell r="O345">
            <v>101087</v>
          </cell>
          <cell r="Q345" t="str">
            <v>mm</v>
          </cell>
          <cell r="S345" t="str">
            <v>mm</v>
          </cell>
          <cell r="T345">
            <v>6.5</v>
          </cell>
          <cell r="U345" t="str">
            <v>mm</v>
          </cell>
          <cell r="V345">
            <v>13</v>
          </cell>
          <cell r="W345" t="str">
            <v>mm</v>
          </cell>
          <cell r="X345">
            <v>7</v>
          </cell>
          <cell r="Y345" t="str">
            <v>mm</v>
          </cell>
          <cell r="AA345" t="str">
            <v>mm</v>
          </cell>
          <cell r="AC345" t="str">
            <v>mm</v>
          </cell>
          <cell r="AE345" t="str">
            <v>mm</v>
          </cell>
          <cell r="AI345" t="str">
            <v>mm</v>
          </cell>
          <cell r="AL345" t="str">
            <v xml:space="preserve">Deuren volgens BRL 0803  </v>
          </cell>
          <cell r="AP345">
            <v>1</v>
          </cell>
          <cell r="AQ345" t="str">
            <v>stuks</v>
          </cell>
          <cell r="AW345" t="str">
            <v>Hout</v>
          </cell>
          <cell r="AX345" t="str">
            <v>Wood</v>
          </cell>
          <cell r="AY345" t="str">
            <v>Holz</v>
          </cell>
          <cell r="AZ345" t="str">
            <v>Bois</v>
          </cell>
          <cell r="BA345" t="str">
            <v>Onderdelen</v>
          </cell>
          <cell r="BB345" t="str">
            <v>Accessories</v>
          </cell>
          <cell r="BC345" t="str">
            <v>Zuberhörteile</v>
          </cell>
          <cell r="BD345" t="str">
            <v>Accessoires</v>
          </cell>
          <cell r="BE345" t="str">
            <v>Kogellager</v>
          </cell>
          <cell r="BF345" t="str">
            <v>Ball bearing</v>
          </cell>
          <cell r="BG345" t="str">
            <v>Kugellager</v>
          </cell>
          <cell r="BH345" t="str">
            <v>Butée</v>
          </cell>
          <cell r="BM345" t="str">
            <v>Staal</v>
          </cell>
          <cell r="BN345" t="str">
            <v>Steel</v>
          </cell>
          <cell r="BO345" t="str">
            <v>Stahl</v>
          </cell>
          <cell r="BP345" t="str">
            <v>Acier</v>
          </cell>
          <cell r="BQ345" t="str">
            <v>Gegalvaniseerd</v>
          </cell>
          <cell r="BR345" t="str">
            <v>Galvanized</v>
          </cell>
          <cell r="BS345" t="str">
            <v>Verzinkt</v>
          </cell>
          <cell r="BT345" t="str">
            <v>Zingué</v>
          </cell>
          <cell r="BU345" t="str">
            <v>Staal</v>
          </cell>
          <cell r="BV345" t="str">
            <v>Steel</v>
          </cell>
          <cell r="BW345" t="str">
            <v>Stahl</v>
          </cell>
          <cell r="BX345" t="str">
            <v>Acier</v>
          </cell>
          <cell r="BY345" t="str">
            <v/>
          </cell>
          <cell r="DE345" t="str">
            <v>Onderdelen</v>
          </cell>
          <cell r="DM345" t="str">
            <v/>
          </cell>
          <cell r="DN345" t="str">
            <v/>
          </cell>
          <cell r="DO345" t="str">
            <v/>
          </cell>
          <cell r="EQ345" t="str">
            <v>A460_20</v>
          </cell>
          <cell r="ER345" t="str">
            <v>A460_20_2d</v>
          </cell>
          <cell r="ES345" t="str">
            <v>A460_20</v>
          </cell>
          <cell r="EX345" t="str">
            <v>1074.20.089K</v>
          </cell>
          <cell r="EZ345" t="str">
            <v>1076.20.089K</v>
          </cell>
          <cell r="FA345" t="str">
            <v>1274.20.089K</v>
          </cell>
          <cell r="FI345">
            <v>116228</v>
          </cell>
          <cell r="FJ345" t="str">
            <v>A460.20.002V</v>
          </cell>
          <cell r="FK345">
            <v>49124</v>
          </cell>
          <cell r="FL345">
            <v>1</v>
          </cell>
        </row>
        <row r="346">
          <cell r="C346" t="str">
            <v>A460.20.009V</v>
          </cell>
          <cell r="D346" t="str">
            <v>A460</v>
          </cell>
          <cell r="E346" t="str">
            <v>Kogellager</v>
          </cell>
          <cell r="F346" t="str">
            <v xml:space="preserve">Ball bearing, Steel galvanized </v>
          </cell>
          <cell r="G346" t="str">
            <v>Kogellager, staal gegalvaniseerd</v>
          </cell>
          <cell r="H346" t="str">
            <v xml:space="preserve">Butée, acier zingué </v>
          </cell>
          <cell r="I346" t="str">
            <v xml:space="preserve">Kugellager, Stahl verzinkt </v>
          </cell>
          <cell r="J346" t="str">
            <v>A460_20.jpg</v>
          </cell>
          <cell r="K346" t="str">
            <v>C:\Users\Filis\OneDrive\Citgez Trading\Leveranciers\Charmag\Foto's\A460_20.jpg</v>
          </cell>
          <cell r="L346" t="str">
            <v>A460_20_2d.tif</v>
          </cell>
          <cell r="M346" t="str">
            <v>C:\Users\Filis\OneDrive\Citgez Trading\Leveranciers\Charmag\technische tekeningen\A460_20_2d.tif</v>
          </cell>
          <cell r="N346" t="str">
            <v>20_Gegalvaniseerd</v>
          </cell>
          <cell r="O346">
            <v>101088</v>
          </cell>
          <cell r="Q346" t="str">
            <v>mm</v>
          </cell>
          <cell r="S346" t="str">
            <v>mm</v>
          </cell>
          <cell r="T346">
            <v>7</v>
          </cell>
          <cell r="U346" t="str">
            <v>mm</v>
          </cell>
          <cell r="V346">
            <v>15</v>
          </cell>
          <cell r="W346" t="str">
            <v>mm</v>
          </cell>
          <cell r="X346">
            <v>8</v>
          </cell>
          <cell r="Y346" t="str">
            <v>mm</v>
          </cell>
          <cell r="AA346" t="str">
            <v>mm</v>
          </cell>
          <cell r="AC346" t="str">
            <v>mm</v>
          </cell>
          <cell r="AE346" t="str">
            <v>mm</v>
          </cell>
          <cell r="AI346" t="str">
            <v>mm</v>
          </cell>
          <cell r="AL346" t="str">
            <v xml:space="preserve">Deuren volgens BRL 0803  </v>
          </cell>
          <cell r="AP346">
            <v>1</v>
          </cell>
          <cell r="AQ346" t="str">
            <v>stuks</v>
          </cell>
          <cell r="AW346" t="str">
            <v>Hout</v>
          </cell>
          <cell r="AX346" t="str">
            <v>Wood</v>
          </cell>
          <cell r="AY346" t="str">
            <v>Holz</v>
          </cell>
          <cell r="AZ346" t="str">
            <v>Bois</v>
          </cell>
          <cell r="BA346" t="str">
            <v>Onderdelen</v>
          </cell>
          <cell r="BB346" t="str">
            <v>Accessories</v>
          </cell>
          <cell r="BC346" t="str">
            <v>Zuberhörteile</v>
          </cell>
          <cell r="BD346" t="str">
            <v>Accessoires</v>
          </cell>
          <cell r="BE346" t="str">
            <v>Kogellager</v>
          </cell>
          <cell r="BF346" t="str">
            <v>Ball bearing</v>
          </cell>
          <cell r="BG346" t="str">
            <v>Kugellager</v>
          </cell>
          <cell r="BH346" t="str">
            <v>Butée</v>
          </cell>
          <cell r="BM346" t="str">
            <v>Staal</v>
          </cell>
          <cell r="BN346" t="str">
            <v>Steel</v>
          </cell>
          <cell r="BO346" t="str">
            <v>Stahl</v>
          </cell>
          <cell r="BP346" t="str">
            <v>Acier</v>
          </cell>
          <cell r="BQ346" t="str">
            <v>Gegalvaniseerd</v>
          </cell>
          <cell r="BR346" t="str">
            <v>Galvanized</v>
          </cell>
          <cell r="BS346" t="str">
            <v>Verzinkt</v>
          </cell>
          <cell r="BT346" t="str">
            <v>Zingué</v>
          </cell>
          <cell r="BU346" t="str">
            <v>Staal</v>
          </cell>
          <cell r="BV346" t="str">
            <v>Steel</v>
          </cell>
          <cell r="BW346" t="str">
            <v>Stahl</v>
          </cell>
          <cell r="BX346" t="str">
            <v>Acier</v>
          </cell>
          <cell r="BY346" t="str">
            <v/>
          </cell>
          <cell r="DE346" t="str">
            <v>Onderdelen</v>
          </cell>
          <cell r="DM346" t="str">
            <v/>
          </cell>
          <cell r="DN346" t="str">
            <v/>
          </cell>
          <cell r="DO346" t="str">
            <v/>
          </cell>
          <cell r="EQ346" t="str">
            <v>A460_20</v>
          </cell>
          <cell r="ER346" t="str">
            <v>A460_20_2d</v>
          </cell>
          <cell r="ES346" t="str">
            <v>A460_20</v>
          </cell>
          <cell r="EX346" t="str">
            <v>1066.20.089K</v>
          </cell>
          <cell r="EZ346" t="str">
            <v>1266.20.089K</v>
          </cell>
          <cell r="FI346">
            <v>116226</v>
          </cell>
          <cell r="FJ346" t="str">
            <v>A460.20.009V</v>
          </cell>
          <cell r="FK346">
            <v>49125</v>
          </cell>
          <cell r="FL346">
            <v>1</v>
          </cell>
        </row>
        <row r="347">
          <cell r="BS347" t="str">
            <v/>
          </cell>
          <cell r="BT347" t="str">
            <v/>
          </cell>
          <cell r="BU347" t="str">
            <v/>
          </cell>
          <cell r="BV347" t="str">
            <v/>
          </cell>
          <cell r="BW347" t="str">
            <v/>
          </cell>
          <cell r="BX347" t="str">
            <v/>
          </cell>
          <cell r="BY347" t="str">
            <v/>
          </cell>
          <cell r="DM347" t="str">
            <v/>
          </cell>
          <cell r="DN347" t="str">
            <v/>
          </cell>
          <cell r="DO347" t="str">
            <v/>
          </cell>
          <cell r="FL347">
            <v>1</v>
          </cell>
        </row>
        <row r="348">
          <cell r="C348" t="str">
            <v>A460.50.001V</v>
          </cell>
          <cell r="D348" t="str">
            <v>A460</v>
          </cell>
          <cell r="E348" t="str">
            <v>Kogellager</v>
          </cell>
          <cell r="F348" t="str">
            <v xml:space="preserve">Ball bearing, brass </v>
          </cell>
          <cell r="G348" t="str">
            <v xml:space="preserve">Kogellager, messing </v>
          </cell>
          <cell r="H348" t="str">
            <v xml:space="preserve">Butée, laiton </v>
          </cell>
          <cell r="I348" t="str">
            <v xml:space="preserve">Kugellager, Messing </v>
          </cell>
          <cell r="J348" t="str">
            <v>A460_50.jpg</v>
          </cell>
          <cell r="K348" t="str">
            <v>C:\Users\Filis\OneDrive\Citgez Trading\Leveranciers\Charmag\Foto's\A460_50.jpg</v>
          </cell>
          <cell r="L348" t="str">
            <v>A460_50_2d.tif</v>
          </cell>
          <cell r="M348" t="str">
            <v>C:\Users\Filis\OneDrive\Citgez Trading\Leveranciers\Charmag\technische tekeningen\A460_50_2d.tif</v>
          </cell>
          <cell r="N348" t="str">
            <v>50_Messing</v>
          </cell>
          <cell r="O348">
            <v>101091</v>
          </cell>
          <cell r="Q348" t="str">
            <v>mm</v>
          </cell>
          <cell r="S348" t="str">
            <v>mm</v>
          </cell>
          <cell r="T348">
            <v>5</v>
          </cell>
          <cell r="U348" t="str">
            <v>mm</v>
          </cell>
          <cell r="V348">
            <v>12</v>
          </cell>
          <cell r="W348" t="str">
            <v>mm</v>
          </cell>
          <cell r="X348">
            <v>6</v>
          </cell>
          <cell r="Y348" t="str">
            <v>mm</v>
          </cell>
          <cell r="AA348" t="str">
            <v>mm</v>
          </cell>
          <cell r="AC348" t="str">
            <v>mm</v>
          </cell>
          <cell r="AE348" t="str">
            <v>mm</v>
          </cell>
          <cell r="AI348" t="str">
            <v>mm</v>
          </cell>
          <cell r="AL348" t="str">
            <v xml:space="preserve">Deuren volgens BRL 0803  </v>
          </cell>
          <cell r="AQ348" t="str">
            <v>stuks</v>
          </cell>
          <cell r="AW348" t="str">
            <v>Hout</v>
          </cell>
          <cell r="AX348" t="str">
            <v>Wood</v>
          </cell>
          <cell r="AY348" t="str">
            <v>Holz</v>
          </cell>
          <cell r="AZ348" t="str">
            <v>Bois</v>
          </cell>
          <cell r="BA348" t="str">
            <v>Onderdelen</v>
          </cell>
          <cell r="BB348" t="str">
            <v>Accessories</v>
          </cell>
          <cell r="BC348" t="str">
            <v>Zuberhörteile</v>
          </cell>
          <cell r="BD348" t="str">
            <v>Accessoires</v>
          </cell>
          <cell r="BE348" t="str">
            <v>Kogellager</v>
          </cell>
          <cell r="BF348" t="str">
            <v>Ball bearing</v>
          </cell>
          <cell r="BG348" t="str">
            <v>Kugellager</v>
          </cell>
          <cell r="BH348" t="str">
            <v>Butée</v>
          </cell>
          <cell r="BM348" t="str">
            <v>Messing</v>
          </cell>
          <cell r="BN348" t="str">
            <v>Brass</v>
          </cell>
          <cell r="BO348" t="str">
            <v>Messing</v>
          </cell>
          <cell r="BP348" t="str">
            <v>Laiton</v>
          </cell>
          <cell r="BQ348" t="str">
            <v>Gepolijst</v>
          </cell>
          <cell r="BR348" t="str">
            <v>Polished</v>
          </cell>
          <cell r="BS348" t="str">
            <v>Poliert</v>
          </cell>
          <cell r="BT348" t="str">
            <v>Poli</v>
          </cell>
          <cell r="BU348" t="str">
            <v>Messing</v>
          </cell>
          <cell r="BV348" t="str">
            <v>Brass</v>
          </cell>
          <cell r="BW348" t="str">
            <v>Messing</v>
          </cell>
          <cell r="BX348" t="str">
            <v>Laiton</v>
          </cell>
          <cell r="BY348" t="str">
            <v/>
          </cell>
          <cell r="DE348" t="str">
            <v>Onderdelen</v>
          </cell>
          <cell r="DM348" t="str">
            <v/>
          </cell>
          <cell r="DN348" t="str">
            <v/>
          </cell>
          <cell r="DO348" t="str">
            <v/>
          </cell>
          <cell r="EQ348" t="str">
            <v>A460_50</v>
          </cell>
          <cell r="ER348" t="str">
            <v>A460_50_2d</v>
          </cell>
          <cell r="ES348" t="str">
            <v>A460_50</v>
          </cell>
          <cell r="EX348" t="str">
            <v>1074.50.076K</v>
          </cell>
          <cell r="FL348">
            <v>1</v>
          </cell>
        </row>
        <row r="349">
          <cell r="C349" t="str">
            <v>A460.50.002V</v>
          </cell>
          <cell r="D349" t="str">
            <v>A460</v>
          </cell>
          <cell r="E349" t="str">
            <v>Kogellager</v>
          </cell>
          <cell r="F349" t="str">
            <v xml:space="preserve">Ball bearing, brass </v>
          </cell>
          <cell r="G349" t="str">
            <v xml:space="preserve">Kogellager, messing </v>
          </cell>
          <cell r="H349" t="str">
            <v xml:space="preserve">Butée, laiton </v>
          </cell>
          <cell r="I349" t="str">
            <v>Kugellager, Messing</v>
          </cell>
          <cell r="J349" t="str">
            <v>A460_50.jpg</v>
          </cell>
          <cell r="K349" t="str">
            <v>C:\Users\Filis\OneDrive\Citgez Trading\Leveranciers\Charmag\Foto's\A460_50.jpg</v>
          </cell>
          <cell r="L349" t="str">
            <v>A460_50_2d.tif</v>
          </cell>
          <cell r="M349" t="str">
            <v>C:\Users\Filis\OneDrive\Citgez Trading\Leveranciers\Charmag\technische tekeningen\A460_50_2d.tif</v>
          </cell>
          <cell r="N349" t="str">
            <v>50_Messing</v>
          </cell>
          <cell r="O349">
            <v>101092</v>
          </cell>
          <cell r="Q349" t="str">
            <v>mm</v>
          </cell>
          <cell r="S349" t="str">
            <v>mm</v>
          </cell>
          <cell r="T349">
            <v>6.5</v>
          </cell>
          <cell r="U349" t="str">
            <v>mm</v>
          </cell>
          <cell r="V349">
            <v>13</v>
          </cell>
          <cell r="W349" t="str">
            <v>mm</v>
          </cell>
          <cell r="X349">
            <v>7</v>
          </cell>
          <cell r="Y349" t="str">
            <v>mm</v>
          </cell>
          <cell r="AA349" t="str">
            <v>mm</v>
          </cell>
          <cell r="AC349" t="str">
            <v>mm</v>
          </cell>
          <cell r="AE349" t="str">
            <v>mm</v>
          </cell>
          <cell r="AI349" t="str">
            <v>mm</v>
          </cell>
          <cell r="AL349" t="str">
            <v xml:space="preserve">Deuren volgens BRL 0803  </v>
          </cell>
          <cell r="AP349">
            <v>1</v>
          </cell>
          <cell r="AQ349" t="str">
            <v>stuks</v>
          </cell>
          <cell r="AW349" t="str">
            <v>Hout</v>
          </cell>
          <cell r="AX349" t="str">
            <v>Wood</v>
          </cell>
          <cell r="AY349" t="str">
            <v>Holz</v>
          </cell>
          <cell r="AZ349" t="str">
            <v>Bois</v>
          </cell>
          <cell r="BA349" t="str">
            <v>Onderdelen</v>
          </cell>
          <cell r="BB349" t="str">
            <v>Accessories</v>
          </cell>
          <cell r="BC349" t="str">
            <v>Zuberhörteile</v>
          </cell>
          <cell r="BD349" t="str">
            <v>Accessoires</v>
          </cell>
          <cell r="BE349" t="str">
            <v>Kogellager</v>
          </cell>
          <cell r="BF349" t="str">
            <v>Ball bearing</v>
          </cell>
          <cell r="BG349" t="str">
            <v>Kugellager</v>
          </cell>
          <cell r="BH349" t="str">
            <v>Butée</v>
          </cell>
          <cell r="BM349" t="str">
            <v>Messing</v>
          </cell>
          <cell r="BN349" t="str">
            <v>Brass</v>
          </cell>
          <cell r="BO349" t="str">
            <v>Messing</v>
          </cell>
          <cell r="BP349" t="str">
            <v>Laiton</v>
          </cell>
          <cell r="BQ349" t="str">
            <v>Gepolijst</v>
          </cell>
          <cell r="BR349" t="str">
            <v>Polished</v>
          </cell>
          <cell r="BS349" t="str">
            <v>Poliert</v>
          </cell>
          <cell r="BT349" t="str">
            <v>Poli</v>
          </cell>
          <cell r="BU349" t="str">
            <v>Messing</v>
          </cell>
          <cell r="BV349" t="str">
            <v>Brass</v>
          </cell>
          <cell r="BW349" t="str">
            <v>Messing</v>
          </cell>
          <cell r="BX349" t="str">
            <v>Laiton</v>
          </cell>
          <cell r="BY349" t="str">
            <v/>
          </cell>
          <cell r="DE349" t="str">
            <v>Onderdelen</v>
          </cell>
          <cell r="DM349" t="str">
            <v/>
          </cell>
          <cell r="DN349" t="str">
            <v/>
          </cell>
          <cell r="DO349" t="str">
            <v/>
          </cell>
          <cell r="EQ349" t="str">
            <v>A460_50</v>
          </cell>
          <cell r="ER349" t="str">
            <v>A460_50_2d</v>
          </cell>
          <cell r="ES349" t="str">
            <v>A460_50</v>
          </cell>
          <cell r="EX349" t="str">
            <v>1074.50.089K</v>
          </cell>
          <cell r="FL349">
            <v>1</v>
          </cell>
        </row>
        <row r="350">
          <cell r="BS350" t="str">
            <v/>
          </cell>
          <cell r="BT350" t="str">
            <v/>
          </cell>
          <cell r="BU350" t="str">
            <v/>
          </cell>
          <cell r="BV350" t="str">
            <v/>
          </cell>
          <cell r="BW350" t="str">
            <v/>
          </cell>
          <cell r="BX350" t="str">
            <v/>
          </cell>
          <cell r="BY350" t="str">
            <v/>
          </cell>
          <cell r="DM350" t="str">
            <v/>
          </cell>
          <cell r="DN350" t="str">
            <v/>
          </cell>
          <cell r="DO350" t="str">
            <v/>
          </cell>
          <cell r="FL350">
            <v>1</v>
          </cell>
        </row>
        <row r="351">
          <cell r="C351" t="str">
            <v>A460.80.001V</v>
          </cell>
          <cell r="D351" t="str">
            <v>A460</v>
          </cell>
          <cell r="E351" t="str">
            <v>Kogellager</v>
          </cell>
          <cell r="F351" t="str">
            <v xml:space="preserve">Ball bearing, stainless steel </v>
          </cell>
          <cell r="G351" t="str">
            <v xml:space="preserve">Kogellager, rvs  </v>
          </cell>
          <cell r="H351" t="str">
            <v xml:space="preserve">Butée, inox </v>
          </cell>
          <cell r="I351" t="str">
            <v xml:space="preserve">Kugellager, Edelstahl </v>
          </cell>
          <cell r="J351" t="str">
            <v>A460_80.jpg</v>
          </cell>
          <cell r="K351" t="str">
            <v>C:\Users\Filis\OneDrive\Citgez Trading\Leveranciers\Charmag\Foto's\A460_80.jpg</v>
          </cell>
          <cell r="L351" t="str">
            <v>A460_80_2d.tif</v>
          </cell>
          <cell r="M351" t="str">
            <v>C:\Users\Filis\OneDrive\Citgez Trading\Leveranciers\Charmag\technische tekeningen\A460_80_2d.tif</v>
          </cell>
          <cell r="N351" t="str">
            <v>80_Rvs</v>
          </cell>
          <cell r="O351">
            <v>101093</v>
          </cell>
          <cell r="Q351" t="str">
            <v>mm</v>
          </cell>
          <cell r="S351" t="str">
            <v>mm</v>
          </cell>
          <cell r="T351">
            <v>5</v>
          </cell>
          <cell r="U351" t="str">
            <v>mm</v>
          </cell>
          <cell r="V351">
            <v>12</v>
          </cell>
          <cell r="W351" t="str">
            <v>mm</v>
          </cell>
          <cell r="X351">
            <v>6</v>
          </cell>
          <cell r="Y351" t="str">
            <v>mm</v>
          </cell>
          <cell r="AA351" t="str">
            <v>mm</v>
          </cell>
          <cell r="AC351" t="str">
            <v>mm</v>
          </cell>
          <cell r="AE351" t="str">
            <v>mm</v>
          </cell>
          <cell r="AI351" t="str">
            <v>mm</v>
          </cell>
          <cell r="AL351" t="str">
            <v xml:space="preserve">Deuren volgens BRL 0803  </v>
          </cell>
          <cell r="AP351">
            <v>1</v>
          </cell>
          <cell r="AQ351" t="str">
            <v>stuks</v>
          </cell>
          <cell r="AW351" t="str">
            <v>Hout</v>
          </cell>
          <cell r="AX351" t="str">
            <v>Wood</v>
          </cell>
          <cell r="AY351" t="str">
            <v>Holz</v>
          </cell>
          <cell r="AZ351" t="str">
            <v>Bois</v>
          </cell>
          <cell r="BA351" t="str">
            <v>Onderdelen</v>
          </cell>
          <cell r="BB351" t="str">
            <v>Accessories</v>
          </cell>
          <cell r="BC351" t="str">
            <v>Zuberhörteile</v>
          </cell>
          <cell r="BD351" t="str">
            <v>Accessoires</v>
          </cell>
          <cell r="BE351" t="str">
            <v>Kogellager</v>
          </cell>
          <cell r="BF351" t="str">
            <v>Ball bearing</v>
          </cell>
          <cell r="BG351" t="str">
            <v>Kugellager</v>
          </cell>
          <cell r="BH351" t="str">
            <v>Butée</v>
          </cell>
          <cell r="BM351" t="str">
            <v>Rvs</v>
          </cell>
          <cell r="BN351" t="str">
            <v>Stainless steel</v>
          </cell>
          <cell r="BO351" t="str">
            <v>Edelstahl</v>
          </cell>
          <cell r="BP351" t="str">
            <v>Inox</v>
          </cell>
          <cell r="BQ351" t="str">
            <v>Geborsteld</v>
          </cell>
          <cell r="BR351" t="str">
            <v>Brushed</v>
          </cell>
          <cell r="BS351" t="str">
            <v>Gebürstet</v>
          </cell>
          <cell r="BT351" t="str">
            <v>Brossé</v>
          </cell>
          <cell r="BU351" t="str">
            <v>Rvs</v>
          </cell>
          <cell r="BV351" t="str">
            <v>Stainless Steel</v>
          </cell>
          <cell r="BW351" t="str">
            <v>Edelstahl</v>
          </cell>
          <cell r="BX351" t="str">
            <v>Inox</v>
          </cell>
          <cell r="BY351" t="str">
            <v/>
          </cell>
          <cell r="DE351" t="str">
            <v>Onderdelen</v>
          </cell>
          <cell r="DM351" t="str">
            <v/>
          </cell>
          <cell r="DN351" t="str">
            <v/>
          </cell>
          <cell r="DO351" t="str">
            <v/>
          </cell>
          <cell r="EQ351" t="str">
            <v>A460_80</v>
          </cell>
          <cell r="ER351" t="str">
            <v>A460_80_2d</v>
          </cell>
          <cell r="ES351" t="str">
            <v>A460_80</v>
          </cell>
          <cell r="EX351" t="str">
            <v>1074.80.076K</v>
          </cell>
          <cell r="FL351">
            <v>1</v>
          </cell>
        </row>
        <row r="352">
          <cell r="C352" t="str">
            <v>A460.80.002V</v>
          </cell>
          <cell r="D352" t="str">
            <v>A460</v>
          </cell>
          <cell r="E352" t="str">
            <v>Kogellager</v>
          </cell>
          <cell r="F352" t="str">
            <v xml:space="preserve">Ball bearing, stainless steel </v>
          </cell>
          <cell r="G352" t="str">
            <v xml:space="preserve">Kogellager, rvs  </v>
          </cell>
          <cell r="H352" t="str">
            <v xml:space="preserve">Butée, inox </v>
          </cell>
          <cell r="I352" t="str">
            <v xml:space="preserve">Kugellager, Edelstahl </v>
          </cell>
          <cell r="J352" t="str">
            <v>A460_80.jpg</v>
          </cell>
          <cell r="K352" t="str">
            <v>C:\Users\Filis\OneDrive\Citgez Trading\Leveranciers\Charmag\Foto's\A460_80.jpg</v>
          </cell>
          <cell r="L352" t="str">
            <v>A460_80_2d.tif</v>
          </cell>
          <cell r="M352" t="str">
            <v>C:\Users\Filis\OneDrive\Citgez Trading\Leveranciers\Charmag\technische tekeningen\A460_80_2d.tif</v>
          </cell>
          <cell r="N352" t="str">
            <v>80_Rvs</v>
          </cell>
          <cell r="O352">
            <v>101094</v>
          </cell>
          <cell r="Q352" t="str">
            <v>mm</v>
          </cell>
          <cell r="S352" t="str">
            <v>mm</v>
          </cell>
          <cell r="T352">
            <v>6.5</v>
          </cell>
          <cell r="U352" t="str">
            <v>mm</v>
          </cell>
          <cell r="V352">
            <v>13</v>
          </cell>
          <cell r="W352" t="str">
            <v>mm</v>
          </cell>
          <cell r="X352">
            <v>7</v>
          </cell>
          <cell r="Y352" t="str">
            <v>mm</v>
          </cell>
          <cell r="AA352" t="str">
            <v>mm</v>
          </cell>
          <cell r="AC352" t="str">
            <v>mm</v>
          </cell>
          <cell r="AE352" t="str">
            <v>mm</v>
          </cell>
          <cell r="AI352" t="str">
            <v>mm</v>
          </cell>
          <cell r="AL352" t="str">
            <v xml:space="preserve">Deuren volgens BRL 0803  </v>
          </cell>
          <cell r="AP352">
            <v>1</v>
          </cell>
          <cell r="AQ352" t="str">
            <v>stuks</v>
          </cell>
          <cell r="AW352" t="str">
            <v>Hout</v>
          </cell>
          <cell r="AX352" t="str">
            <v>Wood</v>
          </cell>
          <cell r="AY352" t="str">
            <v>Holz</v>
          </cell>
          <cell r="AZ352" t="str">
            <v>Bois</v>
          </cell>
          <cell r="BA352" t="str">
            <v>Onderdelen</v>
          </cell>
          <cell r="BB352" t="str">
            <v>Accessories</v>
          </cell>
          <cell r="BC352" t="str">
            <v>Zuberhörteile</v>
          </cell>
          <cell r="BD352" t="str">
            <v>Accessoires</v>
          </cell>
          <cell r="BE352" t="str">
            <v>Kogellager</v>
          </cell>
          <cell r="BF352" t="str">
            <v>Ball bearing</v>
          </cell>
          <cell r="BG352" t="str">
            <v>Kugellager</v>
          </cell>
          <cell r="BH352" t="str">
            <v>Butée</v>
          </cell>
          <cell r="BM352" t="str">
            <v>Rvs</v>
          </cell>
          <cell r="BN352" t="str">
            <v>Stainless steel</v>
          </cell>
          <cell r="BO352" t="str">
            <v>Edelstahl</v>
          </cell>
          <cell r="BP352" t="str">
            <v>Inox</v>
          </cell>
          <cell r="BQ352" t="str">
            <v>Geborsteld</v>
          </cell>
          <cell r="BR352" t="str">
            <v>Brushed</v>
          </cell>
          <cell r="BS352" t="str">
            <v>Gebürstet</v>
          </cell>
          <cell r="BT352" t="str">
            <v>Brossé</v>
          </cell>
          <cell r="BU352" t="str">
            <v>Rvs</v>
          </cell>
          <cell r="BV352" t="str">
            <v>Stainless Steel</v>
          </cell>
          <cell r="BW352" t="str">
            <v>Edelstahl</v>
          </cell>
          <cell r="BX352" t="str">
            <v>Inox</v>
          </cell>
          <cell r="BY352" t="str">
            <v/>
          </cell>
          <cell r="DE352" t="str">
            <v>Onderdelen</v>
          </cell>
          <cell r="DM352" t="str">
            <v/>
          </cell>
          <cell r="DN352" t="str">
            <v/>
          </cell>
          <cell r="DO352" t="str">
            <v/>
          </cell>
          <cell r="EQ352" t="str">
            <v>A460_80</v>
          </cell>
          <cell r="ER352" t="str">
            <v>A460_80_2d</v>
          </cell>
          <cell r="ES352" t="str">
            <v>A460_80</v>
          </cell>
          <cell r="EX352" t="str">
            <v>1074.80.089K</v>
          </cell>
          <cell r="EZ352" t="str">
            <v>1076.80.089K</v>
          </cell>
          <cell r="FA352" t="str">
            <v>1274.80.089K</v>
          </cell>
          <cell r="FB352" t="str">
            <v>1276.80.089K</v>
          </cell>
          <cell r="FI352">
            <v>116230</v>
          </cell>
          <cell r="FJ352" t="str">
            <v>A460.80.002V</v>
          </cell>
          <cell r="FK352">
            <v>49129</v>
          </cell>
          <cell r="FL352">
            <v>1</v>
          </cell>
        </row>
        <row r="353">
          <cell r="C353" t="str">
            <v>A460.80.009V</v>
          </cell>
          <cell r="D353" t="str">
            <v>A460</v>
          </cell>
          <cell r="E353" t="str">
            <v>Kogellager</v>
          </cell>
          <cell r="F353" t="str">
            <v xml:space="preserve">Ball bearing, stainless steel </v>
          </cell>
          <cell r="G353" t="str">
            <v xml:space="preserve">Kogellager, rvs  </v>
          </cell>
          <cell r="H353" t="str">
            <v xml:space="preserve">Butée, inox </v>
          </cell>
          <cell r="I353" t="str">
            <v xml:space="preserve">Kugellager, Edelstahl </v>
          </cell>
          <cell r="J353" t="str">
            <v>A460_80.jpg</v>
          </cell>
          <cell r="K353" t="str">
            <v>C:\Users\Filis\OneDrive\Citgez Trading\Leveranciers\Charmag\Foto's\A460_80.jpg</v>
          </cell>
          <cell r="L353" t="str">
            <v>A460_80_2d.tif</v>
          </cell>
          <cell r="M353" t="str">
            <v>C:\Users\Filis\OneDrive\Citgez Trading\Leveranciers\Charmag\technische tekeningen\A460_80_2d.tif</v>
          </cell>
          <cell r="N353" t="str">
            <v>80_Rvs</v>
          </cell>
          <cell r="O353">
            <v>101096</v>
          </cell>
          <cell r="Q353" t="str">
            <v>mm</v>
          </cell>
          <cell r="S353" t="str">
            <v>mm</v>
          </cell>
          <cell r="T353">
            <v>7</v>
          </cell>
          <cell r="U353" t="str">
            <v>mm</v>
          </cell>
          <cell r="V353">
            <v>15</v>
          </cell>
          <cell r="W353" t="str">
            <v>mm</v>
          </cell>
          <cell r="X353">
            <v>8</v>
          </cell>
          <cell r="Y353" t="str">
            <v>mm</v>
          </cell>
          <cell r="AA353" t="str">
            <v>mm</v>
          </cell>
          <cell r="AC353" t="str">
            <v>mm</v>
          </cell>
          <cell r="AE353" t="str">
            <v>mm</v>
          </cell>
          <cell r="AI353" t="str">
            <v>mm</v>
          </cell>
          <cell r="AL353" t="str">
            <v xml:space="preserve">Deuren volgens BRL 0803  </v>
          </cell>
          <cell r="AP353">
            <v>1</v>
          </cell>
          <cell r="AQ353" t="str">
            <v>stuks</v>
          </cell>
          <cell r="AW353" t="str">
            <v>Hout</v>
          </cell>
          <cell r="AX353" t="str">
            <v>Wood</v>
          </cell>
          <cell r="AY353" t="str">
            <v>Holz</v>
          </cell>
          <cell r="AZ353" t="str">
            <v>Bois</v>
          </cell>
          <cell r="BA353" t="str">
            <v>Onderdelen</v>
          </cell>
          <cell r="BB353" t="str">
            <v>Accessories</v>
          </cell>
          <cell r="BC353" t="str">
            <v>Zuberhörteile</v>
          </cell>
          <cell r="BD353" t="str">
            <v>Accessoires</v>
          </cell>
          <cell r="BE353" t="str">
            <v>Kogellager</v>
          </cell>
          <cell r="BF353" t="str">
            <v>Ball bearing</v>
          </cell>
          <cell r="BG353" t="str">
            <v>Kugellager</v>
          </cell>
          <cell r="BH353" t="str">
            <v>Butée</v>
          </cell>
          <cell r="BM353" t="str">
            <v>Rvs</v>
          </cell>
          <cell r="BN353" t="str">
            <v>Stainless steel</v>
          </cell>
          <cell r="BO353" t="str">
            <v>Edelstahl</v>
          </cell>
          <cell r="BP353" t="str">
            <v>Inox</v>
          </cell>
          <cell r="BQ353" t="str">
            <v>Geborsteld</v>
          </cell>
          <cell r="BR353" t="str">
            <v>Brushed</v>
          </cell>
          <cell r="BS353" t="str">
            <v>Gebürstet</v>
          </cell>
          <cell r="BT353" t="str">
            <v>Brossé</v>
          </cell>
          <cell r="BU353" t="str">
            <v>Rvs</v>
          </cell>
          <cell r="BV353" t="str">
            <v>Stainless Steel</v>
          </cell>
          <cell r="BW353" t="str">
            <v>Edelstahl</v>
          </cell>
          <cell r="BX353" t="str">
            <v>Inox</v>
          </cell>
          <cell r="BY353" t="str">
            <v/>
          </cell>
          <cell r="DE353" t="str">
            <v>Onderdelen</v>
          </cell>
          <cell r="DM353" t="str">
            <v/>
          </cell>
          <cell r="DN353" t="str">
            <v/>
          </cell>
          <cell r="DO353" t="str">
            <v/>
          </cell>
          <cell r="EQ353" t="str">
            <v>A460_80</v>
          </cell>
          <cell r="ER353" t="str">
            <v>A460_80_2d</v>
          </cell>
          <cell r="ES353" t="str">
            <v>A460_80</v>
          </cell>
          <cell r="EX353" t="str">
            <v>1066.80.089K</v>
          </cell>
          <cell r="EZ353" t="str">
            <v>1266.80.089K</v>
          </cell>
          <cell r="FL353">
            <v>1</v>
          </cell>
        </row>
        <row r="354">
          <cell r="C354" t="str">
            <v>A 201.20.003N</v>
          </cell>
          <cell r="D354" t="str">
            <v>A201</v>
          </cell>
          <cell r="E354" t="str">
            <v>Scharnierpen</v>
          </cell>
          <cell r="F354" t="str">
            <v>Pin, roundhead, steel black</v>
          </cell>
          <cell r="G354" t="str">
            <v>Scharnierpen, bolkop, staal zwart</v>
          </cell>
          <cell r="H354" t="str">
            <v>Tige, tête ronde, noir</v>
          </cell>
          <cell r="I354" t="str">
            <v>Stift, Rundkopf, schwarz</v>
          </cell>
          <cell r="J354" t="str">
            <v>A201_20_.jpg</v>
          </cell>
          <cell r="K354" t="str">
            <v>C:\Users\Filis\OneDrive\Citgez Trading\Leveranciers\Charmag\Foto's\A201_20_.jpg</v>
          </cell>
          <cell r="L354" t="str">
            <v>A201_20_2d.tif</v>
          </cell>
          <cell r="M354" t="str">
            <v>C:\Users\Filis\OneDrive\Citgez Trading\Leveranciers\Charmag\technische tekeningen\A201_20_2d.tif</v>
          </cell>
          <cell r="N354" t="str">
            <v>20_Zwart</v>
          </cell>
          <cell r="P354">
            <v>76</v>
          </cell>
          <cell r="Q354" t="str">
            <v>mm</v>
          </cell>
          <cell r="S354" t="str">
            <v>mm</v>
          </cell>
          <cell r="U354" t="str">
            <v>mm</v>
          </cell>
          <cell r="V354">
            <v>10</v>
          </cell>
          <cell r="W354" t="str">
            <v>mm</v>
          </cell>
          <cell r="X354">
            <v>6</v>
          </cell>
          <cell r="Y354" t="str">
            <v>mm</v>
          </cell>
          <cell r="AA354" t="str">
            <v>mm</v>
          </cell>
          <cell r="AC354" t="str">
            <v>mm</v>
          </cell>
          <cell r="AE354" t="str">
            <v>mm</v>
          </cell>
          <cell r="AI354" t="str">
            <v>mm</v>
          </cell>
          <cell r="AL354" t="str">
            <v xml:space="preserve">Deuren volgens BRL 0803  </v>
          </cell>
          <cell r="AP354">
            <v>1</v>
          </cell>
          <cell r="AQ354" t="str">
            <v>stuks</v>
          </cell>
          <cell r="AW354" t="str">
            <v>Hout</v>
          </cell>
          <cell r="AX354" t="str">
            <v>Wood</v>
          </cell>
          <cell r="AY354" t="str">
            <v>Holz</v>
          </cell>
          <cell r="AZ354" t="str">
            <v>Bois</v>
          </cell>
          <cell r="BA354" t="str">
            <v>Onderdelen</v>
          </cell>
          <cell r="BB354" t="str">
            <v>Accessories</v>
          </cell>
          <cell r="BC354" t="str">
            <v>Zuberhörteile</v>
          </cell>
          <cell r="BD354" t="str">
            <v>Accessoires</v>
          </cell>
          <cell r="BE354" t="str">
            <v>Scharnierpen</v>
          </cell>
          <cell r="BF354" t="str">
            <v>Pin</v>
          </cell>
          <cell r="BG354" t="str">
            <v>Stift</v>
          </cell>
          <cell r="BH354" t="str">
            <v>Tige</v>
          </cell>
          <cell r="BM354" t="str">
            <v>Staal</v>
          </cell>
          <cell r="BN354" t="str">
            <v>Steel</v>
          </cell>
          <cell r="BO354" t="str">
            <v>Stahl</v>
          </cell>
          <cell r="BP354" t="str">
            <v>Acier</v>
          </cell>
          <cell r="BQ354" t="str">
            <v>Zwart</v>
          </cell>
          <cell r="BR354" t="str">
            <v>Black</v>
          </cell>
          <cell r="BS354" t="str">
            <v>Schwartz</v>
          </cell>
          <cell r="BT354" t="str">
            <v>Noir</v>
          </cell>
          <cell r="BU354" t="str">
            <v>Staal</v>
          </cell>
          <cell r="BV354" t="str">
            <v>Steel</v>
          </cell>
          <cell r="BW354" t="str">
            <v>Stahl</v>
          </cell>
          <cell r="BX354" t="str">
            <v>Acier</v>
          </cell>
          <cell r="BY354" t="str">
            <v>Bolkop</v>
          </cell>
          <cell r="BZ354" t="str">
            <v>Roundhead</v>
          </cell>
          <cell r="CA354" t="str">
            <v>Rundkopf</v>
          </cell>
          <cell r="CB354" t="str">
            <v>Tête arrondi</v>
          </cell>
          <cell r="DE354" t="str">
            <v>Onderdelen</v>
          </cell>
          <cell r="DM354" t="str">
            <v>Bolkop</v>
          </cell>
          <cell r="DN354" t="str">
            <v>Roundhead</v>
          </cell>
          <cell r="DO354" t="str">
            <v>Rundkopf</v>
          </cell>
          <cell r="DP354" t="str">
            <v>Tige tête arrondi</v>
          </cell>
          <cell r="EQ354" t="str">
            <v>A201_20_</v>
          </cell>
          <cell r="ER354" t="str">
            <v>A201_20_2d</v>
          </cell>
          <cell r="ES354" t="str">
            <v>A201_20</v>
          </cell>
          <cell r="EX354" t="str">
            <v>1050.20.076N</v>
          </cell>
          <cell r="EZ354" t="str">
            <v>1052.20.076N</v>
          </cell>
          <cell r="FA354" t="str">
            <v>1250.20.076N</v>
          </cell>
          <cell r="FB354" t="str">
            <v>1252.20.076N</v>
          </cell>
          <cell r="FL354">
            <v>1</v>
          </cell>
        </row>
        <row r="355">
          <cell r="C355" t="str">
            <v>A 201.20.004N</v>
          </cell>
          <cell r="D355" t="str">
            <v>A201</v>
          </cell>
          <cell r="E355" t="str">
            <v>Scharnierpen</v>
          </cell>
          <cell r="F355" t="str">
            <v>Pin, roundhead, steel black</v>
          </cell>
          <cell r="G355" t="str">
            <v>Scharnierpen, bolkop, staal zwart</v>
          </cell>
          <cell r="H355" t="str">
            <v>Tige, tête ronde, noir</v>
          </cell>
          <cell r="I355" t="str">
            <v>Stift, Rundkopf, schwarz</v>
          </cell>
          <cell r="J355" t="str">
            <v>A201_20_.jpg</v>
          </cell>
          <cell r="K355" t="str">
            <v>C:\Users\Filis\OneDrive\Citgez Trading\Leveranciers\Charmag\Foto's\A201_20_.jpg</v>
          </cell>
          <cell r="L355" t="str">
            <v>A201_20_2d.tif</v>
          </cell>
          <cell r="M355" t="str">
            <v>C:\Users\Filis\OneDrive\Citgez Trading\Leveranciers\Charmag\technische tekeningen\A201_20_2d.tif</v>
          </cell>
          <cell r="N355" t="str">
            <v>20_Zwart</v>
          </cell>
          <cell r="P355">
            <v>89</v>
          </cell>
          <cell r="Q355" t="str">
            <v>mm</v>
          </cell>
          <cell r="S355" t="str">
            <v>mm</v>
          </cell>
          <cell r="U355" t="str">
            <v>mm</v>
          </cell>
          <cell r="V355">
            <v>11</v>
          </cell>
          <cell r="W355" t="str">
            <v>mm</v>
          </cell>
          <cell r="X355">
            <v>7</v>
          </cell>
          <cell r="Y355" t="str">
            <v>mm</v>
          </cell>
          <cell r="AA355" t="str">
            <v>mm</v>
          </cell>
          <cell r="AC355" t="str">
            <v>mm</v>
          </cell>
          <cell r="AE355" t="str">
            <v>mm</v>
          </cell>
          <cell r="AI355" t="str">
            <v>mm</v>
          </cell>
          <cell r="AL355" t="str">
            <v xml:space="preserve">Deuren volgens BRL 0803  </v>
          </cell>
          <cell r="AP355">
            <v>1</v>
          </cell>
          <cell r="AQ355" t="str">
            <v>stuks</v>
          </cell>
          <cell r="AW355" t="str">
            <v>Hout</v>
          </cell>
          <cell r="AX355" t="str">
            <v>Wood</v>
          </cell>
          <cell r="AY355" t="str">
            <v>Holz</v>
          </cell>
          <cell r="AZ355" t="str">
            <v>Bois</v>
          </cell>
          <cell r="BA355" t="str">
            <v>Onderdelen</v>
          </cell>
          <cell r="BB355" t="str">
            <v>Accessories</v>
          </cell>
          <cell r="BC355" t="str">
            <v>Zuberhörteile</v>
          </cell>
          <cell r="BD355" t="str">
            <v>Accessoires</v>
          </cell>
          <cell r="BE355" t="str">
            <v>Scharnierpen</v>
          </cell>
          <cell r="BF355" t="str">
            <v>Pin</v>
          </cell>
          <cell r="BG355" t="str">
            <v>Stift</v>
          </cell>
          <cell r="BH355" t="str">
            <v>Tige</v>
          </cell>
          <cell r="BM355" t="str">
            <v>Staal</v>
          </cell>
          <cell r="BN355" t="str">
            <v>Steel</v>
          </cell>
          <cell r="BO355" t="str">
            <v>Stahl</v>
          </cell>
          <cell r="BP355" t="str">
            <v>Acier</v>
          </cell>
          <cell r="BQ355" t="str">
            <v>Zwart</v>
          </cell>
          <cell r="BR355" t="str">
            <v>Black</v>
          </cell>
          <cell r="BS355" t="str">
            <v>Schwartz</v>
          </cell>
          <cell r="BT355" t="str">
            <v>Noir</v>
          </cell>
          <cell r="BU355" t="str">
            <v>Staal</v>
          </cell>
          <cell r="BV355" t="str">
            <v>Steel</v>
          </cell>
          <cell r="BW355" t="str">
            <v>Stahl</v>
          </cell>
          <cell r="BX355" t="str">
            <v>Acier</v>
          </cell>
          <cell r="BY355" t="str">
            <v>Bolkop</v>
          </cell>
          <cell r="BZ355" t="str">
            <v>Roundhead</v>
          </cell>
          <cell r="CA355" t="str">
            <v>Rundkopf</v>
          </cell>
          <cell r="CB355" t="str">
            <v>Tête arrondi</v>
          </cell>
          <cell r="DE355" t="str">
            <v>Onderdelen</v>
          </cell>
          <cell r="DM355" t="str">
            <v>Bolkop</v>
          </cell>
          <cell r="DN355" t="str">
            <v>Roundhead</v>
          </cell>
          <cell r="DO355" t="str">
            <v>Rundkopf</v>
          </cell>
          <cell r="DP355" t="str">
            <v>Tige tête arrondi</v>
          </cell>
          <cell r="EQ355" t="str">
            <v>A201_20_</v>
          </cell>
          <cell r="ER355" t="str">
            <v>A201_20_2d</v>
          </cell>
          <cell r="ES355" t="str">
            <v>A201_20</v>
          </cell>
          <cell r="EX355" t="str">
            <v>1050.20.089N</v>
          </cell>
          <cell r="EZ355" t="str">
            <v>1052.20.089K</v>
          </cell>
          <cell r="FA355" t="str">
            <v>1250.20.089K</v>
          </cell>
          <cell r="FB355" t="str">
            <v>1252.20.089K</v>
          </cell>
          <cell r="FI355">
            <v>233463</v>
          </cell>
          <cell r="FJ355" t="str">
            <v>A201.20.004V</v>
          </cell>
          <cell r="FK355">
            <v>49101</v>
          </cell>
          <cell r="FL355">
            <v>1</v>
          </cell>
        </row>
        <row r="356">
          <cell r="C356" t="str">
            <v>A221.20.001N</v>
          </cell>
          <cell r="D356" t="str">
            <v>A221</v>
          </cell>
          <cell r="E356" t="str">
            <v>Scharnierpen</v>
          </cell>
          <cell r="F356" t="str">
            <v>Pin, flat head, steel black</v>
          </cell>
          <cell r="G356" t="str">
            <v>Scharnierpen, platkop, staal zwart</v>
          </cell>
          <cell r="H356" t="str">
            <v>Tige, tête plate, noir</v>
          </cell>
          <cell r="I356" t="str">
            <v>Stift, Flachkopf, schwarz</v>
          </cell>
          <cell r="J356" t="str">
            <v>A221_20_.jpg</v>
          </cell>
          <cell r="K356" t="str">
            <v>C:\Users\Filis\OneDrive\Citgez Trading\Leveranciers\Charmag\Foto's\A221_20_.jpg</v>
          </cell>
          <cell r="L356" t="str">
            <v>A221_20_2d.tif</v>
          </cell>
          <cell r="M356" t="str">
            <v>C:\Users\Filis\OneDrive\Citgez Trading\Leveranciers\Charmag\technische tekeningen\A221_20_2d.tif</v>
          </cell>
          <cell r="N356" t="str">
            <v>20_zwart</v>
          </cell>
          <cell r="P356">
            <v>68</v>
          </cell>
          <cell r="Q356" t="str">
            <v>mm</v>
          </cell>
          <cell r="S356" t="str">
            <v>mm</v>
          </cell>
          <cell r="U356" t="str">
            <v>mm</v>
          </cell>
          <cell r="V356">
            <v>11</v>
          </cell>
          <cell r="W356" t="str">
            <v>mm</v>
          </cell>
          <cell r="X356">
            <v>6</v>
          </cell>
          <cell r="Y356" t="str">
            <v>mm</v>
          </cell>
          <cell r="AA356" t="str">
            <v>mm</v>
          </cell>
          <cell r="AC356" t="str">
            <v>mm</v>
          </cell>
          <cell r="AE356" t="str">
            <v>mm</v>
          </cell>
          <cell r="AI356" t="str">
            <v>mm</v>
          </cell>
          <cell r="AL356" t="str">
            <v xml:space="preserve">Deuren volgens BRL 0803  </v>
          </cell>
          <cell r="AP356">
            <v>1</v>
          </cell>
          <cell r="AQ356" t="str">
            <v>stuks</v>
          </cell>
          <cell r="AW356" t="str">
            <v>Hout</v>
          </cell>
          <cell r="AX356" t="str">
            <v>Wood</v>
          </cell>
          <cell r="AY356" t="str">
            <v>Holz</v>
          </cell>
          <cell r="AZ356" t="str">
            <v>Bois</v>
          </cell>
          <cell r="BA356" t="str">
            <v>Ramen en Deuren</v>
          </cell>
          <cell r="BB356" t="str">
            <v>Windows and Doors</v>
          </cell>
          <cell r="BC356" t="str">
            <v>Fenster und Turen</v>
          </cell>
          <cell r="BD356" t="str">
            <v>Fenêtres et Portes</v>
          </cell>
          <cell r="BE356" t="str">
            <v>Scharnierpen</v>
          </cell>
          <cell r="BF356" t="str">
            <v>Pin</v>
          </cell>
          <cell r="BG356" t="str">
            <v>Stift</v>
          </cell>
          <cell r="BH356" t="str">
            <v>Tige</v>
          </cell>
          <cell r="BM356" t="str">
            <v>Staal</v>
          </cell>
          <cell r="BN356" t="str">
            <v>Steel</v>
          </cell>
          <cell r="BO356" t="str">
            <v>Stahl</v>
          </cell>
          <cell r="BP356" t="str">
            <v>Acier</v>
          </cell>
          <cell r="BQ356" t="str">
            <v>Zwart</v>
          </cell>
          <cell r="BR356" t="str">
            <v>Black</v>
          </cell>
          <cell r="BS356" t="str">
            <v>Schwartz</v>
          </cell>
          <cell r="BT356" t="str">
            <v>Noir</v>
          </cell>
          <cell r="BU356" t="str">
            <v>Staal</v>
          </cell>
          <cell r="BV356" t="str">
            <v>Steel</v>
          </cell>
          <cell r="BW356" t="str">
            <v>Stahl</v>
          </cell>
          <cell r="BX356" t="str">
            <v>Acier</v>
          </cell>
          <cell r="BY356" t="str">
            <v>Platkop</v>
          </cell>
          <cell r="BZ356" t="str">
            <v>Flat head</v>
          </cell>
          <cell r="CA356" t="str">
            <v xml:space="preserve">Flachkopf </v>
          </cell>
          <cell r="CB356" t="str">
            <v>Têtes plates</v>
          </cell>
          <cell r="DE356" t="str">
            <v>Onderdelen</v>
          </cell>
          <cell r="DM356" t="str">
            <v>Platkop</v>
          </cell>
          <cell r="DN356" t="str">
            <v>Flat Head</v>
          </cell>
          <cell r="DO356" t="str">
            <v>FlachKopf</v>
          </cell>
          <cell r="DP356" t="str">
            <v>Tige tête plate</v>
          </cell>
          <cell r="EQ356" t="str">
            <v>A221_20_</v>
          </cell>
          <cell r="ER356" t="str">
            <v>A221_20_2d</v>
          </cell>
          <cell r="ES356" t="str">
            <v>A221_20</v>
          </cell>
          <cell r="FA356" t="str">
            <v>1074.20.076N</v>
          </cell>
          <cell r="FB356" t="str">
            <v>1076.20.076N</v>
          </cell>
          <cell r="FE356" t="str">
            <v>1274.20.076N</v>
          </cell>
          <cell r="FI356">
            <v>3285351</v>
          </cell>
          <cell r="FJ356" t="str">
            <v>A221.20.001V</v>
          </cell>
          <cell r="FL356">
            <v>1</v>
          </cell>
        </row>
        <row r="357">
          <cell r="C357" t="str">
            <v>A221.20.002N</v>
          </cell>
          <cell r="D357" t="str">
            <v>A221</v>
          </cell>
          <cell r="E357" t="str">
            <v>Scharnierpen</v>
          </cell>
          <cell r="F357" t="str">
            <v>Pin, flat head, steel black</v>
          </cell>
          <cell r="G357" t="str">
            <v>Scharnierpen, platkop, staal zwart</v>
          </cell>
          <cell r="H357" t="str">
            <v>Tige, tête plate, noir</v>
          </cell>
          <cell r="I357" t="str">
            <v>Stift, Flachkopf, schwarz</v>
          </cell>
          <cell r="J357" t="str">
            <v>A221_20_.jpg</v>
          </cell>
          <cell r="K357" t="str">
            <v>C:\Users\Filis\OneDrive\Citgez Trading\Leveranciers\Charmag\Foto's\A221_20_.jpg</v>
          </cell>
          <cell r="L357" t="str">
            <v>A221_20_2d.tif</v>
          </cell>
          <cell r="M357" t="str">
            <v>C:\Users\Filis\OneDrive\Citgez Trading\Leveranciers\Charmag\technische tekeningen\A221_20_2d.tif</v>
          </cell>
          <cell r="N357" t="str">
            <v>20_zwart</v>
          </cell>
          <cell r="P357">
            <v>80</v>
          </cell>
          <cell r="Q357" t="str">
            <v>mm</v>
          </cell>
          <cell r="S357" t="str">
            <v>mm</v>
          </cell>
          <cell r="U357" t="str">
            <v>mm</v>
          </cell>
          <cell r="V357">
            <v>12.5</v>
          </cell>
          <cell r="W357" t="str">
            <v>mm</v>
          </cell>
          <cell r="X357">
            <v>7</v>
          </cell>
          <cell r="Y357" t="str">
            <v>mm</v>
          </cell>
          <cell r="AA357" t="str">
            <v>mm</v>
          </cell>
          <cell r="AC357" t="str">
            <v>mm</v>
          </cell>
          <cell r="AE357" t="str">
            <v>mm</v>
          </cell>
          <cell r="AI357" t="str">
            <v>mm</v>
          </cell>
          <cell r="AL357" t="str">
            <v xml:space="preserve">Deuren volgens BRL 0803  </v>
          </cell>
          <cell r="AP357">
            <v>1</v>
          </cell>
          <cell r="AQ357" t="str">
            <v>stuks</v>
          </cell>
          <cell r="AW357" t="str">
            <v>Hout</v>
          </cell>
          <cell r="AX357" t="str">
            <v>Wood</v>
          </cell>
          <cell r="AY357" t="str">
            <v>Holz</v>
          </cell>
          <cell r="AZ357" t="str">
            <v>Bois</v>
          </cell>
          <cell r="BA357" t="str">
            <v>Ramen en Deuren</v>
          </cell>
          <cell r="BB357" t="str">
            <v>Windows and Doors</v>
          </cell>
          <cell r="BC357" t="str">
            <v>Fenster und Turen</v>
          </cell>
          <cell r="BD357" t="str">
            <v>Fenêtres et Portes</v>
          </cell>
          <cell r="BE357" t="str">
            <v>Scharnierpen</v>
          </cell>
          <cell r="BF357" t="str">
            <v>Pin</v>
          </cell>
          <cell r="BG357" t="str">
            <v>Stift</v>
          </cell>
          <cell r="BH357" t="str">
            <v>Tige</v>
          </cell>
          <cell r="BM357" t="str">
            <v>Staal</v>
          </cell>
          <cell r="BN357" t="str">
            <v>Steel</v>
          </cell>
          <cell r="BO357" t="str">
            <v>Stahl</v>
          </cell>
          <cell r="BP357" t="str">
            <v>Acier</v>
          </cell>
          <cell r="BQ357" t="str">
            <v>Zwart</v>
          </cell>
          <cell r="BR357" t="str">
            <v>Black</v>
          </cell>
          <cell r="BS357" t="str">
            <v>Schwartz</v>
          </cell>
          <cell r="BT357" t="str">
            <v>Noir</v>
          </cell>
          <cell r="BU357" t="str">
            <v>Staal</v>
          </cell>
          <cell r="BV357" t="str">
            <v>Steel</v>
          </cell>
          <cell r="BW357" t="str">
            <v>Stahl</v>
          </cell>
          <cell r="BX357" t="str">
            <v>Acier</v>
          </cell>
          <cell r="BY357" t="str">
            <v>Platkop</v>
          </cell>
          <cell r="BZ357" t="str">
            <v>Flat head</v>
          </cell>
          <cell r="CA357" t="str">
            <v xml:space="preserve">Flachkopf </v>
          </cell>
          <cell r="CB357" t="str">
            <v>Têtes plates</v>
          </cell>
          <cell r="DE357" t="str">
            <v>Onderdelen</v>
          </cell>
          <cell r="DM357" t="str">
            <v>Platkop</v>
          </cell>
          <cell r="DN357" t="str">
            <v>Flat Head</v>
          </cell>
          <cell r="DO357" t="str">
            <v>FlachKopf</v>
          </cell>
          <cell r="DP357" t="str">
            <v>Tige tête plate</v>
          </cell>
          <cell r="EQ357" t="str">
            <v>A221_20_</v>
          </cell>
          <cell r="ER357" t="str">
            <v>A221_20_2d</v>
          </cell>
          <cell r="ES357" t="str">
            <v>A221_20</v>
          </cell>
          <cell r="EX357" t="str">
            <v>1070.20.089N</v>
          </cell>
          <cell r="EZ357" t="str">
            <v>1072.20.089N</v>
          </cell>
          <cell r="FA357" t="str">
            <v>1074.20.089N</v>
          </cell>
          <cell r="FB357" t="str">
            <v>1076.20.089N</v>
          </cell>
          <cell r="FD357" t="str">
            <v>1272.20.089N</v>
          </cell>
          <cell r="FE357" t="str">
            <v>1274.20.089N</v>
          </cell>
          <cell r="FI357">
            <v>116214</v>
          </cell>
          <cell r="FJ357" t="str">
            <v>A221.20.002V</v>
          </cell>
          <cell r="FK357">
            <v>49108</v>
          </cell>
          <cell r="FL357">
            <v>1</v>
          </cell>
        </row>
        <row r="358">
          <cell r="C358">
            <v>112723</v>
          </cell>
          <cell r="D358">
            <v>112723</v>
          </cell>
          <cell r="E358" t="str">
            <v>Scharnierpen</v>
          </cell>
          <cell r="F358" t="str">
            <v xml:space="preserve">Pin, stainless steel </v>
          </cell>
          <cell r="G358" t="str">
            <v>Scharnierpen, rvs</v>
          </cell>
          <cell r="H358" t="str">
            <v>Tige, inox</v>
          </cell>
          <cell r="I358" t="str">
            <v xml:space="preserve">Stift, Edelstahl </v>
          </cell>
          <cell r="K358" t="str">
            <v>C:\Users\Filis\OneDrive\Citgez Trading\Leveranciers\Charmag\Foto's</v>
          </cell>
          <cell r="M358" t="str">
            <v>C:\Users\Filis\OneDrive\Citgez Trading\Leveranciers\Charmag\technische tekeningen</v>
          </cell>
          <cell r="N358" t="str">
            <v>80_Rvs</v>
          </cell>
          <cell r="P358">
            <v>89</v>
          </cell>
          <cell r="Q358" t="str">
            <v>mm</v>
          </cell>
          <cell r="S358" t="str">
            <v>mm</v>
          </cell>
          <cell r="U358" t="str">
            <v>mm</v>
          </cell>
          <cell r="V358">
            <v>0</v>
          </cell>
          <cell r="W358" t="str">
            <v>mm</v>
          </cell>
          <cell r="X358">
            <v>8</v>
          </cell>
          <cell r="Y358" t="str">
            <v>mm</v>
          </cell>
          <cell r="AA358" t="str">
            <v>mm</v>
          </cell>
          <cell r="AC358" t="str">
            <v>mm</v>
          </cell>
          <cell r="AE358" t="str">
            <v>mm</v>
          </cell>
          <cell r="AI358" t="str">
            <v>mm</v>
          </cell>
          <cell r="AL358" t="str">
            <v xml:space="preserve">Deuren volgens BRL 0803  </v>
          </cell>
          <cell r="AP358">
            <v>1</v>
          </cell>
          <cell r="AQ358" t="str">
            <v>stuks</v>
          </cell>
          <cell r="AW358" t="str">
            <v>Hout</v>
          </cell>
          <cell r="AX358" t="str">
            <v>Wood</v>
          </cell>
          <cell r="AY358" t="str">
            <v>Holz</v>
          </cell>
          <cell r="AZ358" t="str">
            <v>Bois</v>
          </cell>
          <cell r="BA358" t="str">
            <v>Ramen en Deuren</v>
          </cell>
          <cell r="BB358" t="str">
            <v>Windows and Doors</v>
          </cell>
          <cell r="BC358" t="str">
            <v>Fenster und Turen</v>
          </cell>
          <cell r="BD358" t="str">
            <v>Fenêtres et Portes</v>
          </cell>
          <cell r="BE358" t="str">
            <v>Scharnierpen</v>
          </cell>
          <cell r="BF358" t="str">
            <v>Pin</v>
          </cell>
          <cell r="BG358" t="str">
            <v>Stift</v>
          </cell>
          <cell r="BH358" t="str">
            <v>Tige</v>
          </cell>
          <cell r="BM358" t="str">
            <v>Rvs</v>
          </cell>
          <cell r="BN358" t="str">
            <v>Stainless steel</v>
          </cell>
          <cell r="BO358" t="str">
            <v>Edelstahl</v>
          </cell>
          <cell r="BP358" t="str">
            <v>Inox</v>
          </cell>
          <cell r="BQ358" t="str">
            <v>Geborsteld</v>
          </cell>
          <cell r="BR358" t="str">
            <v>Brushed</v>
          </cell>
          <cell r="BS358" t="str">
            <v>Gebürstet</v>
          </cell>
          <cell r="BT358" t="str">
            <v>Brossé</v>
          </cell>
          <cell r="BU358" t="str">
            <v>Rvs</v>
          </cell>
          <cell r="BV358" t="str">
            <v>Stainless Steel</v>
          </cell>
          <cell r="BW358" t="str">
            <v>Edelstahl</v>
          </cell>
          <cell r="BX358" t="str">
            <v>Inox</v>
          </cell>
          <cell r="DE358" t="str">
            <v>Onderdelen</v>
          </cell>
          <cell r="DM358" t="str">
            <v>Platkop</v>
          </cell>
          <cell r="DN358" t="str">
            <v/>
          </cell>
          <cell r="DO358" t="str">
            <v/>
          </cell>
          <cell r="EQ358" t="str">
            <v>112723</v>
          </cell>
          <cell r="EX358" t="str">
            <v>1067.80.089</v>
          </cell>
          <cell r="EZ358" t="str">
            <v>1067.20.089</v>
          </cell>
          <cell r="FL358">
            <v>1</v>
          </cell>
        </row>
        <row r="359">
          <cell r="BS359" t="str">
            <v/>
          </cell>
          <cell r="BT359" t="str">
            <v/>
          </cell>
          <cell r="BU359" t="str">
            <v/>
          </cell>
          <cell r="BV359" t="str">
            <v/>
          </cell>
          <cell r="BW359" t="str">
            <v/>
          </cell>
          <cell r="BX359" t="str">
            <v/>
          </cell>
          <cell r="BY359" t="str">
            <v/>
          </cell>
          <cell r="DM359" t="str">
            <v/>
          </cell>
          <cell r="DN359" t="str">
            <v/>
          </cell>
          <cell r="DO359" t="str">
            <v/>
          </cell>
          <cell r="FL359">
            <v>1</v>
          </cell>
        </row>
        <row r="360">
          <cell r="C360" t="str">
            <v>112724</v>
          </cell>
          <cell r="D360">
            <v>110321</v>
          </cell>
          <cell r="E360" t="str">
            <v>Nylon lagers</v>
          </cell>
          <cell r="F360" t="str">
            <v xml:space="preserve">Nylon bearing, nylon black </v>
          </cell>
          <cell r="G360" t="str">
            <v>Nylon lagers, kunststof zwart</v>
          </cell>
          <cell r="H360" t="str">
            <v xml:space="preserve">Palier lisse, nylon, noir </v>
          </cell>
          <cell r="I360" t="str">
            <v>Kunststoff Lager, schwarz</v>
          </cell>
          <cell r="J360">
            <v>112724</v>
          </cell>
          <cell r="K360" t="str">
            <v>C:\Users\Filis\OneDrive\Citgez Trading\Leveranciers\Charmag\Foto's\112724</v>
          </cell>
          <cell r="M360" t="str">
            <v>C:\Users\Filis\OneDrive\Citgez Trading\Leveranciers\Charmag\technische tekeningen\</v>
          </cell>
          <cell r="N360" t="str">
            <v>20_Zwart</v>
          </cell>
          <cell r="P360">
            <v>15</v>
          </cell>
          <cell r="Q360" t="str">
            <v>mm</v>
          </cell>
          <cell r="S360" t="str">
            <v>mm</v>
          </cell>
          <cell r="U360" t="str">
            <v>mm</v>
          </cell>
          <cell r="V360">
            <v>14.8</v>
          </cell>
          <cell r="W360" t="str">
            <v>mm</v>
          </cell>
          <cell r="X360">
            <v>8.1999999999999993</v>
          </cell>
          <cell r="Y360" t="str">
            <v>mm</v>
          </cell>
          <cell r="AA360" t="str">
            <v>mm</v>
          </cell>
          <cell r="AC360" t="str">
            <v>mm</v>
          </cell>
          <cell r="AE360" t="str">
            <v>mm</v>
          </cell>
          <cell r="AI360" t="str">
            <v>mm</v>
          </cell>
          <cell r="AL360" t="str">
            <v xml:space="preserve">Deuren volgens BRL 0803  </v>
          </cell>
          <cell r="AP360">
            <v>1</v>
          </cell>
          <cell r="AQ360" t="str">
            <v>stuks</v>
          </cell>
          <cell r="AW360" t="str">
            <v>Hout</v>
          </cell>
          <cell r="AX360" t="str">
            <v>Wood</v>
          </cell>
          <cell r="AY360" t="str">
            <v>Holz</v>
          </cell>
          <cell r="AZ360" t="str">
            <v>Bois</v>
          </cell>
          <cell r="BA360" t="str">
            <v>Onderdelen</v>
          </cell>
          <cell r="BB360" t="str">
            <v>Accessories</v>
          </cell>
          <cell r="BC360" t="str">
            <v>Zuberhörteile</v>
          </cell>
          <cell r="BD360" t="str">
            <v>Accessoires</v>
          </cell>
          <cell r="BE360" t="str">
            <v>Nylon lagers</v>
          </cell>
          <cell r="BF360" t="str">
            <v>Nylon bearing</v>
          </cell>
          <cell r="BG360" t="str">
            <v xml:space="preserve">Kunststof Lager </v>
          </cell>
          <cell r="BH360" t="str">
            <v>Rondelle, nylon</v>
          </cell>
          <cell r="BM360" t="str">
            <v>Kunststof</v>
          </cell>
          <cell r="BN360" t="str">
            <v>Nylon</v>
          </cell>
          <cell r="BO360" t="str">
            <v>Kunststoff</v>
          </cell>
          <cell r="BP360" t="str">
            <v>Nylon</v>
          </cell>
          <cell r="BQ360" t="str">
            <v>Zwart</v>
          </cell>
          <cell r="BR360" t="str">
            <v>Black</v>
          </cell>
          <cell r="BS360" t="str">
            <v>Schwartz</v>
          </cell>
          <cell r="BT360" t="str">
            <v>Noir</v>
          </cell>
          <cell r="BU360" t="str">
            <v>Kunststof</v>
          </cell>
          <cell r="BV360" t="str">
            <v>Nylon</v>
          </cell>
          <cell r="BW360" t="str">
            <v>Kunststoff</v>
          </cell>
          <cell r="BX360" t="str">
            <v>Nylon</v>
          </cell>
          <cell r="BY360" t="str">
            <v/>
          </cell>
          <cell r="DE360" t="str">
            <v>Onderdelen</v>
          </cell>
          <cell r="DM360" t="str">
            <v/>
          </cell>
          <cell r="DN360" t="str">
            <v/>
          </cell>
          <cell r="DO360" t="str">
            <v/>
          </cell>
          <cell r="EX360" t="str">
            <v>1067.20.089</v>
          </cell>
          <cell r="EZ360" t="str">
            <v>1067.80.089</v>
          </cell>
          <cell r="FL360">
            <v>1</v>
          </cell>
        </row>
        <row r="361">
          <cell r="C361">
            <v>110321</v>
          </cell>
          <cell r="D361">
            <v>110321</v>
          </cell>
          <cell r="E361" t="str">
            <v>Nylon lagers</v>
          </cell>
          <cell r="F361" t="str">
            <v xml:space="preserve">Nylon bearing, nylon black </v>
          </cell>
          <cell r="G361" t="str">
            <v>Nylon lagers, kunststof zwart</v>
          </cell>
          <cell r="H361" t="str">
            <v xml:space="preserve">Palier lisse, nylon, noir </v>
          </cell>
          <cell r="I361" t="str">
            <v>Kunststoff Lager, schwarz</v>
          </cell>
          <cell r="J361">
            <v>110321</v>
          </cell>
          <cell r="K361" t="str">
            <v>C:\Users\Filis\OneDrive\Citgez Trading\Leveranciers\Charmag\Foto's\110321</v>
          </cell>
          <cell r="L361" t="str">
            <v>A221_80_2d.tif</v>
          </cell>
          <cell r="M361" t="str">
            <v>C:\Users\Filis\OneDrive\Citgez Trading\Leveranciers\Charmag\technische tekeningen\A221_80_2d.tif</v>
          </cell>
          <cell r="N361" t="str">
            <v>20_Zwart</v>
          </cell>
          <cell r="Q361" t="str">
            <v>mm</v>
          </cell>
          <cell r="S361" t="str">
            <v>mm</v>
          </cell>
          <cell r="U361" t="str">
            <v>mm</v>
          </cell>
          <cell r="W361" t="str">
            <v>mm</v>
          </cell>
          <cell r="Y361" t="str">
            <v>mm</v>
          </cell>
          <cell r="AA361" t="str">
            <v>mm</v>
          </cell>
          <cell r="AC361" t="str">
            <v>mm</v>
          </cell>
          <cell r="AE361" t="str">
            <v>mm</v>
          </cell>
          <cell r="AI361" t="str">
            <v>mm</v>
          </cell>
          <cell r="AL361" t="str">
            <v xml:space="preserve">Deuren volgens BRL 0803  </v>
          </cell>
          <cell r="AQ361" t="str">
            <v>stuks</v>
          </cell>
          <cell r="AW361" t="str">
            <v>Hout</v>
          </cell>
          <cell r="AX361" t="str">
            <v>Wood</v>
          </cell>
          <cell r="AY361" t="str">
            <v>Holz</v>
          </cell>
          <cell r="AZ361" t="str">
            <v>Bois</v>
          </cell>
          <cell r="BA361" t="str">
            <v>Onderdelen</v>
          </cell>
          <cell r="BB361" t="str">
            <v>Accessories</v>
          </cell>
          <cell r="BC361" t="str">
            <v>Zuberhörteile</v>
          </cell>
          <cell r="BD361" t="str">
            <v>Accessoires</v>
          </cell>
          <cell r="BE361" t="str">
            <v>Nylon lagers</v>
          </cell>
          <cell r="BF361" t="str">
            <v>Nylon bearing</v>
          </cell>
          <cell r="BG361" t="str">
            <v xml:space="preserve">Kunststof Lager </v>
          </cell>
          <cell r="BH361" t="str">
            <v>Rondelle, nylon</v>
          </cell>
          <cell r="BM361" t="str">
            <v>Kunststof</v>
          </cell>
          <cell r="BN361" t="str">
            <v>Nylon</v>
          </cell>
          <cell r="BO361" t="str">
            <v>Kunststoff</v>
          </cell>
          <cell r="BP361" t="str">
            <v>Nylon</v>
          </cell>
          <cell r="BQ361" t="str">
            <v>Zwart</v>
          </cell>
          <cell r="BR361" t="str">
            <v>Black</v>
          </cell>
          <cell r="BS361" t="str">
            <v>Schwartz</v>
          </cell>
          <cell r="BT361" t="str">
            <v>Noir</v>
          </cell>
          <cell r="BU361" t="str">
            <v>Kunststof</v>
          </cell>
          <cell r="BV361" t="str">
            <v>Nylon</v>
          </cell>
          <cell r="BW361" t="str">
            <v>Kunststoff</v>
          </cell>
          <cell r="BX361" t="str">
            <v>Nylon</v>
          </cell>
          <cell r="BY361" t="str">
            <v/>
          </cell>
          <cell r="DE361" t="str">
            <v>Onderdelen</v>
          </cell>
          <cell r="DM361" t="str">
            <v/>
          </cell>
          <cell r="DN361" t="str">
            <v/>
          </cell>
          <cell r="DO361" t="str">
            <v/>
          </cell>
          <cell r="EX361" t="str">
            <v>1265.20.089N</v>
          </cell>
          <cell r="EZ361" t="str">
            <v>1265.20.089K</v>
          </cell>
          <cell r="FA361" t="str">
            <v>1265.80.089K</v>
          </cell>
          <cell r="FB361" t="str">
            <v>1265.80.125K</v>
          </cell>
          <cell r="FC361" t="str">
            <v>1265.20.125K</v>
          </cell>
          <cell r="FD361" t="str">
            <v>1065.20.089N</v>
          </cell>
          <cell r="FE361" t="str">
            <v>1065.20.089E</v>
          </cell>
          <cell r="FL361">
            <v>1</v>
          </cell>
        </row>
        <row r="362">
          <cell r="C362" t="str">
            <v>A320.20.003N</v>
          </cell>
          <cell r="D362" t="str">
            <v>A320</v>
          </cell>
          <cell r="E362" t="str">
            <v>Eindknop</v>
          </cell>
          <cell r="F362" t="str">
            <v xml:space="preserve">Button, black </v>
          </cell>
          <cell r="G362" t="str">
            <v>Eindknop, staal zwart</v>
          </cell>
          <cell r="H362" t="str">
            <v xml:space="preserve">Bouchon, noir </v>
          </cell>
          <cell r="I362" t="str">
            <v>Knopf, schwarz</v>
          </cell>
          <cell r="J362" t="str">
            <v>A320_20_.jpg</v>
          </cell>
          <cell r="K362" t="str">
            <v>C:\Users\Filis\OneDrive\Citgez Trading\Leveranciers\Charmag\Foto's\A320_20_.jpg</v>
          </cell>
          <cell r="L362" t="str">
            <v>A320_20_2d.tif</v>
          </cell>
          <cell r="M362" t="str">
            <v>C:\Users\Filis\OneDrive\Citgez Trading\Leveranciers\Charmag\technische tekeningen\A320_20_2d.tif</v>
          </cell>
          <cell r="N362" t="str">
            <v>20_Zwart</v>
          </cell>
          <cell r="P362">
            <v>7</v>
          </cell>
          <cell r="Q362" t="str">
            <v>mm</v>
          </cell>
          <cell r="S362" t="str">
            <v>mm</v>
          </cell>
          <cell r="U362" t="str">
            <v>mm</v>
          </cell>
          <cell r="V362">
            <v>12.5</v>
          </cell>
          <cell r="W362" t="str">
            <v>mm</v>
          </cell>
          <cell r="X362">
            <v>7</v>
          </cell>
          <cell r="Y362" t="str">
            <v>mm</v>
          </cell>
          <cell r="AA362" t="str">
            <v>mm</v>
          </cell>
          <cell r="AC362" t="str">
            <v>mm</v>
          </cell>
          <cell r="AE362" t="str">
            <v>mm</v>
          </cell>
          <cell r="AI362" t="str">
            <v>mm</v>
          </cell>
          <cell r="AL362" t="str">
            <v xml:space="preserve">Deuren volgens BRL 0803  </v>
          </cell>
          <cell r="AP362">
            <v>1</v>
          </cell>
          <cell r="AQ362" t="str">
            <v>stuks</v>
          </cell>
          <cell r="AW362" t="str">
            <v>Hout</v>
          </cell>
          <cell r="AX362" t="str">
            <v>Wood</v>
          </cell>
          <cell r="AY362" t="str">
            <v>Holz</v>
          </cell>
          <cell r="AZ362" t="str">
            <v>Bois</v>
          </cell>
          <cell r="BA362" t="str">
            <v>Onderdelen</v>
          </cell>
          <cell r="BB362" t="str">
            <v>Accessories</v>
          </cell>
          <cell r="BC362" t="str">
            <v>Zuberhörteile</v>
          </cell>
          <cell r="BD362" t="str">
            <v>Accessoires</v>
          </cell>
          <cell r="BE362" t="str">
            <v>Eindknop</v>
          </cell>
          <cell r="BF362" t="str">
            <v>Button</v>
          </cell>
          <cell r="BG362" t="str">
            <v>Knopf</v>
          </cell>
          <cell r="BH362" t="str">
            <v>Bouchon</v>
          </cell>
          <cell r="BM362" t="str">
            <v>Staal</v>
          </cell>
          <cell r="BN362" t="str">
            <v>Steel</v>
          </cell>
          <cell r="BO362" t="str">
            <v>Stahl</v>
          </cell>
          <cell r="BP362" t="str">
            <v>Acier</v>
          </cell>
          <cell r="BQ362" t="str">
            <v>Zwart</v>
          </cell>
          <cell r="BR362" t="str">
            <v>Black</v>
          </cell>
          <cell r="BS362" t="str">
            <v>Schwartz</v>
          </cell>
          <cell r="BT362" t="str">
            <v>Noir</v>
          </cell>
          <cell r="BU362" t="str">
            <v>Staal</v>
          </cell>
          <cell r="BV362" t="str">
            <v>Steel</v>
          </cell>
          <cell r="BW362" t="str">
            <v>Stahl</v>
          </cell>
          <cell r="BX362" t="str">
            <v>Acier</v>
          </cell>
          <cell r="BY362" t="str">
            <v/>
          </cell>
          <cell r="DE362" t="str">
            <v>Onderdelen</v>
          </cell>
          <cell r="DM362" t="str">
            <v/>
          </cell>
          <cell r="DN362" t="str">
            <v/>
          </cell>
          <cell r="DO362" t="str">
            <v/>
          </cell>
          <cell r="EQ362" t="str">
            <v>A320_20_</v>
          </cell>
          <cell r="ER362" t="str">
            <v>A320_20_2d</v>
          </cell>
          <cell r="ES362" t="str">
            <v>A320_20</v>
          </cell>
          <cell r="EX362" t="str">
            <v>1070.20.089N</v>
          </cell>
          <cell r="EZ362" t="str">
            <v>1072.20.089N</v>
          </cell>
          <cell r="FA362" t="str">
            <v>1074.20.089N</v>
          </cell>
          <cell r="FB362" t="str">
            <v>1076.20.089N</v>
          </cell>
          <cell r="FD362" t="str">
            <v>1272.20.089N</v>
          </cell>
          <cell r="FE362" t="str">
            <v>1274.20.089N</v>
          </cell>
          <cell r="FL362">
            <v>1</v>
          </cell>
        </row>
        <row r="363">
          <cell r="C363" t="str">
            <v>A322.20.001N</v>
          </cell>
          <cell r="D363" t="str">
            <v>A322</v>
          </cell>
          <cell r="E363" t="str">
            <v>Eindknop</v>
          </cell>
          <cell r="F363" t="str">
            <v xml:space="preserve">Button, black </v>
          </cell>
          <cell r="G363" t="str">
            <v>Eindknop, staal zwart</v>
          </cell>
          <cell r="H363" t="str">
            <v xml:space="preserve">Bouchon, noir </v>
          </cell>
          <cell r="I363" t="str">
            <v>Knopf, schwarz</v>
          </cell>
          <cell r="J363" t="str">
            <v>A322_20_.jpg</v>
          </cell>
          <cell r="K363" t="str">
            <v>C:\Users\Filis\OneDrive\Citgez Trading\Leveranciers\Charmag\Foto's\A322_20_.jpg</v>
          </cell>
          <cell r="L363" t="str">
            <v>A322_20_2d.tif</v>
          </cell>
          <cell r="M363" t="str">
            <v>C:\Users\Filis\OneDrive\Citgez Trading\Leveranciers\Charmag\technische tekeningen\A322_20_2d.tif</v>
          </cell>
          <cell r="N363" t="str">
            <v>20_Zwart</v>
          </cell>
          <cell r="P363">
            <v>6</v>
          </cell>
          <cell r="Q363" t="str">
            <v>mm</v>
          </cell>
          <cell r="S363" t="str">
            <v>mm</v>
          </cell>
          <cell r="U363" t="str">
            <v>mm</v>
          </cell>
          <cell r="V363">
            <v>11</v>
          </cell>
          <cell r="W363" t="str">
            <v>mm</v>
          </cell>
          <cell r="X363">
            <v>6</v>
          </cell>
          <cell r="Y363" t="str">
            <v>mm</v>
          </cell>
          <cell r="AA363" t="str">
            <v>mm</v>
          </cell>
          <cell r="AC363" t="str">
            <v>mm</v>
          </cell>
          <cell r="AE363" t="str">
            <v>mm</v>
          </cell>
          <cell r="AI363" t="str">
            <v>mm</v>
          </cell>
          <cell r="AL363" t="str">
            <v xml:space="preserve">Deuren volgens BRL 0803  </v>
          </cell>
          <cell r="AP363">
            <v>1</v>
          </cell>
          <cell r="AQ363" t="str">
            <v>stuks</v>
          </cell>
          <cell r="AW363" t="str">
            <v>Hout</v>
          </cell>
          <cell r="AX363" t="str">
            <v>Wood</v>
          </cell>
          <cell r="AY363" t="str">
            <v>Holz</v>
          </cell>
          <cell r="AZ363" t="str">
            <v>Bois</v>
          </cell>
          <cell r="BA363" t="str">
            <v>Onderdelen</v>
          </cell>
          <cell r="BB363" t="str">
            <v>Accessories</v>
          </cell>
          <cell r="BC363" t="str">
            <v>Zuberhörteile</v>
          </cell>
          <cell r="BD363" t="str">
            <v>Accessoires</v>
          </cell>
          <cell r="BE363" t="str">
            <v>Eindknop</v>
          </cell>
          <cell r="BF363" t="str">
            <v>Button</v>
          </cell>
          <cell r="BG363" t="str">
            <v>Knopf</v>
          </cell>
          <cell r="BH363" t="str">
            <v>Bouchon</v>
          </cell>
          <cell r="BM363" t="str">
            <v>Staal</v>
          </cell>
          <cell r="BN363" t="str">
            <v>Steel</v>
          </cell>
          <cell r="BO363" t="str">
            <v>Stahl</v>
          </cell>
          <cell r="BP363" t="str">
            <v>Acier</v>
          </cell>
          <cell r="BQ363" t="str">
            <v>Zwart</v>
          </cell>
          <cell r="BR363" t="str">
            <v>Black</v>
          </cell>
          <cell r="BS363" t="str">
            <v>Schwartz</v>
          </cell>
          <cell r="BT363" t="str">
            <v>Noir</v>
          </cell>
          <cell r="BU363" t="str">
            <v>Staal</v>
          </cell>
          <cell r="BV363" t="str">
            <v>Steel</v>
          </cell>
          <cell r="BW363" t="str">
            <v>Stahl</v>
          </cell>
          <cell r="BX363" t="str">
            <v>Acier</v>
          </cell>
          <cell r="BY363" t="str">
            <v/>
          </cell>
          <cell r="DE363" t="str">
            <v>Onderdelen</v>
          </cell>
          <cell r="DM363" t="str">
            <v/>
          </cell>
          <cell r="DN363" t="str">
            <v/>
          </cell>
          <cell r="DO363" t="str">
            <v/>
          </cell>
          <cell r="EQ363" t="str">
            <v>A322_20_</v>
          </cell>
          <cell r="ER363" t="str">
            <v>A322_20_2d</v>
          </cell>
          <cell r="ES363" t="str">
            <v>A322_20</v>
          </cell>
          <cell r="EZ363" t="str">
            <v>1074.20.076N</v>
          </cell>
          <cell r="FB363" t="str">
            <v>1076.20.076N</v>
          </cell>
          <cell r="FE363" t="str">
            <v>1274.20.076N</v>
          </cell>
          <cell r="FI363">
            <v>3285352</v>
          </cell>
          <cell r="FJ363" t="str">
            <v>A322.20.001V</v>
          </cell>
          <cell r="FL363">
            <v>1</v>
          </cell>
        </row>
        <row r="364">
          <cell r="C364" t="str">
            <v>A460.20.001N</v>
          </cell>
          <cell r="D364" t="str">
            <v>A460</v>
          </cell>
          <cell r="E364" t="str">
            <v>Kogellager</v>
          </cell>
          <cell r="F364" t="str">
            <v xml:space="preserve">Ball bearing, black </v>
          </cell>
          <cell r="G364" t="str">
            <v>Kogellager, staal zwart</v>
          </cell>
          <cell r="H364" t="str">
            <v xml:space="preserve">Butée, noir </v>
          </cell>
          <cell r="I364" t="str">
            <v xml:space="preserve">Kugellager, schwarz </v>
          </cell>
          <cell r="J364" t="str">
            <v>A460_20_.jpg</v>
          </cell>
          <cell r="K364" t="str">
            <v>C:\Users\Filis\OneDrive\Citgez Trading\Leveranciers\Charmag\Foto's\A460_20_.jpg</v>
          </cell>
          <cell r="L364" t="str">
            <v>A460_20_2d.tif</v>
          </cell>
          <cell r="M364" t="str">
            <v>C:\Users\Filis\OneDrive\Citgez Trading\Leveranciers\Charmag\technische tekeningen\A460_20_2d.tif</v>
          </cell>
          <cell r="N364" t="str">
            <v>20_Zwart</v>
          </cell>
          <cell r="Q364" t="str">
            <v>mm</v>
          </cell>
          <cell r="S364" t="str">
            <v>mm</v>
          </cell>
          <cell r="T364">
            <v>5</v>
          </cell>
          <cell r="U364" t="str">
            <v>mm</v>
          </cell>
          <cell r="V364">
            <v>12.4</v>
          </cell>
          <cell r="W364" t="str">
            <v>mm</v>
          </cell>
          <cell r="X364">
            <v>6</v>
          </cell>
          <cell r="Y364" t="str">
            <v>mm</v>
          </cell>
          <cell r="AA364" t="str">
            <v>mm</v>
          </cell>
          <cell r="AC364" t="str">
            <v>mm</v>
          </cell>
          <cell r="AE364" t="str">
            <v>mm</v>
          </cell>
          <cell r="AI364" t="str">
            <v>mm</v>
          </cell>
          <cell r="AL364" t="str">
            <v xml:space="preserve">Deuren volgens BRL 0803  </v>
          </cell>
          <cell r="AP364">
            <v>1</v>
          </cell>
          <cell r="AQ364" t="str">
            <v>stuks</v>
          </cell>
          <cell r="AW364" t="str">
            <v>Hout</v>
          </cell>
          <cell r="AX364" t="str">
            <v>Wood</v>
          </cell>
          <cell r="AY364" t="str">
            <v>Holz</v>
          </cell>
          <cell r="AZ364" t="str">
            <v>Bois</v>
          </cell>
          <cell r="BA364" t="str">
            <v>Onderdelen</v>
          </cell>
          <cell r="BB364" t="str">
            <v>Accessories</v>
          </cell>
          <cell r="BC364" t="str">
            <v>Zuberhörteile</v>
          </cell>
          <cell r="BD364" t="str">
            <v>Accessoires</v>
          </cell>
          <cell r="BE364" t="str">
            <v>Kogellager</v>
          </cell>
          <cell r="BF364" t="str">
            <v>Ball bearing</v>
          </cell>
          <cell r="BG364" t="str">
            <v>Kugellager</v>
          </cell>
          <cell r="BH364" t="str">
            <v>Butée</v>
          </cell>
          <cell r="BM364" t="str">
            <v>Staal</v>
          </cell>
          <cell r="BN364" t="str">
            <v>Steel</v>
          </cell>
          <cell r="BO364" t="str">
            <v>Stahl</v>
          </cell>
          <cell r="BP364" t="str">
            <v>Acier</v>
          </cell>
          <cell r="BQ364" t="str">
            <v>Zwart</v>
          </cell>
          <cell r="BR364" t="str">
            <v>Black</v>
          </cell>
          <cell r="BS364" t="str">
            <v>Schwartz</v>
          </cell>
          <cell r="BT364" t="str">
            <v>Noir</v>
          </cell>
          <cell r="BU364" t="str">
            <v>Staal</v>
          </cell>
          <cell r="BV364" t="str">
            <v>Steel</v>
          </cell>
          <cell r="BW364" t="str">
            <v>Stahl</v>
          </cell>
          <cell r="BX364" t="str">
            <v>Acier</v>
          </cell>
          <cell r="BY364" t="str">
            <v/>
          </cell>
          <cell r="DE364" t="str">
            <v>Onderdelen</v>
          </cell>
          <cell r="DM364" t="str">
            <v/>
          </cell>
          <cell r="DN364" t="str">
            <v/>
          </cell>
          <cell r="DO364" t="str">
            <v/>
          </cell>
          <cell r="EQ364" t="str">
            <v>A460_20</v>
          </cell>
          <cell r="ER364" t="str">
            <v>A460_20_2d</v>
          </cell>
          <cell r="ES364" t="str">
            <v>A460_20</v>
          </cell>
          <cell r="EX364" t="str">
            <v>1074.20.076N</v>
          </cell>
          <cell r="EZ364" t="str">
            <v>1076.20.076N</v>
          </cell>
          <cell r="FA364" t="str">
            <v>1274.20.076N</v>
          </cell>
          <cell r="FB364" t="str">
            <v>1276.20.076N</v>
          </cell>
          <cell r="FI364">
            <v>145140</v>
          </cell>
          <cell r="FJ364" t="str">
            <v>A460.20.001V</v>
          </cell>
          <cell r="FK364">
            <v>49123</v>
          </cell>
          <cell r="FL364">
            <v>1</v>
          </cell>
        </row>
        <row r="365">
          <cell r="C365" t="str">
            <v>A460.20.002N</v>
          </cell>
          <cell r="D365" t="str">
            <v>A460</v>
          </cell>
          <cell r="E365" t="str">
            <v>Kogellager</v>
          </cell>
          <cell r="F365" t="str">
            <v xml:space="preserve">Ball bearing, black </v>
          </cell>
          <cell r="G365" t="str">
            <v>Kogellager, staal zwart</v>
          </cell>
          <cell r="H365" t="str">
            <v xml:space="preserve">Butée, noir </v>
          </cell>
          <cell r="I365" t="str">
            <v xml:space="preserve">Kugellager, schwarz </v>
          </cell>
          <cell r="J365" t="str">
            <v>A460_20_.jpg</v>
          </cell>
          <cell r="K365" t="str">
            <v>C:\Users\Filis\OneDrive\Citgez Trading\Leveranciers\Charmag\Foto's\A460_20_.jpg</v>
          </cell>
          <cell r="L365" t="str">
            <v>A460_20_2d.tif</v>
          </cell>
          <cell r="M365" t="str">
            <v>C:\Users\Filis\OneDrive\Citgez Trading\Leveranciers\Charmag\technische tekeningen\A460_20_2d.tif</v>
          </cell>
          <cell r="N365" t="str">
            <v>20_Zwart</v>
          </cell>
          <cell r="Q365" t="str">
            <v>mm</v>
          </cell>
          <cell r="S365" t="str">
            <v>mm</v>
          </cell>
          <cell r="T365">
            <v>6.5</v>
          </cell>
          <cell r="U365" t="str">
            <v>mm</v>
          </cell>
          <cell r="V365">
            <v>13</v>
          </cell>
          <cell r="W365" t="str">
            <v>mm</v>
          </cell>
          <cell r="X365">
            <v>7</v>
          </cell>
          <cell r="Y365" t="str">
            <v>mm</v>
          </cell>
          <cell r="AA365" t="str">
            <v>mm</v>
          </cell>
          <cell r="AC365" t="str">
            <v>mm</v>
          </cell>
          <cell r="AE365" t="str">
            <v>mm</v>
          </cell>
          <cell r="AI365" t="str">
            <v>mm</v>
          </cell>
          <cell r="AL365" t="str">
            <v xml:space="preserve">Deuren volgens BRL 0803  </v>
          </cell>
          <cell r="AP365">
            <v>1</v>
          </cell>
          <cell r="AQ365" t="str">
            <v>stuks</v>
          </cell>
          <cell r="AW365" t="str">
            <v>Hout</v>
          </cell>
          <cell r="AX365" t="str">
            <v>Wood</v>
          </cell>
          <cell r="AY365" t="str">
            <v>Holz</v>
          </cell>
          <cell r="AZ365" t="str">
            <v>Bois</v>
          </cell>
          <cell r="BA365" t="str">
            <v>Onderdelen</v>
          </cell>
          <cell r="BB365" t="str">
            <v>Accessories</v>
          </cell>
          <cell r="BC365" t="str">
            <v>Zuberhörteile</v>
          </cell>
          <cell r="BD365" t="str">
            <v>Accessoires</v>
          </cell>
          <cell r="BE365" t="str">
            <v>Kogellager</v>
          </cell>
          <cell r="BF365" t="str">
            <v>Ball bearing</v>
          </cell>
          <cell r="BG365" t="str">
            <v>Kugellager</v>
          </cell>
          <cell r="BH365" t="str">
            <v>Butée</v>
          </cell>
          <cell r="BM365" t="str">
            <v>Staal</v>
          </cell>
          <cell r="BN365" t="str">
            <v>Steel</v>
          </cell>
          <cell r="BO365" t="str">
            <v>Stahl</v>
          </cell>
          <cell r="BP365" t="str">
            <v>Acier</v>
          </cell>
          <cell r="BQ365" t="str">
            <v>Zwart</v>
          </cell>
          <cell r="BR365" t="str">
            <v>Black</v>
          </cell>
          <cell r="BS365" t="str">
            <v>Schwartz</v>
          </cell>
          <cell r="BT365" t="str">
            <v>Noir</v>
          </cell>
          <cell r="BU365" t="str">
            <v>Staal</v>
          </cell>
          <cell r="BV365" t="str">
            <v>Steel</v>
          </cell>
          <cell r="BW365" t="str">
            <v>Stahl</v>
          </cell>
          <cell r="BX365" t="str">
            <v>Acier</v>
          </cell>
          <cell r="BY365" t="str">
            <v/>
          </cell>
          <cell r="DE365" t="str">
            <v>Onderdelen</v>
          </cell>
          <cell r="DM365" t="str">
            <v/>
          </cell>
          <cell r="DN365" t="str">
            <v/>
          </cell>
          <cell r="DO365" t="str">
            <v/>
          </cell>
          <cell r="EQ365" t="str">
            <v>A460_20</v>
          </cell>
          <cell r="ER365" t="str">
            <v>A460_20_2d</v>
          </cell>
          <cell r="ES365" t="str">
            <v>A460_20</v>
          </cell>
          <cell r="EX365" t="str">
            <v>1074.20.076N</v>
          </cell>
          <cell r="EZ365" t="str">
            <v>1076.20.076N</v>
          </cell>
          <cell r="FA365" t="str">
            <v>1274.20.076N</v>
          </cell>
          <cell r="FI365">
            <v>116228</v>
          </cell>
          <cell r="FJ365" t="str">
            <v>A460.20.002V</v>
          </cell>
          <cell r="FK365">
            <v>49124</v>
          </cell>
          <cell r="FL365">
            <v>1</v>
          </cell>
        </row>
        <row r="366">
          <cell r="C366" t="str">
            <v>1052.20.089A</v>
          </cell>
          <cell r="D366">
            <v>1052</v>
          </cell>
          <cell r="E366" t="str">
            <v>Klepscharnier</v>
          </cell>
          <cell r="F366" t="str">
            <v>Butt hinge, round corners, steel galvanized, with removable pin</v>
          </cell>
          <cell r="G366" t="str">
            <v>Klepscharnier, ronde hoek, gegalvaniseerd, met losse pen, bolkop</v>
          </cell>
          <cell r="H366" t="str">
            <v>Charnière, coins arrondis, acier zingué, avec tige dégondable</v>
          </cell>
          <cell r="I366" t="str">
            <v>Scharnier, runde Ecken, Stahl verzinkt, mit losem Stift</v>
          </cell>
          <cell r="J366" t="str">
            <v>1052_20_.jpg</v>
          </cell>
          <cell r="K366" t="str">
            <v>C:\Users\Filis\OneDrive\Citgez Trading\Leveranciers\Charmag\Foto's\1052_20_.jpg</v>
          </cell>
          <cell r="L366" t="str">
            <v>1052_20_2d.tif</v>
          </cell>
          <cell r="M366" t="str">
            <v>C:\Users\Filis\OneDrive\Citgez Trading\Leveranciers\Charmag\technische tekeningen\1052_20_2d.tif</v>
          </cell>
          <cell r="N366" t="str">
            <v>20_Gegalvaniseerd</v>
          </cell>
          <cell r="P366">
            <v>89</v>
          </cell>
          <cell r="Q366" t="str">
            <v>mm</v>
          </cell>
          <cell r="R366">
            <v>89</v>
          </cell>
          <cell r="S366" t="str">
            <v>mm</v>
          </cell>
          <cell r="T366">
            <v>2.5</v>
          </cell>
          <cell r="U366" t="str">
            <v>mm</v>
          </cell>
          <cell r="V366">
            <v>12</v>
          </cell>
          <cell r="W366" t="str">
            <v>mm</v>
          </cell>
          <cell r="X366">
            <v>7</v>
          </cell>
          <cell r="Y366" t="str">
            <v>mm</v>
          </cell>
          <cell r="Z366">
            <v>5</v>
          </cell>
          <cell r="AA366" t="str">
            <v>mm</v>
          </cell>
          <cell r="AC366" t="str">
            <v>mm</v>
          </cell>
          <cell r="AE366" t="str">
            <v>mm</v>
          </cell>
          <cell r="AF366">
            <v>4.5</v>
          </cell>
          <cell r="AG366">
            <v>8</v>
          </cell>
          <cell r="AH366" t="str">
            <v>4,5*40</v>
          </cell>
          <cell r="AI366" t="str">
            <v>mm</v>
          </cell>
          <cell r="AL366" t="str">
            <v xml:space="preserve">Deuren volgens BRL 0803  </v>
          </cell>
          <cell r="AP366">
            <v>25</v>
          </cell>
          <cell r="AQ366" t="str">
            <v>stuks</v>
          </cell>
          <cell r="AR366">
            <v>0.21</v>
          </cell>
          <cell r="AS366" t="str">
            <v>kg</v>
          </cell>
          <cell r="AT366" t="str">
            <v>60</v>
          </cell>
          <cell r="AU366" t="str">
            <v>70</v>
          </cell>
          <cell r="AV366" t="str">
            <v>80</v>
          </cell>
          <cell r="AW366" t="str">
            <v>Hout</v>
          </cell>
          <cell r="AX366" t="str">
            <v>Wood</v>
          </cell>
          <cell r="AY366" t="str">
            <v>Holz</v>
          </cell>
          <cell r="AZ366" t="str">
            <v>Bois</v>
          </cell>
          <cell r="BA366" t="str">
            <v>Ramen en Deuren</v>
          </cell>
          <cell r="BB366" t="str">
            <v>Windows and Doors</v>
          </cell>
          <cell r="BC366" t="str">
            <v>Fenster und Turen</v>
          </cell>
          <cell r="BD366" t="str">
            <v>Fenêtres et Portes</v>
          </cell>
          <cell r="BE366" t="str">
            <v>Klepscharnier</v>
          </cell>
          <cell r="BF366" t="str">
            <v>Butt hinge</v>
          </cell>
          <cell r="BG366" t="str">
            <v>Scharnier</v>
          </cell>
          <cell r="BH366" t="str">
            <v>Charnière</v>
          </cell>
          <cell r="BM366" t="str">
            <v>Staal</v>
          </cell>
          <cell r="BN366" t="str">
            <v>Steel</v>
          </cell>
          <cell r="BO366" t="str">
            <v>Stahl</v>
          </cell>
          <cell r="BP366" t="str">
            <v>Acier</v>
          </cell>
          <cell r="BQ366" t="str">
            <v>Gegalvaniseerd</v>
          </cell>
          <cell r="BR366" t="str">
            <v>Galvanized</v>
          </cell>
          <cell r="BS366" t="str">
            <v>Verzinkt</v>
          </cell>
          <cell r="BT366" t="str">
            <v>Zingué</v>
          </cell>
          <cell r="BU366" t="str">
            <v>Staal</v>
          </cell>
          <cell r="BV366" t="str">
            <v>Steel</v>
          </cell>
          <cell r="BW366" t="str">
            <v>Stahl</v>
          </cell>
          <cell r="BX366" t="str">
            <v>Acier</v>
          </cell>
          <cell r="BY366" t="str">
            <v>Bolkop</v>
          </cell>
          <cell r="BZ366" t="str">
            <v>Roundhead</v>
          </cell>
          <cell r="CA366" t="str">
            <v>Rundkopf</v>
          </cell>
          <cell r="CB366" t="str">
            <v>Tête arrondi</v>
          </cell>
          <cell r="CC366" t="str">
            <v>Ronde hoek</v>
          </cell>
          <cell r="CD366" t="str">
            <v>Round corners</v>
          </cell>
          <cell r="CE366" t="str">
            <v>Runde Ecken</v>
          </cell>
          <cell r="CF366" t="str">
            <v>Coins arrondis</v>
          </cell>
          <cell r="CG366" t="str">
            <v>Ongelagerd</v>
          </cell>
          <cell r="CH366" t="str">
            <v xml:space="preserve">Bearing-free </v>
          </cell>
          <cell r="CI366" t="str">
            <v>Lager frei</v>
          </cell>
          <cell r="CJ366" t="str">
            <v>Sans lisse</v>
          </cell>
          <cell r="DE366" t="str">
            <v>Toepasbaar voor binnendeuren</v>
          </cell>
          <cell r="DI366" t="str">
            <v>Stervormig, verlagen de kans op schroefbreuk</v>
          </cell>
          <cell r="DJ366" t="str">
            <v>Star-shaped, reduce the risk of screw breaking</v>
          </cell>
          <cell r="DK366" t="str">
            <v>Sternförmig, reduziert das Risiko eines Schraubenbruchs</v>
          </cell>
          <cell r="DL366" t="str">
            <v>En forme d'étoile, pour réduire le risque de rupture des vis</v>
          </cell>
          <cell r="DM366" t="str">
            <v>Bolkop</v>
          </cell>
          <cell r="DN366" t="str">
            <v>Roundhead</v>
          </cell>
          <cell r="DO366" t="str">
            <v>Rundkopf</v>
          </cell>
          <cell r="DP366" t="str">
            <v>Tige tête arrondi</v>
          </cell>
          <cell r="DU366" t="str">
            <v>Met een losse pen</v>
          </cell>
          <cell r="DV366" t="str">
            <v>With removable pin</v>
          </cell>
          <cell r="DW366" t="str">
            <v>Mit losem Stift</v>
          </cell>
          <cell r="DX366" t="str">
            <v>Tige dégondable</v>
          </cell>
          <cell r="EK366" t="str">
            <v>C:\Users\Filis\OneDrive\Citgez Trading\Leveranciers\Charmag\Productdata sheet\logo's\ce.png</v>
          </cell>
          <cell r="EO366" t="str">
            <v>ja</v>
          </cell>
          <cell r="EP366" t="str">
            <v>EN 1935:272013010</v>
          </cell>
          <cell r="EQ366" t="str">
            <v>1052_20_</v>
          </cell>
          <cell r="ER366" t="str">
            <v>1052_20_2d</v>
          </cell>
          <cell r="ES366" t="str">
            <v>1052_20</v>
          </cell>
          <cell r="EU366" t="str">
            <v>1052.20.089</v>
          </cell>
          <cell r="EX366" t="str">
            <v>A 201.20.004 V</v>
          </cell>
          <cell r="FG366">
            <v>39384</v>
          </cell>
          <cell r="FL366">
            <v>1</v>
          </cell>
        </row>
        <row r="367">
          <cell r="FL367">
            <v>1</v>
          </cell>
        </row>
        <row r="368">
          <cell r="FL368">
            <v>1</v>
          </cell>
        </row>
        <row r="369"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X369">
            <v>1</v>
          </cell>
          <cell r="Y369">
            <v>1</v>
          </cell>
          <cell r="Z369">
            <v>1</v>
          </cell>
          <cell r="AA369">
            <v>1</v>
          </cell>
          <cell r="AB369">
            <v>1</v>
          </cell>
          <cell r="AC369">
            <v>1</v>
          </cell>
          <cell r="AD369">
            <v>1</v>
          </cell>
          <cell r="AE369">
            <v>1</v>
          </cell>
          <cell r="AF369">
            <v>1</v>
          </cell>
          <cell r="AG369">
            <v>1</v>
          </cell>
          <cell r="AH369">
            <v>1</v>
          </cell>
          <cell r="AI369">
            <v>1</v>
          </cell>
          <cell r="AJ369">
            <v>1</v>
          </cell>
          <cell r="AK369">
            <v>1</v>
          </cell>
          <cell r="AL369">
            <v>1</v>
          </cell>
          <cell r="AM369">
            <v>1</v>
          </cell>
          <cell r="AN369">
            <v>1</v>
          </cell>
          <cell r="AO369">
            <v>1</v>
          </cell>
          <cell r="AP369">
            <v>1</v>
          </cell>
          <cell r="AQ369">
            <v>1</v>
          </cell>
          <cell r="AR369">
            <v>1</v>
          </cell>
          <cell r="AS369">
            <v>1</v>
          </cell>
          <cell r="AT369">
            <v>1</v>
          </cell>
          <cell r="AU369">
            <v>1</v>
          </cell>
          <cell r="AV369">
            <v>1</v>
          </cell>
          <cell r="AW369">
            <v>1</v>
          </cell>
          <cell r="AX369">
            <v>1</v>
          </cell>
          <cell r="AY369">
            <v>1</v>
          </cell>
          <cell r="AZ369">
            <v>1</v>
          </cell>
          <cell r="BA369">
            <v>1</v>
          </cell>
          <cell r="BB369">
            <v>1</v>
          </cell>
          <cell r="BC369">
            <v>1</v>
          </cell>
          <cell r="BD369">
            <v>1</v>
          </cell>
          <cell r="BE369">
            <v>1</v>
          </cell>
          <cell r="BF369">
            <v>1</v>
          </cell>
          <cell r="BG369">
            <v>1</v>
          </cell>
          <cell r="BH369">
            <v>1</v>
          </cell>
          <cell r="BI369">
            <v>1</v>
          </cell>
          <cell r="BJ369">
            <v>1</v>
          </cell>
          <cell r="BK369">
            <v>1</v>
          </cell>
          <cell r="BL369">
            <v>1</v>
          </cell>
          <cell r="BM369">
            <v>1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1</v>
          </cell>
          <cell r="BV369">
            <v>1</v>
          </cell>
          <cell r="BW369">
            <v>1</v>
          </cell>
          <cell r="BX369">
            <v>1</v>
          </cell>
          <cell r="BY369">
            <v>1</v>
          </cell>
          <cell r="BZ369">
            <v>1</v>
          </cell>
          <cell r="CA369">
            <v>1</v>
          </cell>
          <cell r="CB369">
            <v>1</v>
          </cell>
          <cell r="CC369">
            <v>1</v>
          </cell>
          <cell r="CD369">
            <v>1</v>
          </cell>
          <cell r="CE369">
            <v>1</v>
          </cell>
          <cell r="CF369">
            <v>1</v>
          </cell>
          <cell r="CG369">
            <v>1</v>
          </cell>
          <cell r="CH369">
            <v>1</v>
          </cell>
          <cell r="CI369">
            <v>1</v>
          </cell>
          <cell r="CJ369">
            <v>1</v>
          </cell>
          <cell r="CK369">
            <v>1</v>
          </cell>
          <cell r="CW369">
            <v>1</v>
          </cell>
          <cell r="CX369">
            <v>1</v>
          </cell>
          <cell r="CY369">
            <v>1</v>
          </cell>
          <cell r="CZ369">
            <v>1</v>
          </cell>
          <cell r="DA369">
            <v>1</v>
          </cell>
          <cell r="DE369">
            <v>1</v>
          </cell>
          <cell r="DF369">
            <v>1</v>
          </cell>
          <cell r="DG369">
            <v>1</v>
          </cell>
          <cell r="DH369">
            <v>1</v>
          </cell>
          <cell r="DI369">
            <v>1</v>
          </cell>
          <cell r="DJ369">
            <v>1</v>
          </cell>
          <cell r="DK369">
            <v>1</v>
          </cell>
          <cell r="DL369">
            <v>1</v>
          </cell>
          <cell r="DM369">
            <v>1</v>
          </cell>
          <cell r="DN369">
            <v>1</v>
          </cell>
          <cell r="DO369">
            <v>1</v>
          </cell>
          <cell r="DP369">
            <v>1</v>
          </cell>
          <cell r="DQ369">
            <v>1</v>
          </cell>
          <cell r="DR369">
            <v>1</v>
          </cell>
          <cell r="DS369">
            <v>1</v>
          </cell>
          <cell r="DT369">
            <v>1</v>
          </cell>
          <cell r="DU369">
            <v>1</v>
          </cell>
          <cell r="DV369">
            <v>1</v>
          </cell>
          <cell r="DW369">
            <v>1</v>
          </cell>
          <cell r="DX369">
            <v>1</v>
          </cell>
          <cell r="DY369">
            <v>1</v>
          </cell>
          <cell r="DZ369">
            <v>1</v>
          </cell>
          <cell r="EA369">
            <v>1</v>
          </cell>
          <cell r="EB369">
            <v>1</v>
          </cell>
          <cell r="EC369">
            <v>1</v>
          </cell>
          <cell r="ED369">
            <v>1</v>
          </cell>
          <cell r="EE369">
            <v>1</v>
          </cell>
          <cell r="EF369">
            <v>1</v>
          </cell>
          <cell r="EG369">
            <v>1</v>
          </cell>
          <cell r="EH369">
            <v>1</v>
          </cell>
          <cell r="EI369">
            <v>1</v>
          </cell>
          <cell r="EJ369">
            <v>1</v>
          </cell>
          <cell r="EK369">
            <v>1</v>
          </cell>
          <cell r="EL369">
            <v>1</v>
          </cell>
          <cell r="EM369">
            <v>1</v>
          </cell>
          <cell r="EN369">
            <v>1</v>
          </cell>
          <cell r="EO369">
            <v>1</v>
          </cell>
          <cell r="EP369">
            <v>1</v>
          </cell>
          <cell r="EQ369">
            <v>1</v>
          </cell>
          <cell r="ER369">
            <v>1</v>
          </cell>
          <cell r="ES369">
            <v>1</v>
          </cell>
          <cell r="ET369">
            <v>1</v>
          </cell>
          <cell r="EU369">
            <v>1</v>
          </cell>
          <cell r="EV369">
            <v>1</v>
          </cell>
          <cell r="EW369">
            <v>1</v>
          </cell>
          <cell r="EX369">
            <v>1</v>
          </cell>
          <cell r="EY369">
            <v>1</v>
          </cell>
          <cell r="EZ369">
            <v>1</v>
          </cell>
          <cell r="FA369">
            <v>1</v>
          </cell>
          <cell r="FB369">
            <v>1</v>
          </cell>
          <cell r="FC369">
            <v>1</v>
          </cell>
          <cell r="FD369">
            <v>1</v>
          </cell>
          <cell r="FE369">
            <v>1</v>
          </cell>
          <cell r="FF369">
            <v>1</v>
          </cell>
          <cell r="FG369">
            <v>1</v>
          </cell>
          <cell r="FH369">
            <v>1</v>
          </cell>
          <cell r="FI369">
            <v>1</v>
          </cell>
          <cell r="FJ369">
            <v>1</v>
          </cell>
          <cell r="FK369">
            <v>1</v>
          </cell>
          <cell r="FL369">
            <v>1</v>
          </cell>
        </row>
        <row r="416">
          <cell r="BV416" t="str">
            <v>Platkop</v>
          </cell>
          <cell r="BW416" t="str">
            <v>Flat head</v>
          </cell>
          <cell r="BX416" t="str">
            <v>FlachKopf</v>
          </cell>
          <cell r="BY416" t="str">
            <v>Tige tête plate</v>
          </cell>
        </row>
        <row r="429">
          <cell r="BV429" t="str">
            <v>Platkop</v>
          </cell>
          <cell r="BW429" t="str">
            <v>Flat head</v>
          </cell>
          <cell r="BX429" t="str">
            <v>FlachKopf</v>
          </cell>
          <cell r="BY429" t="str">
            <v>Tige tête plate</v>
          </cell>
        </row>
        <row r="433">
          <cell r="J433">
            <v>1</v>
          </cell>
          <cell r="K433">
            <v>1</v>
          </cell>
          <cell r="L433" t="str">
            <v>1</v>
          </cell>
          <cell r="M433" t="str">
            <v>1</v>
          </cell>
          <cell r="AF433">
            <v>1</v>
          </cell>
          <cell r="AG433">
            <v>1</v>
          </cell>
          <cell r="AH433">
            <v>1</v>
          </cell>
          <cell r="AJ433">
            <v>1</v>
          </cell>
          <cell r="AL433">
            <v>1</v>
          </cell>
          <cell r="AN433">
            <v>1</v>
          </cell>
          <cell r="AP433">
            <v>1</v>
          </cell>
          <cell r="CY433">
            <v>1</v>
          </cell>
          <cell r="CZ433">
            <v>1</v>
          </cell>
          <cell r="DN433">
            <v>1</v>
          </cell>
          <cell r="DO433">
            <v>1</v>
          </cell>
          <cell r="DP433" t="str">
            <v>1</v>
          </cell>
          <cell r="DR433">
            <v>1</v>
          </cell>
        </row>
        <row r="441">
          <cell r="BB441" t="str">
            <v>1</v>
          </cell>
          <cell r="BC441" t="str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itgeztrading.nl/" TargetMode="External"/><Relationship Id="rId1" Type="http://schemas.openxmlformats.org/officeDocument/2006/relationships/hyperlink" Target="mailto:info@citgeztrading.nl%7C085-060%2020%200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6103-0510-4BE1-BD4C-A0CAF6020C89}">
  <sheetPr codeName="Blad1">
    <pageSetUpPr fitToPage="1"/>
  </sheetPr>
  <dimension ref="B1:Y80"/>
  <sheetViews>
    <sheetView tabSelected="1" view="pageBreakPreview" zoomScale="115" zoomScaleNormal="100" zoomScaleSheetLayoutView="115" workbookViewId="0">
      <selection activeCell="Q66" sqref="Q66"/>
    </sheetView>
  </sheetViews>
  <sheetFormatPr defaultRowHeight="15"/>
  <cols>
    <col min="2" max="2" width="5.7109375" customWidth="1"/>
    <col min="3" max="3" width="4.28515625" customWidth="1"/>
    <col min="4" max="4" width="5.7109375" customWidth="1"/>
    <col min="5" max="6" width="4.28515625" customWidth="1"/>
    <col min="7" max="7" width="4.140625" customWidth="1"/>
    <col min="8" max="11" width="4.28515625" customWidth="1"/>
    <col min="12" max="12" width="4.42578125" customWidth="1"/>
    <col min="13" max="13" width="4.28515625" customWidth="1"/>
    <col min="19" max="19" width="4.5703125" customWidth="1"/>
    <col min="20" max="20" width="7" customWidth="1"/>
    <col min="21" max="21" width="3.140625" bestFit="1" customWidth="1"/>
  </cols>
  <sheetData>
    <row r="1" spans="2:25" ht="31.5">
      <c r="B1" s="5"/>
      <c r="C1" s="5"/>
      <c r="D1" s="23" t="str">
        <f>VLOOKUP($O$8,[2]hout!$C$1:$FL$369,55,1)</f>
        <v>Hoogwaardige Glijlagerscharnier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5">
      <c r="B2" s="5"/>
      <c r="C2" s="5"/>
      <c r="D2" s="11"/>
      <c r="E2" s="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5"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"/>
      <c r="Q3" s="2"/>
      <c r="R3" s="2"/>
      <c r="S3" s="2"/>
      <c r="T3" s="16"/>
      <c r="U3" s="25"/>
      <c r="V3" s="2"/>
      <c r="W3" s="2"/>
    </row>
    <row r="4" spans="2:25" ht="23.25">
      <c r="B4" s="15" t="s">
        <v>38</v>
      </c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5" ht="77.25" customHeight="1">
      <c r="B5" s="34" t="str">
        <f>VLOOKUP(O8,[2]hout!$C$1:$FL$369,5,1)</f>
        <v>Stiletto 3 knoops glijlagerscharnier, ronde hoek, gegalvaniseerd, onderhoudsvrije zelfsmerende kunststof lagers, gezet, zonder veiligheidspen, SKG ***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19"/>
      <c r="V5" s="2"/>
      <c r="W5" s="2"/>
    </row>
    <row r="6" spans="2:25" s="2" customFormat="1"/>
    <row r="7" spans="2:25" ht="23.25">
      <c r="B7" s="7" t="s">
        <v>1</v>
      </c>
      <c r="C7" s="7"/>
      <c r="D7" s="8"/>
      <c r="E7" s="8"/>
      <c r="F7" s="8"/>
      <c r="G7" s="8"/>
      <c r="H7" s="6"/>
      <c r="I7" s="6"/>
      <c r="J7" s="6"/>
      <c r="K7" s="6"/>
      <c r="L7" s="6"/>
      <c r="M7" s="6"/>
      <c r="O7" s="7" t="s">
        <v>2</v>
      </c>
      <c r="P7" s="8"/>
      <c r="Q7" s="6"/>
      <c r="R7" s="6"/>
      <c r="S7" s="6"/>
      <c r="T7" s="6"/>
      <c r="U7" s="6"/>
      <c r="V7" s="2"/>
      <c r="W7" s="2"/>
    </row>
    <row r="8" spans="2:25" s="2" customFormat="1" ht="18.75">
      <c r="B8" s="36">
        <f>VLOOKUP($O$8,[2]hout!$C$1:$FL$441,2,1)</f>
        <v>1066</v>
      </c>
      <c r="C8" s="36"/>
      <c r="D8" s="36"/>
      <c r="E8" s="36"/>
      <c r="F8" s="4"/>
      <c r="G8" s="4"/>
      <c r="O8" s="22" t="s">
        <v>46</v>
      </c>
      <c r="P8" s="3"/>
      <c r="W8" s="31"/>
      <c r="X8" s="14"/>
    </row>
    <row r="9" spans="2:25" s="11" customFormat="1" ht="18.75">
      <c r="O9" s="3"/>
    </row>
    <row r="10" spans="2:25" s="11" customFormat="1" ht="23.25">
      <c r="B10" s="7" t="s">
        <v>39</v>
      </c>
      <c r="C10" s="7"/>
      <c r="D10" s="8"/>
      <c r="E10" s="8"/>
      <c r="F10" s="8"/>
      <c r="G10" s="8"/>
      <c r="H10" s="6"/>
      <c r="I10" s="6"/>
      <c r="J10" s="6"/>
      <c r="K10" s="6"/>
      <c r="L10" s="6"/>
      <c r="M10" s="6"/>
      <c r="N10"/>
      <c r="O10" s="7" t="s">
        <v>40</v>
      </c>
      <c r="P10" s="8"/>
      <c r="Q10" s="6"/>
      <c r="R10" s="6"/>
      <c r="S10" s="6"/>
      <c r="T10" s="6"/>
      <c r="U10" s="6"/>
    </row>
    <row r="11" spans="2:25" s="11" customFormat="1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O11" s="35"/>
      <c r="P11" s="35"/>
      <c r="Q11" s="35"/>
      <c r="R11" s="35"/>
      <c r="S11" s="35"/>
      <c r="T11" s="35"/>
      <c r="U11" s="21"/>
      <c r="Y11" s="29" t="s">
        <v>49</v>
      </c>
    </row>
    <row r="12" spans="2:25" s="11" customFormat="1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O12" s="35"/>
      <c r="P12" s="35"/>
      <c r="Q12" s="35"/>
      <c r="R12" s="35"/>
      <c r="S12" s="35"/>
      <c r="T12" s="35"/>
      <c r="U12" s="21"/>
    </row>
    <row r="13" spans="2:25" s="11" customFormat="1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O13" s="35"/>
      <c r="P13" s="35"/>
      <c r="Q13" s="35"/>
      <c r="R13" s="35"/>
      <c r="S13" s="35"/>
      <c r="T13" s="35"/>
      <c r="U13" s="21"/>
    </row>
    <row r="14" spans="2:25" s="11" customFormat="1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/>
      <c r="P14" s="35"/>
      <c r="Q14" s="35"/>
      <c r="R14" s="35"/>
      <c r="S14" s="35"/>
      <c r="T14" s="35"/>
      <c r="U14" s="21"/>
      <c r="W14" s="30"/>
    </row>
    <row r="15" spans="2:25" s="11" customFormat="1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O15" s="35"/>
      <c r="P15" s="35"/>
      <c r="Q15" s="35"/>
      <c r="R15" s="35"/>
      <c r="S15" s="35"/>
      <c r="T15" s="35"/>
      <c r="U15" s="21"/>
    </row>
    <row r="16" spans="2:25" s="11" customFormat="1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O16" s="35"/>
      <c r="P16" s="35"/>
      <c r="Q16" s="35"/>
      <c r="R16" s="35"/>
      <c r="S16" s="35"/>
      <c r="T16" s="35"/>
      <c r="U16" s="21"/>
      <c r="W16" s="30"/>
    </row>
    <row r="17" spans="2:23" s="11" customFormat="1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O17" s="35"/>
      <c r="P17" s="35"/>
      <c r="Q17" s="35"/>
      <c r="R17" s="35"/>
      <c r="S17" s="35"/>
      <c r="T17" s="35"/>
      <c r="U17" s="21"/>
    </row>
    <row r="18" spans="2:23" s="11" customFormat="1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O18" s="35"/>
      <c r="P18" s="35"/>
      <c r="Q18" s="35"/>
      <c r="R18" s="35"/>
      <c r="S18" s="35"/>
      <c r="T18" s="35"/>
      <c r="U18" s="21"/>
    </row>
    <row r="19" spans="2:23" s="11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O19" s="35"/>
      <c r="P19" s="35"/>
      <c r="Q19" s="35"/>
      <c r="R19" s="35"/>
      <c r="S19" s="35"/>
      <c r="T19" s="35"/>
      <c r="U19" s="21"/>
    </row>
    <row r="20" spans="2:23" s="11" customFormat="1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O20" s="35"/>
      <c r="P20" s="35"/>
      <c r="Q20" s="35"/>
      <c r="R20" s="35"/>
      <c r="S20" s="35"/>
      <c r="T20" s="35"/>
      <c r="U20" s="21"/>
    </row>
    <row r="21" spans="2:23" s="11" customFormat="1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O21" s="35"/>
      <c r="P21" s="35"/>
      <c r="Q21" s="35"/>
      <c r="R21" s="35"/>
      <c r="S21" s="35"/>
      <c r="T21" s="35"/>
      <c r="U21" s="21"/>
    </row>
    <row r="22" spans="2:23" s="11" customFormat="1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O22" s="35"/>
      <c r="P22" s="35"/>
      <c r="Q22" s="35"/>
      <c r="R22" s="35"/>
      <c r="S22" s="35"/>
      <c r="T22" s="35"/>
      <c r="U22" s="21"/>
    </row>
    <row r="23" spans="2:23" s="11" customFormat="1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O23" s="35"/>
      <c r="P23" s="35"/>
      <c r="Q23" s="35"/>
      <c r="R23" s="35"/>
      <c r="S23" s="35"/>
      <c r="T23" s="35"/>
      <c r="U23" s="21"/>
    </row>
    <row r="24" spans="2:23" s="11" customFormat="1"/>
    <row r="25" spans="2:23" ht="23.25">
      <c r="B25" s="7" t="s">
        <v>8</v>
      </c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1"/>
      <c r="O25" s="7" t="s">
        <v>16</v>
      </c>
      <c r="P25" s="6"/>
      <c r="Q25" s="6"/>
      <c r="R25" s="6"/>
      <c r="S25" s="6"/>
      <c r="T25" s="6"/>
      <c r="U25" s="6"/>
      <c r="V25" s="2"/>
      <c r="W25" s="2"/>
    </row>
    <row r="26" spans="2:23" s="2" customFormat="1">
      <c r="N26" s="11"/>
      <c r="W26" s="31"/>
    </row>
    <row r="27" spans="2:23" s="2" customFormat="1">
      <c r="B27" s="2" t="str">
        <f>IF(VLOOKUP($O$8,[2]hout!$C$8:$FL$369,51,0)="","",VLOOKUP($O$8,[2]hout!$C$8:$FL$369,51,0))</f>
        <v>Ramen en Deuren</v>
      </c>
      <c r="N27" s="11"/>
      <c r="O27" s="33" t="str">
        <f>IF(VLOOKUP($O$8,[2]hout!$C$8:$FL$369,87,0)="","",VLOOKUP($O$8,[2]hout!$C$8:$FL$369,87,0))</f>
        <v>SKG***/SKH ZONDER DIEVENPEN</v>
      </c>
      <c r="P27" s="33"/>
      <c r="Q27" s="33"/>
      <c r="R27" s="33"/>
      <c r="S27" s="33"/>
      <c r="T27" s="33"/>
      <c r="U27" s="33"/>
      <c r="W27" s="31"/>
    </row>
    <row r="28" spans="2:23" s="2" customFormat="1">
      <c r="O28" s="33" t="str">
        <f>IF(VLOOKUP($O$8,[2]hout!$C$8:$FL$369,91,0)="","",VLOOKUP($O$8,[2]hout!$C$8:$FL$369,91,0))</f>
        <v>Gepatenteerd bevestigingssysteem</v>
      </c>
      <c r="P28" s="33"/>
      <c r="Q28" s="33"/>
      <c r="R28" s="33"/>
      <c r="S28" s="33"/>
      <c r="T28" s="33"/>
      <c r="U28" s="33"/>
      <c r="W28" s="31"/>
    </row>
    <row r="29" spans="2:23" ht="23.25">
      <c r="B29" s="7" t="s">
        <v>3</v>
      </c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2"/>
      <c r="O29" s="33" t="str">
        <f>IF(VLOOKUP($O$8,[2]hout!$C$8:$FL$369,95,0)="","",VLOOKUP($O$8,[2]hout!$C$8:$FL$369,95,0))</f>
        <v>Gelaste knoop</v>
      </c>
      <c r="P29" s="33"/>
      <c r="Q29" s="33"/>
      <c r="R29" s="33"/>
      <c r="S29" s="33"/>
      <c r="T29" s="33"/>
      <c r="U29" s="33"/>
      <c r="W29" s="31"/>
    </row>
    <row r="30" spans="2:23" s="2" customFormat="1" ht="15" customHeight="1">
      <c r="O30" s="33" t="str">
        <f>IF(VLOOKUP($O$8,[2]hout!$C$8:$FL$369,99,0)="","",VLOOKUP($O$8,[2]hout!$C$8:$FL$369,99,0))</f>
        <v>Geluidsloos en onderhoudsarm door zelfsmerende kunststof glijlagers</v>
      </c>
      <c r="P30" s="33"/>
      <c r="Q30" s="33"/>
      <c r="R30" s="33"/>
      <c r="S30" s="33"/>
      <c r="T30" s="33"/>
      <c r="U30" s="33"/>
    </row>
    <row r="31" spans="2:23" s="2" customFormat="1" ht="18.75">
      <c r="B31" s="3" t="s">
        <v>4</v>
      </c>
      <c r="C31" s="3"/>
      <c r="O31" s="33" t="str">
        <f>IF(VLOOKUP($O$8,[2]hout!$C$8:$FL$369,103,0)="","",VLOOKUP($O$8,[2]hout!$C$8:$FL$369,103,0))</f>
        <v>Draairichting universeel, links/rechts toepasbaar</v>
      </c>
      <c r="P31" s="33"/>
      <c r="Q31" s="33"/>
      <c r="R31" s="33"/>
      <c r="S31" s="33"/>
      <c r="T31" s="33"/>
      <c r="U31" s="33"/>
    </row>
    <row r="32" spans="2:23" s="2" customFormat="1">
      <c r="B32" s="2" t="s">
        <v>5</v>
      </c>
      <c r="E32" s="2" t="str">
        <f>IF(VLOOKUP($O$8,[2]hout!$C$8:$FL$369,63,0)="","",VLOOKUP($O$8,[2]hout!$C$8:$FL$369,63,0))</f>
        <v>Staal</v>
      </c>
      <c r="O32" s="33" t="str">
        <f>IF(VLOOKUP($O$8,[2]hout!$C$8:$FL$369,107,0)="","",VLOOKUP($O$8,[2]hout!$C$8:$FL$369,107,0))</f>
        <v>Toepasbaar voor binnen- en buitendeuren</v>
      </c>
      <c r="P32" s="33"/>
      <c r="Q32" s="33"/>
      <c r="R32" s="33"/>
      <c r="S32" s="33"/>
      <c r="T32" s="33"/>
      <c r="U32" s="33"/>
    </row>
    <row r="33" spans="2:23" s="2" customFormat="1" ht="15" customHeight="1">
      <c r="B33" s="2" t="s">
        <v>6</v>
      </c>
      <c r="E33" s="2" t="str">
        <f>IF(VLOOKUP($O$8,[2]hout!$C$8:$FL$369,67,0)="","",VLOOKUP($O$8,[2]hout!$C$8:$FL$369,67,0))</f>
        <v>Gegalvaniseerd</v>
      </c>
      <c r="O33" s="33" t="str">
        <f>IF(VLOOKUP($O$8,[2]hout!$C$8:$FL$369,111,0)="","",VLOOKUP($O$8,[2]hout!$C$8:$FL$369,111,0))</f>
        <v>Stervormige schroefgaten ter voorkoming van afbreken van schroefkoppen</v>
      </c>
      <c r="P33" s="33"/>
      <c r="Q33" s="33"/>
      <c r="R33" s="33"/>
      <c r="S33" s="33"/>
      <c r="T33" s="33"/>
      <c r="U33" s="33"/>
    </row>
    <row r="34" spans="2:23" s="2" customFormat="1">
      <c r="B34" s="2" t="s">
        <v>7</v>
      </c>
      <c r="E34" s="2" t="str">
        <f>IF(VLOOKUP($O$8,[2]hout!$C$8:$FL$369,83,0)="","",VLOOKUP($O$8,[2]hout!$C$8:$FL$369,83,0))</f>
        <v>Onderhoudsvrije zelfsmerende Kunststof lagers</v>
      </c>
      <c r="O34" s="33" t="str">
        <f>IF(VLOOKUP($O$8,[2]hout!$C$8:$FL$369,115,0)="","",VLOOKUP($O$8,[2]hout!$C$8:$FL$369,115,0))</f>
        <v>Platkop</v>
      </c>
      <c r="P34" s="33"/>
      <c r="Q34" s="33"/>
      <c r="R34" s="33"/>
      <c r="S34" s="33"/>
      <c r="T34" s="33"/>
      <c r="U34" s="33"/>
    </row>
    <row r="35" spans="2:23" s="2" customFormat="1">
      <c r="B35" s="2" t="s">
        <v>48</v>
      </c>
      <c r="E35" s="2" t="str">
        <f>IF(VLOOKUP($O$8,[2]hout!$C$8:$FL$369,79,0)="","",VLOOKUP($O$8,[2]hout!$C$8:$FL$369,79,0))</f>
        <v>Ronde hoek</v>
      </c>
      <c r="O35" s="33" t="str">
        <f>IF(VLOOKUP($O$8,[2]hout!$C$8:$FL$369,119,0)="","",VLOOKUP($O$8,[2]hout!$C$8:$FL$369,119,0))</f>
        <v>Gezet</v>
      </c>
      <c r="P35" s="33"/>
      <c r="Q35" s="33"/>
      <c r="R35" s="33"/>
      <c r="S35" s="33"/>
      <c r="T35" s="33"/>
      <c r="U35" s="33"/>
    </row>
    <row r="36" spans="2:23" s="2" customFormat="1">
      <c r="B36" s="2" t="s">
        <v>27</v>
      </c>
      <c r="E36" s="2" t="str">
        <f>IF(VLOOKUP($O$8,[2]hout!$C$8:$FL$369,71,0)="","",VLOOKUP($O$8,[2]hout!$C$8:$FL$369,71,0))</f>
        <v>Gehard Staal</v>
      </c>
      <c r="O36" s="33" t="str">
        <f>IF(VLOOKUP($O$8,[2]hout!$C$8:$FL$369,123,0)="","",VLOOKUP($O$8,[2]hout!$C$8:$FL$369,123,0))</f>
        <v>Met een losse pen</v>
      </c>
      <c r="P36" s="33"/>
      <c r="Q36" s="33"/>
      <c r="R36" s="33"/>
      <c r="S36" s="33"/>
      <c r="T36" s="33"/>
      <c r="U36" s="33"/>
    </row>
    <row r="37" spans="2:23" s="2" customFormat="1">
      <c r="B37" s="2" t="s">
        <v>34</v>
      </c>
      <c r="E37" s="2">
        <f>IF(VLOOKUP($O$8,[2]hout!$C$8:$FL$369,42,0)="","",VLOOKUP($O$8,[2]hout!$C$8:$FL$369,42,0))</f>
        <v>0.27800000000000002</v>
      </c>
      <c r="F37" s="2" t="s">
        <v>37</v>
      </c>
      <c r="O37" s="33" t="str">
        <f>IF(VLOOKUP($O$8,[2]hout!$C$8:$FL$369,127,0)="","",VLOOKUP($O$8,[2]hout!$C$8:$FL$369,127,0))</f>
        <v/>
      </c>
      <c r="P37" s="33"/>
      <c r="Q37" s="33"/>
      <c r="R37" s="33"/>
      <c r="S37" s="33"/>
      <c r="T37" s="33"/>
      <c r="U37" s="33"/>
    </row>
    <row r="38" spans="2:23" s="2" customFormat="1">
      <c r="B38" s="2" t="s">
        <v>36</v>
      </c>
      <c r="E38" s="2">
        <f>IF(VLOOKUP($O$8,[2]hout!$C$8:$FL$369,40,0)="","",VLOOKUP($O$8,[2]hout!$C$8:$FL$369,40,0))</f>
        <v>10</v>
      </c>
      <c r="F38" s="2" t="s">
        <v>14</v>
      </c>
      <c r="O38" s="33" t="str">
        <f>IF(VLOOKUP($O$8,[2]hout!$C$8:$FL$369,131,0)="","",VLOOKUP($O$8,[2]hout!$C$8:$FL$369,131,0))</f>
        <v/>
      </c>
      <c r="P38" s="33"/>
      <c r="Q38" s="33"/>
      <c r="R38" s="33"/>
      <c r="S38" s="33"/>
      <c r="T38" s="33"/>
      <c r="U38" s="33"/>
    </row>
    <row r="39" spans="2:23" s="2" customFormat="1"/>
    <row r="40" spans="2:23" ht="23.25">
      <c r="B40" s="7" t="s">
        <v>9</v>
      </c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O40" s="7" t="s">
        <v>11</v>
      </c>
      <c r="P40" s="6"/>
      <c r="Q40" s="6"/>
      <c r="R40" s="6"/>
      <c r="S40" s="6"/>
      <c r="T40" s="6"/>
      <c r="U40" s="6"/>
      <c r="V40" s="2"/>
      <c r="W40" s="2"/>
    </row>
    <row r="41" spans="2:23" s="2" customFormat="1"/>
    <row r="42" spans="2:23" s="2" customFormat="1">
      <c r="B42" s="37" t="s">
        <v>28</v>
      </c>
      <c r="C42" s="37"/>
      <c r="D42" s="37" t="s">
        <v>29</v>
      </c>
      <c r="E42" s="37"/>
      <c r="F42" s="37" t="s">
        <v>30</v>
      </c>
      <c r="G42" s="37"/>
      <c r="H42" s="38" t="s">
        <v>31</v>
      </c>
      <c r="I42" s="38"/>
      <c r="J42" s="37" t="s">
        <v>32</v>
      </c>
      <c r="K42" s="37"/>
      <c r="L42" s="37" t="s">
        <v>33</v>
      </c>
      <c r="M42" s="37"/>
      <c r="O42" s="2" t="s">
        <v>23</v>
      </c>
      <c r="R42" s="26">
        <v>3</v>
      </c>
      <c r="S42" s="27"/>
      <c r="T42" s="26">
        <v>4</v>
      </c>
      <c r="U42" s="27"/>
    </row>
    <row r="43" spans="2:23" s="2" customFormat="1">
      <c r="B43" s="2">
        <f>IF(VLOOKUP($O$8,[2]hout!$C$8:$FL$369,14,0)="","",VLOOKUP($O$8,[2]hout!$C$8:$FL$369,14,0))</f>
        <v>89</v>
      </c>
      <c r="C43" s="27" t="s">
        <v>0</v>
      </c>
      <c r="D43" s="2">
        <f>IF(VLOOKUP($O$8,[2]hout!$C$8:$FL$369,16,0)="","",VLOOKUP($O$8,[2]hout!$C$8:$FL$369,16,0))</f>
        <v>89</v>
      </c>
      <c r="E43" s="28" t="s">
        <v>0</v>
      </c>
      <c r="F43" s="2">
        <f>IF(VLOOKUP($O$8,[2]hout!$C$8:$FL$369,18,0)="","",VLOOKUP($O$8,[2]hout!$C$8:$FL$369,18,0))</f>
        <v>3</v>
      </c>
      <c r="G43" s="28" t="s">
        <v>0</v>
      </c>
      <c r="H43" s="2">
        <f>IF(VLOOKUP($O$8,[2]hout!$C$8:$FL$369,20,0)="","",VLOOKUP($O$8,[2]hout!$C$8:$FL$369,20,0))</f>
        <v>14</v>
      </c>
      <c r="I43" s="28" t="s">
        <v>0</v>
      </c>
      <c r="J43" s="2">
        <f>IF(VLOOKUP($O$8,[2]hout!$C$8:$FL$369,22,0)="","",VLOOKUP($O$8,[2]hout!$C$8:$FL$369,22,0))</f>
        <v>7</v>
      </c>
      <c r="K43" s="28" t="s">
        <v>0</v>
      </c>
      <c r="L43" s="2">
        <f>IF(VLOOKUP($O$8,[2]hout!$C$8:$FL$369,24,0)="","",VLOOKUP($O$8,[2]hout!$C$8:$FL$369,24,0))</f>
        <v>5</v>
      </c>
      <c r="M43" s="28" t="s">
        <v>0</v>
      </c>
      <c r="O43" s="2" t="s">
        <v>21</v>
      </c>
      <c r="R43" s="26">
        <f>IF(VLOOKUP($O$8,[2]hout!$C$8:$FL$369,45,0)="","",VLOOKUP($O$8,[2]hout!$C$8:$FL$369,45,0))</f>
        <v>180</v>
      </c>
      <c r="S43" s="27" t="s">
        <v>37</v>
      </c>
      <c r="T43" s="26">
        <f>IF(VLOOKUP($O$8,[2]hout!$C$8:$FL$369,46,0)="","",VLOOKUP($O$8,[2]hout!$C$8:$FL$369,46,0))</f>
        <v>150</v>
      </c>
      <c r="U43" s="27" t="s">
        <v>37</v>
      </c>
    </row>
    <row r="44" spans="2:23" s="2" customFormat="1"/>
    <row r="45" spans="2:23" ht="23.25">
      <c r="B45" s="7" t="s">
        <v>22</v>
      </c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O45" s="7" t="s">
        <v>12</v>
      </c>
      <c r="P45" s="6"/>
      <c r="Q45" s="6"/>
      <c r="R45" s="6"/>
      <c r="S45" s="6"/>
      <c r="T45" s="6"/>
      <c r="U45" s="6"/>
      <c r="V45" s="2"/>
      <c r="W45" s="2"/>
    </row>
    <row r="46" spans="2:23" s="2" customFormat="1">
      <c r="O46" s="2" t="s">
        <v>19</v>
      </c>
    </row>
    <row r="47" spans="2:23" s="2" customFormat="1">
      <c r="B47" s="2" t="s">
        <v>10</v>
      </c>
      <c r="D47" s="2" t="str">
        <f>IF(VLOOKUP($O$8,[2]hout!$C$8:$FL$369,142,0)="","",VLOOKUP($O$8,[2]hout!$C$8:$FL$369,142,0))</f>
        <v>426.643.03</v>
      </c>
      <c r="O47" s="2" t="s">
        <v>18</v>
      </c>
      <c r="Q47" s="28">
        <f>IF(VLOOKUP($O$8,[2]hout!$C$8:$FL$369,31,0)="","",VLOOKUP($O$8,[2]hout!$C$8:$FL$369,31,0))</f>
        <v>8</v>
      </c>
      <c r="R47" s="2" t="s">
        <v>14</v>
      </c>
    </row>
    <row r="48" spans="2:23" s="2" customFormat="1">
      <c r="B48" s="2" t="s">
        <v>42</v>
      </c>
      <c r="D48" s="2" t="str">
        <f>IF(VLOOKUP($O$8,[2]hout!$C$8:$FL$369,144,0)="","",VLOOKUP($O$8,[2]hout!$C$8:$FL$369,144,0))</f>
        <v/>
      </c>
      <c r="H48" s="24"/>
      <c r="I48" s="24"/>
      <c r="O48" s="2" t="s">
        <v>13</v>
      </c>
      <c r="P48" s="20" t="s">
        <v>45</v>
      </c>
      <c r="Q48" s="32" t="str">
        <f>IF(VLOOKUP($O$8,[2]hout!$C$8:$FL$369,32,0)="","",VLOOKUP($O$8,[2]hout!$C$8:$FL$369,32,0))</f>
        <v>4.5*40</v>
      </c>
      <c r="R48" s="2" t="s">
        <v>0</v>
      </c>
    </row>
    <row r="49" spans="2:23" s="2" customFormat="1">
      <c r="O49" s="2" t="s">
        <v>24</v>
      </c>
      <c r="Q49" s="2" t="s">
        <v>15</v>
      </c>
    </row>
    <row r="50" spans="2:23" s="2" customFormat="1">
      <c r="O50" s="12" t="s">
        <v>17</v>
      </c>
      <c r="Q50" s="13" t="s">
        <v>20</v>
      </c>
      <c r="T50" s="13"/>
      <c r="U50" s="13"/>
    </row>
    <row r="51" spans="2:23" s="2" customFormat="1">
      <c r="O51" s="2" t="s">
        <v>47</v>
      </c>
    </row>
    <row r="52" spans="2:23" s="2" customFormat="1"/>
    <row r="53" spans="2:23" s="2" customFormat="1" ht="23.25">
      <c r="B53" s="7" t="s">
        <v>25</v>
      </c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2:23" s="2" customFormat="1">
      <c r="B54" s="2" t="s">
        <v>27</v>
      </c>
      <c r="D54" s="33" t="str">
        <f>IF(VLOOKUP($O$8,[2]hout!$C$8:$FL$369,152,0)="","",VLOOKUP($O$8,[2]hout!$C$8:$FL$369,152,0))</f>
        <v>112723</v>
      </c>
      <c r="E54" s="33"/>
      <c r="F54" s="33"/>
      <c r="G54" s="33"/>
      <c r="H54" s="33"/>
      <c r="I54" s="33"/>
      <c r="J54" s="33"/>
      <c r="K54" s="33"/>
      <c r="L54" s="33"/>
      <c r="M54" s="2">
        <v>152</v>
      </c>
    </row>
    <row r="55" spans="2:23" s="2" customFormat="1">
      <c r="B55" s="2" t="s">
        <v>35</v>
      </c>
      <c r="D55" s="33" t="str">
        <f>IF(VLOOKUP($O$8,[2]hout!$C$8:$FL$369,154,0)="","",VLOOKUP($O$8,[2]hout!$C$8:$FL$369,154,0))</f>
        <v/>
      </c>
      <c r="E55" s="33"/>
      <c r="F55" s="33"/>
      <c r="G55" s="33"/>
      <c r="H55" s="33"/>
      <c r="I55" s="33"/>
      <c r="J55" s="33"/>
      <c r="K55" s="33"/>
      <c r="L55" s="33"/>
      <c r="M55" s="2">
        <v>154</v>
      </c>
    </row>
    <row r="56" spans="2:23" s="2" customFormat="1">
      <c r="B56" s="2" t="s">
        <v>44</v>
      </c>
      <c r="D56" s="33" t="str">
        <f>IF(VLOOKUP($O$8,[2]hout!$C$8:$FL$369,155,0)="","",VLOOKUP($O$8,[2]hout!$C$8:$FL$369,155,0))</f>
        <v>112724</v>
      </c>
      <c r="E56" s="33"/>
      <c r="F56" s="33"/>
      <c r="G56" s="33"/>
      <c r="H56" s="33"/>
      <c r="I56" s="33"/>
      <c r="J56" s="33"/>
      <c r="K56" s="33"/>
      <c r="L56" s="33"/>
      <c r="M56" s="2">
        <v>155</v>
      </c>
      <c r="V56" s="2" t="s">
        <v>50</v>
      </c>
    </row>
    <row r="57" spans="2:23" s="2" customFormat="1">
      <c r="B57" s="2" t="s">
        <v>43</v>
      </c>
      <c r="D57" s="33" t="str">
        <f>IF(VLOOKUP($O$8,[2]hout!$C$8:$FL$369,158,0)="","",VLOOKUP($O$8,[2]hout!$C$8:$FL$369,158,0))</f>
        <v/>
      </c>
      <c r="E57" s="33"/>
      <c r="F57" s="33"/>
      <c r="G57" s="33"/>
      <c r="H57" s="33"/>
      <c r="I57" s="33"/>
      <c r="J57" s="33"/>
      <c r="K57" s="33"/>
      <c r="L57" s="33"/>
      <c r="M57" s="2">
        <v>158</v>
      </c>
      <c r="V57" s="2" t="s">
        <v>51</v>
      </c>
    </row>
    <row r="58" spans="2:23" s="2" customFormat="1">
      <c r="B58" s="2" t="s">
        <v>26</v>
      </c>
      <c r="D58" s="33" t="str">
        <f>IF(VLOOKUP($O$8,[2]hout!$C$8:$FL$369,159,0)="","",VLOOKUP($O$8,[2]hout!$C$8:$FL$369,159,0))</f>
        <v>101227</v>
      </c>
      <c r="E58" s="33"/>
      <c r="F58" s="33"/>
      <c r="G58" s="33"/>
      <c r="H58" s="33"/>
      <c r="I58" s="33"/>
      <c r="J58" s="33"/>
      <c r="K58" s="33"/>
      <c r="L58" s="33"/>
      <c r="M58" s="2">
        <v>159</v>
      </c>
    </row>
    <row r="59" spans="2:23" s="2" customForma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</row>
    <row r="60" spans="2:23" s="2" customFormat="1">
      <c r="H60" s="17" t="s">
        <v>52</v>
      </c>
      <c r="O60" s="42"/>
      <c r="P60" s="42"/>
      <c r="R60" s="42" t="s">
        <v>53</v>
      </c>
    </row>
    <row r="61" spans="2:23" s="2" customFormat="1">
      <c r="H61" s="17" t="s">
        <v>41</v>
      </c>
      <c r="I61" s="17"/>
      <c r="O61" s="43"/>
      <c r="P61" s="43"/>
      <c r="R61" s="43" t="s">
        <v>54</v>
      </c>
    </row>
    <row r="62" spans="2:23" s="2" customFormat="1">
      <c r="O62" s="43"/>
      <c r="P62" s="43"/>
      <c r="R62" s="43" t="s">
        <v>55</v>
      </c>
    </row>
    <row r="63" spans="2:23">
      <c r="V63" s="2"/>
      <c r="W63" s="2"/>
    </row>
    <row r="64" spans="2:23">
      <c r="Q64" s="39"/>
      <c r="V64" s="2"/>
      <c r="W64" s="2"/>
    </row>
    <row r="65" spans="17:23">
      <c r="Q65" s="40"/>
      <c r="V65" s="2"/>
      <c r="W65" s="2"/>
    </row>
    <row r="66" spans="17:23">
      <c r="Q66" s="41"/>
      <c r="V66" s="2"/>
      <c r="W66" s="2"/>
    </row>
    <row r="67" spans="17:23">
      <c r="Q67" s="41"/>
      <c r="V67" s="2"/>
      <c r="W67" s="2"/>
    </row>
    <row r="68" spans="17:23">
      <c r="Q68" s="41"/>
      <c r="V68" s="2"/>
      <c r="W68" s="2"/>
    </row>
    <row r="69" spans="17:23">
      <c r="Q69" s="41"/>
      <c r="V69" s="2"/>
      <c r="W69" s="2"/>
    </row>
    <row r="70" spans="17:23">
      <c r="V70" s="2"/>
      <c r="W70" s="2"/>
    </row>
    <row r="71" spans="17:23">
      <c r="V71" s="2"/>
      <c r="W71" s="2"/>
    </row>
    <row r="72" spans="17:23">
      <c r="V72" s="2"/>
      <c r="W72" s="2"/>
    </row>
    <row r="73" spans="17:23">
      <c r="V73" s="2"/>
      <c r="W73" s="2"/>
    </row>
    <row r="74" spans="17:23">
      <c r="V74" s="2"/>
      <c r="W74" s="2"/>
    </row>
    <row r="75" spans="17:23">
      <c r="V75" s="2"/>
      <c r="W75" s="2"/>
    </row>
    <row r="76" spans="17:23">
      <c r="V76" s="2"/>
      <c r="W76" s="2"/>
    </row>
    <row r="77" spans="17:23">
      <c r="V77" s="2"/>
      <c r="W77" s="2"/>
    </row>
    <row r="78" spans="17:23">
      <c r="V78" s="2"/>
      <c r="W78" s="2"/>
    </row>
    <row r="79" spans="17:23">
      <c r="V79" s="2"/>
      <c r="W79" s="2"/>
    </row>
    <row r="80" spans="17:23">
      <c r="V80" s="2"/>
      <c r="W80" s="2"/>
    </row>
  </sheetData>
  <mergeCells count="27">
    <mergeCell ref="O35:U35"/>
    <mergeCell ref="O36:U36"/>
    <mergeCell ref="B5:T5"/>
    <mergeCell ref="O11:T23"/>
    <mergeCell ref="B8:E8"/>
    <mergeCell ref="B42:C42"/>
    <mergeCell ref="D42:E42"/>
    <mergeCell ref="F42:G42"/>
    <mergeCell ref="H42:I42"/>
    <mergeCell ref="J42:K42"/>
    <mergeCell ref="L42:M42"/>
    <mergeCell ref="B11:M23"/>
    <mergeCell ref="O30:U30"/>
    <mergeCell ref="O27:U27"/>
    <mergeCell ref="O28:U28"/>
    <mergeCell ref="O32:U32"/>
    <mergeCell ref="O33:U33"/>
    <mergeCell ref="O34:U34"/>
    <mergeCell ref="O29:U29"/>
    <mergeCell ref="O31:U31"/>
    <mergeCell ref="D56:L56"/>
    <mergeCell ref="D57:L57"/>
    <mergeCell ref="D58:L58"/>
    <mergeCell ref="D54:L54"/>
    <mergeCell ref="D55:L55"/>
    <mergeCell ref="O37:U37"/>
    <mergeCell ref="O38:U38"/>
  </mergeCells>
  <hyperlinks>
    <hyperlink ref="H61" r:id="rId1" xr:uid="{F0AE91FE-6271-48E8-A270-E33809A79426}"/>
    <hyperlink ref="H60" r:id="rId2" xr:uid="{55AE9D71-4354-428E-BA42-23D0CB242C3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horizontalDpi="1200" verticalDpi="1200" r:id="rId3"/>
  <headerFooter>
    <oddFooter>&amp;R&amp;F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D837-52AE-4D9F-873C-E7890AB4F26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Blad1</vt:lpstr>
      <vt:lpstr>Blad2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 Citgez</dc:creator>
  <cp:lastModifiedBy>Filis CAVAS</cp:lastModifiedBy>
  <cp:lastPrinted>2019-11-23T13:13:30Z</cp:lastPrinted>
  <dcterms:created xsi:type="dcterms:W3CDTF">2019-07-17T13:01:50Z</dcterms:created>
  <dcterms:modified xsi:type="dcterms:W3CDTF">2020-08-03T09:23:28Z</dcterms:modified>
</cp:coreProperties>
</file>