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ido\Documents\Excel Avanzado\"/>
    </mc:Choice>
  </mc:AlternateContent>
  <xr:revisionPtr revIDLastSave="0" documentId="13_ncr:1_{17DA2257-5EDE-432B-A514-851D1777E144}" xr6:coauthVersionLast="45" xr6:coauthVersionMax="45" xr10:uidLastSave="{00000000-0000-0000-0000-000000000000}"/>
  <bookViews>
    <workbookView xWindow="11520" yWindow="3390" windowWidth="9180" windowHeight="8610" firstSheet="2" activeTab="4" xr2:uid="{00000000-000D-0000-FFFF-FFFF00000000}"/>
  </bookViews>
  <sheets>
    <sheet name="Ejercicio1" sheetId="1" r:id="rId1"/>
    <sheet name="Ejercicio2" sheetId="2" r:id="rId2"/>
    <sheet name="Ejercicio3" sheetId="3" r:id="rId3"/>
    <sheet name="Formulas" sheetId="4" r:id="rId4"/>
    <sheet name="Matrices" sheetId="5" r:id="rId5"/>
  </sheets>
  <definedNames>
    <definedName name="_xlnm._FilterDatabase" localSheetId="0" hidden="1">Ejercicio1!#REF!</definedName>
    <definedName name="_xlnm._FilterDatabase" localSheetId="1" hidden="1">Ejercicio2!$A$4:$H$5</definedName>
    <definedName name="_xlnm._FilterDatabase" localSheetId="2" hidden="1">Ejercicio3!$C$4:$E$37</definedName>
    <definedName name="_xlnm._FilterDatabase" localSheetId="3" hidden="1">Formulas!$B$37:$F$44</definedName>
    <definedName name="AccessDatabase" hidden="1">"C:\Mis documentos\EJER.mdb"</definedName>
    <definedName name="Días">Formulas!$C$38:$C$44</definedName>
    <definedName name="Pago">Formulas!$D$38:$D$44</definedName>
    <definedName name="Sueldo">Formulas!$E$38:$E$44</definedName>
    <definedName name="Sueldo_US">Formulas!$F$38:$F$44</definedName>
    <definedName name="Valor_Dólar">Formulas!$C$29</definedName>
    <definedName name="Valor_UF">Formulas!$C$30</definedName>
  </definedNames>
  <calcPr calcId="181029" iterate="1"/>
</workbook>
</file>

<file path=xl/calcChain.xml><?xml version="1.0" encoding="utf-8"?>
<calcChain xmlns="http://schemas.openxmlformats.org/spreadsheetml/2006/main">
  <c r="G27" i="5" l="1" a="1"/>
  <c r="G27" i="5" s="1"/>
  <c r="G44" i="5"/>
  <c r="G41" i="5" a="1"/>
  <c r="G41" i="5" s="1"/>
  <c r="B16" i="5" a="1"/>
  <c r="B16" i="5" s="1"/>
  <c r="D55" i="4"/>
  <c r="E55" i="4" s="1"/>
  <c r="D56" i="4"/>
  <c r="E56" i="4"/>
  <c r="D57" i="4"/>
  <c r="D58" i="4"/>
  <c r="E58" i="4"/>
  <c r="D59" i="4"/>
  <c r="D60" i="4"/>
  <c r="E60" i="4"/>
  <c r="F40" i="4"/>
  <c r="F43" i="4"/>
  <c r="E41" i="4"/>
  <c r="F41" i="4" s="1"/>
  <c r="E44" i="4"/>
  <c r="F44" i="4" s="1"/>
  <c r="E39" i="4"/>
  <c r="F39" i="4" s="1"/>
  <c r="E40" i="4"/>
  <c r="E38" i="4"/>
  <c r="F38" i="4" s="1"/>
  <c r="E43" i="4"/>
  <c r="E42" i="4"/>
  <c r="F42" i="4" s="1"/>
  <c r="C45" i="4"/>
  <c r="E23" i="4"/>
  <c r="E24" i="4"/>
  <c r="E25" i="4"/>
  <c r="E26" i="4"/>
  <c r="E27" i="4"/>
  <c r="E22" i="4"/>
  <c r="D23" i="4"/>
  <c r="D24" i="4"/>
  <c r="D25" i="4"/>
  <c r="D26" i="4"/>
  <c r="D27" i="4"/>
  <c r="D22" i="4"/>
  <c r="E10" i="4"/>
  <c r="E14" i="4" s="1"/>
  <c r="E11" i="4"/>
  <c r="E12" i="4"/>
  <c r="E13" i="4"/>
  <c r="E9" i="4"/>
  <c r="E6" i="3"/>
  <c r="E7" i="3" s="1"/>
  <c r="E8" i="3" s="1"/>
  <c r="E10" i="3"/>
  <c r="E11" i="3" s="1"/>
  <c r="E12" i="3" s="1"/>
  <c r="E14" i="3"/>
  <c r="E15" i="3" s="1"/>
  <c r="E17" i="3"/>
  <c r="E18" i="3"/>
  <c r="E19" i="3"/>
  <c r="E21" i="3"/>
  <c r="E22" i="3"/>
  <c r="D6" i="3"/>
  <c r="D7" i="3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E24" i="3"/>
  <c r="E25" i="3"/>
  <c r="E26" i="3" s="1"/>
  <c r="C6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D28" i="3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E28" i="3"/>
  <c r="E29" i="3" s="1"/>
  <c r="E31" i="3"/>
  <c r="E32" i="3" s="1"/>
  <c r="E34" i="3"/>
  <c r="E35" i="3" s="1"/>
  <c r="E37" i="3"/>
  <c r="E38" i="3" s="1"/>
  <c r="E40" i="3"/>
  <c r="E41" i="3" s="1"/>
  <c r="E43" i="3"/>
  <c r="E44" i="3" s="1"/>
  <c r="F8" i="4"/>
  <c r="J31" i="5" l="1"/>
  <c r="J29" i="5"/>
  <c r="J27" i="5"/>
  <c r="I31" i="5"/>
  <c r="I29" i="5"/>
  <c r="I27" i="5"/>
  <c r="H31" i="5"/>
  <c r="H30" i="5"/>
  <c r="H29" i="5"/>
  <c r="H28" i="5"/>
  <c r="H27" i="5"/>
  <c r="J30" i="5"/>
  <c r="J28" i="5"/>
  <c r="I30" i="5"/>
  <c r="I28" i="5"/>
  <c r="G31" i="5"/>
  <c r="G30" i="5"/>
  <c r="G29" i="5"/>
  <c r="G28" i="5"/>
  <c r="B19" i="5"/>
  <c r="D17" i="5"/>
  <c r="E19" i="5"/>
  <c r="B18" i="5"/>
  <c r="D16" i="5"/>
  <c r="D19" i="5"/>
  <c r="E18" i="5"/>
  <c r="F17" i="5"/>
  <c r="B17" i="5"/>
  <c r="C16" i="5"/>
  <c r="F19" i="5"/>
  <c r="C18" i="5"/>
  <c r="E16" i="5"/>
  <c r="F18" i="5"/>
  <c r="C17" i="5"/>
  <c r="C19" i="5"/>
  <c r="D18" i="5"/>
  <c r="E17" i="5"/>
  <c r="F16" i="5"/>
  <c r="F56" i="4"/>
  <c r="F60" i="4"/>
  <c r="F55" i="4"/>
  <c r="F59" i="4"/>
  <c r="F58" i="4"/>
  <c r="F57" i="4"/>
  <c r="E57" i="4"/>
  <c r="E59" i="4"/>
  <c r="C72" i="4"/>
  <c r="C73" i="4"/>
</calcChain>
</file>

<file path=xl/sharedStrings.xml><?xml version="1.0" encoding="utf-8"?>
<sst xmlns="http://schemas.openxmlformats.org/spreadsheetml/2006/main" count="219" uniqueCount="187">
  <si>
    <t>Dos valores</t>
  </si>
  <si>
    <t>Ene</t>
  </si>
  <si>
    <t>Enero</t>
  </si>
  <si>
    <t>Lun</t>
  </si>
  <si>
    <t>Lunes</t>
  </si>
  <si>
    <t>Un valor</t>
  </si>
  <si>
    <t>Almàssera</t>
  </si>
  <si>
    <t>46032</t>
  </si>
  <si>
    <t>Alginet</t>
  </si>
  <si>
    <t>46031</t>
  </si>
  <si>
    <t>Algimia de Alfara</t>
  </si>
  <si>
    <t>46030</t>
  </si>
  <si>
    <t>Algemesí</t>
  </si>
  <si>
    <t>46029</t>
  </si>
  <si>
    <t>Algar de Palancia</t>
  </si>
  <si>
    <t>46028</t>
  </si>
  <si>
    <t>Alfauir</t>
  </si>
  <si>
    <t>46023</t>
  </si>
  <si>
    <t>Alfarrasí</t>
  </si>
  <si>
    <t>46027</t>
  </si>
  <si>
    <t>Alfarp</t>
  </si>
  <si>
    <t>46026</t>
  </si>
  <si>
    <t>Alfara del Patriarca</t>
  </si>
  <si>
    <t>46025</t>
  </si>
  <si>
    <t>Alfara de Algimia</t>
  </si>
  <si>
    <t>46024</t>
  </si>
  <si>
    <t>Alfafar</t>
  </si>
  <si>
    <t>46022</t>
  </si>
  <si>
    <t>Aldaia</t>
  </si>
  <si>
    <t>46021</t>
  </si>
  <si>
    <t>Alcúdia, l'</t>
  </si>
  <si>
    <t>46019</t>
  </si>
  <si>
    <t>Alcúdia de Crespíns, l'</t>
  </si>
  <si>
    <t>46020</t>
  </si>
  <si>
    <t>Alcublas</t>
  </si>
  <si>
    <t>46018</t>
  </si>
  <si>
    <t>Alcàntera de Xúquer</t>
  </si>
  <si>
    <t>46016</t>
  </si>
  <si>
    <t>Alcácer</t>
  </si>
  <si>
    <t>46015</t>
  </si>
  <si>
    <t>Albuixech</t>
  </si>
  <si>
    <t>46014</t>
  </si>
  <si>
    <t>Alboraya</t>
  </si>
  <si>
    <t>46013</t>
  </si>
  <si>
    <t>Alborache</t>
  </si>
  <si>
    <t>46012</t>
  </si>
  <si>
    <t>Alberic</t>
  </si>
  <si>
    <t>46011</t>
  </si>
  <si>
    <t>Albalat dels Tarongers</t>
  </si>
  <si>
    <t>46010</t>
  </si>
  <si>
    <t>Albalat dels Sorells</t>
  </si>
  <si>
    <t>46009</t>
  </si>
  <si>
    <t>Albalat de la Ribera</t>
  </si>
  <si>
    <t>46008</t>
  </si>
  <si>
    <t>Albal</t>
  </si>
  <si>
    <t>46007</t>
  </si>
  <si>
    <t>Albaida</t>
  </si>
  <si>
    <t>46006</t>
  </si>
  <si>
    <t>Alaquàs</t>
  </si>
  <si>
    <t>46005</t>
  </si>
  <si>
    <t>Aielo de Malferit</t>
  </si>
  <si>
    <t>46042</t>
  </si>
  <si>
    <t>Agullent</t>
  </si>
  <si>
    <t>46004</t>
  </si>
  <si>
    <t>Ador</t>
  </si>
  <si>
    <t>46002</t>
  </si>
  <si>
    <t>Ademuz</t>
  </si>
  <si>
    <t>46001</t>
  </si>
  <si>
    <t>Mujeres</t>
  </si>
  <si>
    <t>Hombres</t>
  </si>
  <si>
    <t>Total</t>
  </si>
  <si>
    <t>Hogares</t>
  </si>
  <si>
    <t>Numero de playas</t>
  </si>
  <si>
    <t>Km costa</t>
  </si>
  <si>
    <t>Clave</t>
  </si>
  <si>
    <t>Deporte</t>
  </si>
  <si>
    <t>Arte</t>
  </si>
  <si>
    <t>Infantil</t>
  </si>
  <si>
    <t>Entorno</t>
  </si>
  <si>
    <t>Humor</t>
  </si>
  <si>
    <t>Mayorista</t>
  </si>
  <si>
    <t>Navegación</t>
  </si>
  <si>
    <t>Minorista</t>
  </si>
  <si>
    <t>Santiago</t>
  </si>
  <si>
    <t>Categoría</t>
  </si>
  <si>
    <t>Módulo</t>
  </si>
  <si>
    <t>Provincia</t>
  </si>
  <si>
    <t>Seleccione celdas en blanco y rellene los espacios con el valor de la celda anterior</t>
  </si>
  <si>
    <t xml:space="preserve">1.- </t>
  </si>
  <si>
    <t>Seleccione celdas en blanco y elimínelas</t>
  </si>
  <si>
    <t>MANEJO DE SERIES</t>
  </si>
  <si>
    <t>Código</t>
  </si>
  <si>
    <t>Província de Valencia</t>
  </si>
  <si>
    <t>FORMULAS</t>
  </si>
  <si>
    <t>REFERENCIAS RELATIVAS</t>
  </si>
  <si>
    <t>Ejercicio 1</t>
  </si>
  <si>
    <t>Nombre</t>
  </si>
  <si>
    <t>Días</t>
  </si>
  <si>
    <t>Pago</t>
  </si>
  <si>
    <t>Sueldo</t>
  </si>
  <si>
    <t>Natalia</t>
  </si>
  <si>
    <t>Jorge</t>
  </si>
  <si>
    <t>Catalina</t>
  </si>
  <si>
    <t>Constanza</t>
  </si>
  <si>
    <t>Álvaro</t>
  </si>
  <si>
    <t>REFERENCIAS ABSOLUTAS - REFERENCIAS EXTERNAS</t>
  </si>
  <si>
    <t>Ejercicio 2</t>
  </si>
  <si>
    <t>Producto</t>
  </si>
  <si>
    <t>Valor en $</t>
  </si>
  <si>
    <t>Valor en US$</t>
  </si>
  <si>
    <t>Valor en UF</t>
  </si>
  <si>
    <t>Producto1</t>
  </si>
  <si>
    <t>Producto2</t>
  </si>
  <si>
    <t>Producto3</t>
  </si>
  <si>
    <t>Producto4</t>
  </si>
  <si>
    <t>Producto5</t>
  </si>
  <si>
    <t>Producto6</t>
  </si>
  <si>
    <t>Valor Dólar</t>
  </si>
  <si>
    <t>REFERENCIAS CON NOMBRE</t>
  </si>
  <si>
    <t>Ejercicio 3</t>
  </si>
  <si>
    <t>Sueldo US$</t>
  </si>
  <si>
    <t>Sebastián</t>
  </si>
  <si>
    <t>Pepito</t>
  </si>
  <si>
    <t>REFERENCIAS MIXTAS</t>
  </si>
  <si>
    <t>Enter</t>
  </si>
  <si>
    <t>Ingreso de datos en una celda</t>
  </si>
  <si>
    <t>Control + Enter</t>
  </si>
  <si>
    <t>Ingreso de datos en una matriz</t>
  </si>
  <si>
    <t>Ejercicio 4</t>
  </si>
  <si>
    <t>% de Incremento del valor</t>
  </si>
  <si>
    <t>Valor $</t>
  </si>
  <si>
    <t>REFERENCIAS CIRCULARES</t>
  </si>
  <si>
    <t>Ejercicio 5</t>
  </si>
  <si>
    <t>Análisis Resultado</t>
  </si>
  <si>
    <t>Ingresos</t>
  </si>
  <si>
    <t>Costos fijos</t>
  </si>
  <si>
    <t>Costos variables</t>
  </si>
  <si>
    <t>Beneficio</t>
  </si>
  <si>
    <t>REFERENCIAS 3D</t>
  </si>
  <si>
    <t>Control + Shift + Enter</t>
  </si>
  <si>
    <t>Ingreso de datos en un conjunto de matrices</t>
  </si>
  <si>
    <t>mat_1</t>
  </si>
  <si>
    <t>mat_2</t>
  </si>
  <si>
    <t>mat_resultado Transponer mat_1</t>
  </si>
  <si>
    <t>Total a pagar en Sueldos a los empleados</t>
  </si>
  <si>
    <t>SumaProducto</t>
  </si>
  <si>
    <t xml:space="preserve">mat_resultado </t>
  </si>
  <si>
    <t>Total Sueldos</t>
  </si>
  <si>
    <t>Margen del beneficio</t>
  </si>
  <si>
    <t>Martes</t>
  </si>
  <si>
    <t>Miércoles</t>
  </si>
  <si>
    <t>Jueves</t>
  </si>
  <si>
    <t>Viernes</t>
  </si>
  <si>
    <t>Sábado</t>
  </si>
  <si>
    <t>Domingo</t>
  </si>
  <si>
    <t>Mar.</t>
  </si>
  <si>
    <t>Mié.</t>
  </si>
  <si>
    <t>Jue.</t>
  </si>
  <si>
    <t>Vie.</t>
  </si>
  <si>
    <t>Sáb.</t>
  </si>
  <si>
    <t>Dom.</t>
  </si>
  <si>
    <t>Febrero</t>
  </si>
  <si>
    <t>Marzo</t>
  </si>
  <si>
    <t>Abril</t>
  </si>
  <si>
    <t>Mayo</t>
  </si>
  <si>
    <t>Junio</t>
  </si>
  <si>
    <t>Julio</t>
  </si>
  <si>
    <t>Feb</t>
  </si>
  <si>
    <t>Mar</t>
  </si>
  <si>
    <t>Abr</t>
  </si>
  <si>
    <t>May</t>
  </si>
  <si>
    <t>Jun</t>
  </si>
  <si>
    <t>Jul</t>
  </si>
  <si>
    <t>Valor UF</t>
  </si>
  <si>
    <t>Formulas- crear desde la selección- utilizar en la formula</t>
  </si>
  <si>
    <t>F3</t>
  </si>
  <si>
    <t>muestra listado campos</t>
  </si>
  <si>
    <t>Loreto</t>
  </si>
  <si>
    <t>Referencias con nombre</t>
  </si>
  <si>
    <t>no se trabajan con nombres</t>
  </si>
  <si>
    <t>mixtas</t>
  </si>
  <si>
    <t>quitar flechas</t>
  </si>
  <si>
    <t>formulas</t>
  </si>
  <si>
    <t>Activar calculo iterativo en cinta de opciones- formulas</t>
  </si>
  <si>
    <t>Pegar- transponer</t>
  </si>
  <si>
    <t>o funcion transponer</t>
  </si>
  <si>
    <t>Ctrl- shif-enter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</si>
</sst>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1" formatCode="_ * #,##0_ ;_ * \-#,##0_ ;_ * &quot;-&quot;_ ;_ @_ "/>
    <numFmt numFmtId="164" formatCode="&quot;$&quot;#,##0.00_);[Red]\(&quot;$&quot;#,##0.00\)"/>
    <numFmt numFmtId="165" formatCode="#,##0.0"/>
    <numFmt numFmtId="166" formatCode="_ &quot;$&quot;* #,##0.00_ ;_ &quot;$&quot;* \-#,##0.00_ ;_ &quot;$&quot;* &quot;-&quot;_ ;_ @_ "/>
    <numFmt numFmtId="170" formatCode="_ * #,##0.00_ ;_ * \-#,##0.00_ ;_ * &quot;-&quot;_ ;_ @_ "/>
  </numFmts>
  <fonts count="14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4" fontId="2" fillId="0" borderId="0" xfId="0" applyNumberFormat="1" applyFont="1" applyBorder="1"/>
    <xf numFmtId="0" fontId="2" fillId="0" borderId="0" xfId="0" applyFont="1" applyBorder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1" fillId="0" borderId="0" xfId="2" applyFont="1"/>
    <xf numFmtId="165" fontId="1" fillId="0" borderId="0" xfId="2" applyNumberFormat="1" applyFont="1"/>
    <xf numFmtId="0" fontId="6" fillId="0" borderId="0" xfId="2" applyFont="1" applyAlignment="1">
      <alignment horizontal="right" wrapText="1"/>
    </xf>
    <xf numFmtId="0" fontId="6" fillId="0" borderId="0" xfId="2" applyFont="1"/>
    <xf numFmtId="0" fontId="6" fillId="0" borderId="0" xfId="0" quotePrefix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  <xf numFmtId="165" fontId="6" fillId="0" borderId="2" xfId="2" applyNumberFormat="1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3" fontId="6" fillId="0" borderId="2" xfId="2" applyNumberFormat="1" applyFont="1" applyBorder="1" applyAlignment="1">
      <alignment horizontal="center" vertical="center"/>
    </xf>
    <xf numFmtId="0" fontId="1" fillId="0" borderId="2" xfId="2" applyFont="1" applyBorder="1" applyAlignment="1">
      <alignment horizontal="right"/>
    </xf>
    <xf numFmtId="0" fontId="1" fillId="0" borderId="2" xfId="2" applyFont="1" applyBorder="1"/>
    <xf numFmtId="165" fontId="1" fillId="0" borderId="2" xfId="2" applyNumberFormat="1" applyFont="1" applyBorder="1" applyAlignment="1">
      <alignment wrapText="1"/>
    </xf>
    <xf numFmtId="0" fontId="1" fillId="0" borderId="2" xfId="2" applyFont="1" applyBorder="1" applyAlignment="1">
      <alignment wrapText="1"/>
    </xf>
    <xf numFmtId="3" fontId="1" fillId="0" borderId="2" xfId="2" applyNumberFormat="1" applyFont="1" applyBorder="1" applyAlignment="1">
      <alignment wrapText="1"/>
    </xf>
    <xf numFmtId="3" fontId="1" fillId="0" borderId="2" xfId="2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left" vertical="center" indent="1"/>
    </xf>
    <xf numFmtId="0" fontId="4" fillId="0" borderId="0" xfId="0" quotePrefix="1" applyFont="1" applyAlignment="1">
      <alignment vertical="center"/>
    </xf>
    <xf numFmtId="0" fontId="6" fillId="0" borderId="2" xfId="2" quotePrefix="1" applyNumberFormat="1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6" applyFont="1" applyAlignment="1">
      <alignment horizontal="left"/>
    </xf>
    <xf numFmtId="0" fontId="7" fillId="0" borderId="0" xfId="0" applyFont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indent="1"/>
    </xf>
    <xf numFmtId="0" fontId="7" fillId="0" borderId="0" xfId="0" quotePrefix="1" applyFont="1" applyAlignment="1">
      <alignment horizontal="left"/>
    </xf>
    <xf numFmtId="9" fontId="7" fillId="2" borderId="0" xfId="0" quotePrefix="1" applyNumberFormat="1" applyFont="1" applyFill="1" applyAlignment="1">
      <alignment horizontal="center" vertical="center"/>
    </xf>
    <xf numFmtId="0" fontId="10" fillId="0" borderId="0" xfId="0" quotePrefix="1" applyFont="1" applyAlignment="1">
      <alignment horizontal="left" vertical="center"/>
    </xf>
    <xf numFmtId="0" fontId="8" fillId="0" borderId="0" xfId="0" quotePrefix="1" applyFont="1" applyAlignment="1">
      <alignment horizontal="left"/>
    </xf>
    <xf numFmtId="0" fontId="9" fillId="0" borderId="0" xfId="6" quotePrefix="1" applyFont="1" applyAlignment="1">
      <alignment horizontal="left"/>
    </xf>
    <xf numFmtId="0" fontId="11" fillId="0" borderId="0" xfId="0" applyFont="1"/>
    <xf numFmtId="0" fontId="11" fillId="0" borderId="0" xfId="0" quotePrefix="1" applyFont="1" applyAlignment="1"/>
    <xf numFmtId="0" fontId="11" fillId="0" borderId="0" xfId="0" quotePrefix="1" applyFont="1" applyAlignment="1">
      <alignment horizontal="left"/>
    </xf>
    <xf numFmtId="0" fontId="7" fillId="0" borderId="0" xfId="0" quotePrefix="1" applyFont="1" applyAlignment="1"/>
    <xf numFmtId="0" fontId="10" fillId="0" borderId="0" xfId="0" applyFont="1"/>
    <xf numFmtId="0" fontId="8" fillId="0" borderId="0" xfId="0" applyFont="1" applyFill="1"/>
    <xf numFmtId="0" fontId="7" fillId="0" borderId="0" xfId="0" applyFont="1" applyAlignment="1">
      <alignment horizontal="right" vertical="center"/>
    </xf>
    <xf numFmtId="0" fontId="7" fillId="0" borderId="0" xfId="0" quotePrefix="1" applyFont="1" applyAlignment="1">
      <alignment horizontal="left" vertical="center"/>
    </xf>
    <xf numFmtId="0" fontId="8" fillId="0" borderId="0" xfId="0" quotePrefix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0" fontId="9" fillId="0" borderId="0" xfId="6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0" xfId="6" quotePrefix="1" applyFont="1" applyAlignment="1">
      <alignment horizontal="left" vertical="center"/>
    </xf>
    <xf numFmtId="0" fontId="7" fillId="0" borderId="1" xfId="0" quotePrefix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7" fillId="0" borderId="0" xfId="0" quotePrefix="1" applyFont="1" applyAlignment="1">
      <alignment horizontal="right" vertical="center"/>
    </xf>
    <xf numFmtId="41" fontId="8" fillId="0" borderId="1" xfId="4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166" fontId="2" fillId="2" borderId="0" xfId="5" quotePrefix="1" applyNumberFormat="1" applyFont="1" applyFill="1" applyAlignment="1"/>
    <xf numFmtId="41" fontId="0" fillId="0" borderId="0" xfId="0" applyNumberFormat="1"/>
    <xf numFmtId="0" fontId="8" fillId="0" borderId="0" xfId="0" applyFont="1" applyAlignment="1">
      <alignment horizontal="left" vertical="center" indent="1"/>
    </xf>
    <xf numFmtId="0" fontId="8" fillId="0" borderId="0" xfId="0" quotePrefix="1" applyFont="1" applyAlignment="1">
      <alignment horizontal="left" vertical="center" wrapText="1" indent="1"/>
    </xf>
    <xf numFmtId="9" fontId="8" fillId="0" borderId="0" xfId="7" applyFont="1" applyFill="1"/>
    <xf numFmtId="41" fontId="8" fillId="0" borderId="0" xfId="4" applyFont="1"/>
    <xf numFmtId="41" fontId="8" fillId="0" borderId="0" xfId="4" applyFont="1" applyFill="1"/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6" fontId="8" fillId="0" borderId="0" xfId="5" applyNumberFormat="1" applyFont="1"/>
    <xf numFmtId="170" fontId="8" fillId="0" borderId="0" xfId="4" applyNumberFormat="1" applyFont="1"/>
    <xf numFmtId="0" fontId="8" fillId="3" borderId="0" xfId="0" quotePrefix="1" applyFont="1" applyFill="1" applyAlignment="1">
      <alignment horizontal="left"/>
    </xf>
    <xf numFmtId="41" fontId="0" fillId="3" borderId="0" xfId="4" applyFont="1" applyFill="1"/>
    <xf numFmtId="0" fontId="8" fillId="3" borderId="0" xfId="0" applyFont="1" applyFill="1" applyAlignment="1">
      <alignment vertical="center"/>
    </xf>
  </cellXfs>
  <cellStyles count="8">
    <cellStyle name="Euro" xfId="1" xr:uid="{00000000-0005-0000-0000-000000000000}"/>
    <cellStyle name="Millares [0]" xfId="4" builtinId="6"/>
    <cellStyle name="Moneda [0]" xfId="5" builtinId="7"/>
    <cellStyle name="Normal" xfId="0" builtinId="0"/>
    <cellStyle name="Normal 2" xfId="2" xr:uid="{00000000-0005-0000-0000-000004000000}"/>
    <cellStyle name="Normal 2 2" xfId="6" xr:uid="{00000000-0005-0000-0000-000005000000}"/>
    <cellStyle name="Normal 4" xfId="3" xr:uid="{00000000-0005-0000-0000-000006000000}"/>
    <cellStyle name="Porcentaje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682625</xdr:colOff>
      <xdr:row>52</xdr:row>
      <xdr:rowOff>71438</xdr:rowOff>
    </xdr:from>
    <xdr:to>
      <xdr:col>20</xdr:col>
      <xdr:colOff>825462</xdr:colOff>
      <xdr:row>91</xdr:row>
      <xdr:rowOff>154661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BF12BA-8B32-430B-B17B-6F7421AAE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4313" y="9628188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J36"/>
  <sheetViews>
    <sheetView topLeftCell="A4" zoomScaleNormal="100" workbookViewId="0">
      <selection activeCell="H9" sqref="H9"/>
    </sheetView>
  </sheetViews>
  <sheetFormatPr baseColWidth="10" defaultColWidth="11.42578125" defaultRowHeight="15" x14ac:dyDescent="0.2"/>
  <cols>
    <col min="1" max="1" width="4.7109375" style="1" customWidth="1"/>
    <col min="2" max="8" width="14.140625" style="1" customWidth="1"/>
    <col min="9" max="16384" width="11.42578125" style="1"/>
  </cols>
  <sheetData>
    <row r="2" spans="2:10" ht="15.75" x14ac:dyDescent="0.25">
      <c r="B2" s="8" t="s">
        <v>90</v>
      </c>
    </row>
    <row r="5" spans="2:10" ht="15.75" x14ac:dyDescent="0.25">
      <c r="B5" s="5" t="s">
        <v>5</v>
      </c>
    </row>
    <row r="6" spans="2:10" x14ac:dyDescent="0.2">
      <c r="B6" s="7" t="s">
        <v>4</v>
      </c>
      <c r="C6" s="7" t="s">
        <v>3</v>
      </c>
      <c r="D6" s="7" t="s">
        <v>2</v>
      </c>
      <c r="E6" s="7" t="s">
        <v>1</v>
      </c>
      <c r="F6" s="2">
        <v>44105</v>
      </c>
      <c r="G6" s="2">
        <v>44105</v>
      </c>
      <c r="H6" s="2">
        <v>44105</v>
      </c>
      <c r="I6" s="7">
        <v>1</v>
      </c>
      <c r="J6" s="1">
        <v>1</v>
      </c>
    </row>
    <row r="7" spans="2:10" x14ac:dyDescent="0.2">
      <c r="B7" s="7" t="s">
        <v>149</v>
      </c>
      <c r="C7" s="7" t="s">
        <v>155</v>
      </c>
      <c r="D7" s="7" t="s">
        <v>161</v>
      </c>
      <c r="E7" s="7" t="s">
        <v>167</v>
      </c>
      <c r="F7" s="2">
        <v>44106</v>
      </c>
      <c r="G7" s="2">
        <v>44106</v>
      </c>
      <c r="H7" s="2">
        <v>44106</v>
      </c>
      <c r="I7" s="7">
        <v>2</v>
      </c>
      <c r="J7" s="1">
        <v>1</v>
      </c>
    </row>
    <row r="8" spans="2:10" x14ac:dyDescent="0.2">
      <c r="B8" s="7" t="s">
        <v>150</v>
      </c>
      <c r="C8" s="7" t="s">
        <v>156</v>
      </c>
      <c r="D8" s="7" t="s">
        <v>162</v>
      </c>
      <c r="E8" s="7" t="s">
        <v>168</v>
      </c>
      <c r="F8" s="2">
        <v>44107</v>
      </c>
      <c r="G8" s="2">
        <v>44109</v>
      </c>
      <c r="H8" s="2"/>
      <c r="I8" s="7">
        <v>3</v>
      </c>
      <c r="J8" s="1">
        <v>1</v>
      </c>
    </row>
    <row r="9" spans="2:10" x14ac:dyDescent="0.2">
      <c r="B9" s="7" t="s">
        <v>151</v>
      </c>
      <c r="C9" s="7" t="s">
        <v>157</v>
      </c>
      <c r="D9" s="7" t="s">
        <v>163</v>
      </c>
      <c r="E9" s="7" t="s">
        <v>169</v>
      </c>
      <c r="F9" s="2">
        <v>44108</v>
      </c>
      <c r="G9" s="2">
        <v>44110</v>
      </c>
      <c r="H9" s="2"/>
      <c r="I9" s="7">
        <v>4</v>
      </c>
      <c r="J9" s="1">
        <v>1</v>
      </c>
    </row>
    <row r="10" spans="2:10" x14ac:dyDescent="0.2">
      <c r="B10" s="7" t="s">
        <v>152</v>
      </c>
      <c r="C10" s="7" t="s">
        <v>158</v>
      </c>
      <c r="D10" s="7" t="s">
        <v>164</v>
      </c>
      <c r="E10" s="7" t="s">
        <v>170</v>
      </c>
      <c r="F10" s="2">
        <v>44109</v>
      </c>
      <c r="G10" s="2">
        <v>44111</v>
      </c>
      <c r="H10" s="2"/>
      <c r="I10" s="7">
        <v>5</v>
      </c>
      <c r="J10" s="1">
        <v>1</v>
      </c>
    </row>
    <row r="11" spans="2:10" x14ac:dyDescent="0.2">
      <c r="B11" s="7" t="s">
        <v>153</v>
      </c>
      <c r="C11" s="7" t="s">
        <v>159</v>
      </c>
      <c r="D11" s="7" t="s">
        <v>165</v>
      </c>
      <c r="E11" s="7" t="s">
        <v>171</v>
      </c>
      <c r="F11" s="2">
        <v>44110</v>
      </c>
      <c r="G11" s="2">
        <v>44112</v>
      </c>
      <c r="H11" s="2"/>
      <c r="I11" s="7">
        <v>6</v>
      </c>
      <c r="J11" s="1">
        <v>1</v>
      </c>
    </row>
    <row r="12" spans="2:10" x14ac:dyDescent="0.2">
      <c r="B12" s="7" t="s">
        <v>154</v>
      </c>
      <c r="C12" s="7" t="s">
        <v>160</v>
      </c>
      <c r="D12" s="7" t="s">
        <v>166</v>
      </c>
      <c r="E12" s="7" t="s">
        <v>172</v>
      </c>
      <c r="F12" s="2">
        <v>44111</v>
      </c>
      <c r="G12" s="2">
        <v>44113</v>
      </c>
      <c r="H12" s="2"/>
      <c r="I12" s="7">
        <v>7</v>
      </c>
      <c r="J12" s="1">
        <v>1</v>
      </c>
    </row>
    <row r="13" spans="2:10" x14ac:dyDescent="0.2">
      <c r="B13" s="7"/>
      <c r="C13" s="7"/>
      <c r="D13" s="7"/>
      <c r="E13" s="7"/>
      <c r="F13" s="2"/>
      <c r="G13" s="2">
        <v>44112</v>
      </c>
      <c r="H13" s="2"/>
      <c r="I13" s="7">
        <v>8</v>
      </c>
    </row>
    <row r="14" spans="2:10" x14ac:dyDescent="0.2">
      <c r="D14" s="7"/>
      <c r="E14" s="7"/>
      <c r="F14" s="2"/>
      <c r="G14" s="2">
        <v>44113</v>
      </c>
      <c r="H14" s="2"/>
      <c r="I14" s="7">
        <v>9</v>
      </c>
    </row>
    <row r="15" spans="2:10" x14ac:dyDescent="0.2">
      <c r="D15" s="7"/>
      <c r="E15" s="7"/>
      <c r="F15" s="2"/>
      <c r="G15" s="2"/>
      <c r="H15" s="2"/>
      <c r="I15" s="7"/>
    </row>
    <row r="16" spans="2:10" x14ac:dyDescent="0.2">
      <c r="D16" s="7"/>
      <c r="E16" s="7"/>
      <c r="F16" s="2"/>
      <c r="G16" s="2"/>
      <c r="H16" s="2"/>
      <c r="I16" s="7"/>
    </row>
    <row r="17" spans="1:9" x14ac:dyDescent="0.2">
      <c r="D17" s="7"/>
      <c r="E17" s="7"/>
      <c r="F17" s="2"/>
      <c r="G17" s="2"/>
      <c r="H17" s="2"/>
      <c r="I17" s="7"/>
    </row>
    <row r="18" spans="1:9" x14ac:dyDescent="0.2">
      <c r="D18" s="7"/>
      <c r="E18" s="7"/>
      <c r="F18" s="2"/>
      <c r="G18" s="2"/>
      <c r="H18" s="2"/>
      <c r="I18" s="7"/>
    </row>
    <row r="19" spans="1:9" x14ac:dyDescent="0.2">
      <c r="G19" s="2"/>
      <c r="H19" s="2"/>
      <c r="I19" s="7"/>
    </row>
    <row r="20" spans="1:9" ht="15.75" x14ac:dyDescent="0.25">
      <c r="A20" s="6"/>
      <c r="B20" s="5" t="s">
        <v>0</v>
      </c>
      <c r="G20" s="2"/>
      <c r="H20" s="2"/>
      <c r="I20" s="7"/>
    </row>
    <row r="21" spans="1:9" x14ac:dyDescent="0.2">
      <c r="G21" s="2"/>
      <c r="H21" s="2"/>
      <c r="I21" s="7"/>
    </row>
    <row r="22" spans="1:9" x14ac:dyDescent="0.2">
      <c r="B22" s="3">
        <v>1</v>
      </c>
      <c r="C22" s="2">
        <v>43831</v>
      </c>
      <c r="D22" s="2">
        <v>43466</v>
      </c>
      <c r="G22" s="2"/>
      <c r="H22" s="2"/>
      <c r="I22" s="7"/>
    </row>
    <row r="23" spans="1:9" x14ac:dyDescent="0.2">
      <c r="B23" s="3">
        <v>2</v>
      </c>
      <c r="C23" s="2">
        <v>43862</v>
      </c>
      <c r="D23" s="2">
        <v>43831</v>
      </c>
      <c r="E23" s="4"/>
      <c r="G23" s="2"/>
      <c r="H23" s="2"/>
      <c r="I23" s="7"/>
    </row>
    <row r="24" spans="1:9" x14ac:dyDescent="0.2">
      <c r="B24" s="3"/>
      <c r="C24" s="2"/>
      <c r="D24" s="2"/>
      <c r="G24" s="2"/>
      <c r="H24" s="2"/>
      <c r="I24" s="7"/>
    </row>
    <row r="25" spans="1:9" x14ac:dyDescent="0.2">
      <c r="B25" s="3"/>
      <c r="C25" s="2"/>
      <c r="D25" s="2"/>
    </row>
    <row r="26" spans="1:9" x14ac:dyDescent="0.2">
      <c r="B26" s="3"/>
      <c r="C26" s="2"/>
      <c r="D26" s="2"/>
    </row>
    <row r="27" spans="1:9" x14ac:dyDescent="0.2">
      <c r="B27" s="3"/>
      <c r="C27" s="2"/>
      <c r="D27" s="2"/>
    </row>
    <row r="28" spans="1:9" x14ac:dyDescent="0.2">
      <c r="B28" s="3"/>
      <c r="C28" s="2"/>
      <c r="D28" s="2"/>
    </row>
    <row r="29" spans="1:9" x14ac:dyDescent="0.2">
      <c r="B29" s="3"/>
      <c r="C29" s="2"/>
      <c r="D29" s="2"/>
    </row>
    <row r="30" spans="1:9" x14ac:dyDescent="0.2">
      <c r="B30" s="3"/>
      <c r="C30" s="2"/>
      <c r="D30" s="2"/>
    </row>
    <row r="31" spans="1:9" x14ac:dyDescent="0.2">
      <c r="B31" s="3"/>
      <c r="C31" s="2"/>
      <c r="D31" s="2"/>
    </row>
    <row r="32" spans="1:9" x14ac:dyDescent="0.2">
      <c r="B32" s="3"/>
      <c r="C32" s="2"/>
      <c r="D32" s="2"/>
    </row>
    <row r="33" spans="2:4" x14ac:dyDescent="0.2">
      <c r="B33" s="3"/>
      <c r="C33" s="2"/>
      <c r="D33" s="2"/>
    </row>
    <row r="34" spans="2:4" x14ac:dyDescent="0.2">
      <c r="B34" s="3"/>
      <c r="C34" s="2"/>
      <c r="D34" s="2"/>
    </row>
    <row r="35" spans="2:4" x14ac:dyDescent="0.2">
      <c r="B35" s="3"/>
      <c r="C35" s="2"/>
      <c r="D35" s="2"/>
    </row>
    <row r="36" spans="2:4" x14ac:dyDescent="0.2">
      <c r="B36" s="3"/>
      <c r="C36" s="2"/>
      <c r="D36" s="2"/>
    </row>
  </sheetData>
  <phoneticPr fontId="13" type="noConversion"/>
  <pageMargins left="0.75" right="0.75" top="1" bottom="1" header="0" footer="0"/>
  <pageSetup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I91"/>
  <sheetViews>
    <sheetView topLeftCell="A22" zoomScale="70" zoomScaleNormal="70" workbookViewId="0">
      <selection activeCell="K11" sqref="K11:K12"/>
    </sheetView>
  </sheetViews>
  <sheetFormatPr baseColWidth="10" defaultColWidth="11.42578125" defaultRowHeight="12.75" x14ac:dyDescent="0.2"/>
  <cols>
    <col min="1" max="1" width="7.7109375" style="9" bestFit="1" customWidth="1"/>
    <col min="2" max="2" width="24.5703125" style="9" bestFit="1" customWidth="1"/>
    <col min="3" max="3" width="12.28515625" style="10" customWidth="1"/>
    <col min="4" max="4" width="12.28515625" style="9" customWidth="1"/>
    <col min="5" max="16384" width="11.42578125" style="9"/>
  </cols>
  <sheetData>
    <row r="2" spans="1:9" s="25" customFormat="1" ht="17.25" customHeight="1" x14ac:dyDescent="0.2">
      <c r="A2" s="13" t="s">
        <v>88</v>
      </c>
      <c r="B2" s="27" t="s">
        <v>89</v>
      </c>
      <c r="I2" s="26"/>
    </row>
    <row r="3" spans="1:9" s="12" customFormat="1" x14ac:dyDescent="0.2"/>
    <row r="4" spans="1:9" s="11" customFormat="1" ht="42" customHeight="1" x14ac:dyDescent="0.2">
      <c r="A4" s="15" t="s">
        <v>74</v>
      </c>
      <c r="B4" s="35" t="s">
        <v>92</v>
      </c>
      <c r="C4" s="16" t="s">
        <v>73</v>
      </c>
      <c r="D4" s="17" t="s">
        <v>72</v>
      </c>
      <c r="E4" s="17" t="s">
        <v>71</v>
      </c>
      <c r="F4" s="18" t="s">
        <v>70</v>
      </c>
      <c r="G4" s="18" t="s">
        <v>69</v>
      </c>
      <c r="H4" s="18" t="s">
        <v>68</v>
      </c>
    </row>
    <row r="5" spans="1:9" x14ac:dyDescent="0.2">
      <c r="A5" s="19" t="s">
        <v>67</v>
      </c>
      <c r="B5" s="20" t="s">
        <v>66</v>
      </c>
      <c r="C5" s="21">
        <v>0</v>
      </c>
      <c r="D5" s="22">
        <v>0</v>
      </c>
      <c r="E5" s="23">
        <v>507</v>
      </c>
      <c r="F5" s="24">
        <v>1199</v>
      </c>
      <c r="G5" s="24">
        <v>601</v>
      </c>
      <c r="H5" s="24">
        <v>598</v>
      </c>
    </row>
    <row r="6" spans="1:9" x14ac:dyDescent="0.2">
      <c r="A6" s="19" t="s">
        <v>65</v>
      </c>
      <c r="B6" s="20" t="s">
        <v>64</v>
      </c>
      <c r="C6" s="21">
        <v>0</v>
      </c>
      <c r="D6" s="22">
        <v>0</v>
      </c>
      <c r="E6" s="23">
        <v>367</v>
      </c>
      <c r="F6" s="24">
        <v>1125</v>
      </c>
      <c r="G6" s="24">
        <v>570</v>
      </c>
      <c r="H6" s="24">
        <v>555</v>
      </c>
    </row>
    <row r="7" spans="1:9" x14ac:dyDescent="0.2">
      <c r="A7" s="19" t="s">
        <v>63</v>
      </c>
      <c r="B7" s="20" t="s">
        <v>62</v>
      </c>
      <c r="C7" s="21">
        <v>0</v>
      </c>
      <c r="D7" s="22">
        <v>0</v>
      </c>
      <c r="E7" s="23">
        <v>628</v>
      </c>
      <c r="F7" s="24">
        <v>2204</v>
      </c>
      <c r="G7" s="24">
        <v>1064</v>
      </c>
      <c r="H7" s="24">
        <v>1140</v>
      </c>
    </row>
    <row r="8" spans="1:9" x14ac:dyDescent="0.2">
      <c r="A8" s="19" t="s">
        <v>61</v>
      </c>
      <c r="B8" s="20" t="s">
        <v>60</v>
      </c>
      <c r="C8" s="21">
        <v>0</v>
      </c>
      <c r="D8" s="22">
        <v>0</v>
      </c>
      <c r="E8" s="23">
        <v>1121</v>
      </c>
      <c r="F8" s="24">
        <v>3953</v>
      </c>
      <c r="G8" s="24">
        <v>1949</v>
      </c>
      <c r="H8" s="24">
        <v>2004</v>
      </c>
    </row>
    <row r="9" spans="1:9" x14ac:dyDescent="0.2">
      <c r="A9" s="19" t="s">
        <v>59</v>
      </c>
      <c r="B9" s="20" t="s">
        <v>58</v>
      </c>
      <c r="C9" s="21">
        <v>0</v>
      </c>
      <c r="D9" s="22">
        <v>0</v>
      </c>
      <c r="E9" s="23">
        <v>7033</v>
      </c>
      <c r="F9" s="24">
        <v>25925</v>
      </c>
      <c r="G9" s="24">
        <v>12869</v>
      </c>
      <c r="H9" s="24">
        <v>13056</v>
      </c>
    </row>
    <row r="10" spans="1:9" x14ac:dyDescent="0.2">
      <c r="A10" s="19" t="s">
        <v>57</v>
      </c>
      <c r="B10" s="20" t="s">
        <v>56</v>
      </c>
      <c r="C10" s="21">
        <v>0</v>
      </c>
      <c r="D10" s="22">
        <v>0</v>
      </c>
      <c r="E10" s="23">
        <v>1781</v>
      </c>
      <c r="F10" s="24">
        <v>5782</v>
      </c>
      <c r="G10" s="24">
        <v>2844</v>
      </c>
      <c r="H10" s="24">
        <v>2938</v>
      </c>
    </row>
    <row r="11" spans="1:9" x14ac:dyDescent="0.2">
      <c r="A11" s="19" t="s">
        <v>55</v>
      </c>
      <c r="B11" s="20" t="s">
        <v>54</v>
      </c>
      <c r="C11" s="21">
        <v>0</v>
      </c>
      <c r="D11" s="22">
        <v>0</v>
      </c>
      <c r="E11" s="23">
        <v>2771</v>
      </c>
      <c r="F11" s="24">
        <v>11239</v>
      </c>
      <c r="G11" s="24">
        <v>5586</v>
      </c>
      <c r="H11" s="24">
        <v>5653</v>
      </c>
    </row>
    <row r="12" spans="1:9" x14ac:dyDescent="0.2">
      <c r="A12" s="19" t="s">
        <v>53</v>
      </c>
      <c r="B12" s="20" t="s">
        <v>52</v>
      </c>
      <c r="C12" s="21">
        <v>0</v>
      </c>
      <c r="D12" s="22">
        <v>0</v>
      </c>
      <c r="E12" s="23">
        <v>1158</v>
      </c>
      <c r="F12" s="24">
        <v>3492</v>
      </c>
      <c r="G12" s="24">
        <v>1696</v>
      </c>
      <c r="H12" s="24">
        <v>1796</v>
      </c>
    </row>
    <row r="13" spans="1:9" x14ac:dyDescent="0.2">
      <c r="A13" s="19" t="s">
        <v>51</v>
      </c>
      <c r="B13" s="20" t="s">
        <v>50</v>
      </c>
      <c r="C13" s="21">
        <v>0.3</v>
      </c>
      <c r="D13" s="22">
        <v>0</v>
      </c>
      <c r="E13" s="23">
        <v>1129</v>
      </c>
      <c r="F13" s="24">
        <v>3516</v>
      </c>
      <c r="G13" s="24">
        <v>1706</v>
      </c>
      <c r="H13" s="24">
        <v>1810</v>
      </c>
    </row>
    <row r="14" spans="1:9" x14ac:dyDescent="0.2">
      <c r="A14" s="19" t="s">
        <v>49</v>
      </c>
      <c r="B14" s="20" t="s">
        <v>48</v>
      </c>
      <c r="C14" s="21">
        <v>0</v>
      </c>
      <c r="D14" s="22">
        <v>0</v>
      </c>
      <c r="E14" s="23">
        <v>195</v>
      </c>
      <c r="F14" s="24">
        <v>664</v>
      </c>
      <c r="G14" s="24">
        <v>348</v>
      </c>
      <c r="H14" s="24">
        <v>316</v>
      </c>
    </row>
    <row r="15" spans="1:9" x14ac:dyDescent="0.2">
      <c r="A15" s="19" t="s">
        <v>47</v>
      </c>
      <c r="B15" s="20" t="s">
        <v>46</v>
      </c>
      <c r="C15" s="21">
        <v>0</v>
      </c>
      <c r="D15" s="22">
        <v>0</v>
      </c>
      <c r="E15" s="23">
        <v>2614</v>
      </c>
      <c r="F15" s="24">
        <v>9131</v>
      </c>
      <c r="G15" s="24">
        <v>4479</v>
      </c>
      <c r="H15" s="24">
        <v>4652</v>
      </c>
    </row>
    <row r="16" spans="1:9" x14ac:dyDescent="0.2">
      <c r="A16" s="19" t="s">
        <v>45</v>
      </c>
      <c r="B16" s="20" t="s">
        <v>44</v>
      </c>
      <c r="C16" s="21">
        <v>0</v>
      </c>
      <c r="D16" s="22">
        <v>0</v>
      </c>
      <c r="E16" s="23">
        <v>312</v>
      </c>
      <c r="F16" s="24">
        <v>897</v>
      </c>
      <c r="G16" s="24">
        <v>456</v>
      </c>
      <c r="H16" s="24">
        <v>441</v>
      </c>
    </row>
    <row r="17" spans="1:8" x14ac:dyDescent="0.2">
      <c r="A17" s="19" t="s">
        <v>43</v>
      </c>
      <c r="B17" s="20" t="s">
        <v>42</v>
      </c>
      <c r="C17" s="21">
        <v>3.4</v>
      </c>
      <c r="D17" s="22">
        <v>1</v>
      </c>
      <c r="E17" s="23">
        <v>3654</v>
      </c>
      <c r="F17" s="24">
        <v>14628</v>
      </c>
      <c r="G17" s="24">
        <v>7245</v>
      </c>
      <c r="H17" s="24">
        <v>7383</v>
      </c>
    </row>
    <row r="18" spans="1:8" x14ac:dyDescent="0.2">
      <c r="A18" s="19" t="s">
        <v>41</v>
      </c>
      <c r="B18" s="20" t="s">
        <v>40</v>
      </c>
      <c r="C18" s="21">
        <v>1</v>
      </c>
      <c r="D18" s="22">
        <v>0</v>
      </c>
      <c r="E18" s="23">
        <v>1060</v>
      </c>
      <c r="F18" s="24">
        <v>3049</v>
      </c>
      <c r="G18" s="24">
        <v>1495</v>
      </c>
      <c r="H18" s="24">
        <v>1554</v>
      </c>
    </row>
    <row r="19" spans="1:8" x14ac:dyDescent="0.2">
      <c r="A19" s="19" t="s">
        <v>39</v>
      </c>
      <c r="B19" s="20" t="s">
        <v>38</v>
      </c>
      <c r="C19" s="21">
        <v>0</v>
      </c>
      <c r="D19" s="22">
        <v>0</v>
      </c>
      <c r="E19" s="23">
        <v>2259</v>
      </c>
      <c r="F19" s="24">
        <v>7375</v>
      </c>
      <c r="G19" s="24">
        <v>3722</v>
      </c>
      <c r="H19" s="24">
        <v>3653</v>
      </c>
    </row>
    <row r="20" spans="1:8" x14ac:dyDescent="0.2">
      <c r="A20" s="19" t="s">
        <v>37</v>
      </c>
      <c r="B20" s="20" t="s">
        <v>36</v>
      </c>
      <c r="C20" s="21">
        <v>0</v>
      </c>
      <c r="D20" s="22">
        <v>0</v>
      </c>
      <c r="E20" s="23">
        <v>454</v>
      </c>
      <c r="F20" s="24">
        <v>1459</v>
      </c>
      <c r="G20" s="24">
        <v>720</v>
      </c>
      <c r="H20" s="24">
        <v>739</v>
      </c>
    </row>
    <row r="21" spans="1:8" x14ac:dyDescent="0.2">
      <c r="A21" s="19" t="s">
        <v>35</v>
      </c>
      <c r="B21" s="20" t="s">
        <v>34</v>
      </c>
      <c r="C21" s="21">
        <v>0</v>
      </c>
      <c r="D21" s="22">
        <v>0</v>
      </c>
      <c r="E21" s="23">
        <v>324</v>
      </c>
      <c r="F21" s="24">
        <v>857</v>
      </c>
      <c r="G21" s="24">
        <v>460</v>
      </c>
      <c r="H21" s="24">
        <v>397</v>
      </c>
    </row>
    <row r="22" spans="1:8" x14ac:dyDescent="0.2">
      <c r="A22" s="19" t="s">
        <v>33</v>
      </c>
      <c r="B22" s="20" t="s">
        <v>32</v>
      </c>
      <c r="C22" s="21">
        <v>0</v>
      </c>
      <c r="D22" s="22">
        <v>0</v>
      </c>
      <c r="E22" s="23">
        <v>1234</v>
      </c>
      <c r="F22" s="24">
        <v>4126</v>
      </c>
      <c r="G22" s="24">
        <v>2038</v>
      </c>
      <c r="H22" s="24">
        <v>2088</v>
      </c>
    </row>
    <row r="23" spans="1:8" x14ac:dyDescent="0.2">
      <c r="A23" s="19" t="s">
        <v>31</v>
      </c>
      <c r="B23" s="20" t="s">
        <v>30</v>
      </c>
      <c r="C23" s="21">
        <v>0</v>
      </c>
      <c r="D23" s="22">
        <v>0</v>
      </c>
      <c r="E23" s="23">
        <v>3077</v>
      </c>
      <c r="F23" s="24">
        <v>10455</v>
      </c>
      <c r="G23" s="24">
        <v>5155</v>
      </c>
      <c r="H23" s="24">
        <v>5300</v>
      </c>
    </row>
    <row r="24" spans="1:8" x14ac:dyDescent="0.2">
      <c r="A24" s="19" t="s">
        <v>29</v>
      </c>
      <c r="B24" s="20" t="s">
        <v>28</v>
      </c>
      <c r="C24" s="21">
        <v>0</v>
      </c>
      <c r="D24" s="22">
        <v>0</v>
      </c>
      <c r="E24" s="23">
        <v>6466</v>
      </c>
      <c r="F24" s="24">
        <v>24094</v>
      </c>
      <c r="G24" s="24">
        <v>12088</v>
      </c>
      <c r="H24" s="24">
        <v>12006</v>
      </c>
    </row>
    <row r="25" spans="1:8" x14ac:dyDescent="0.2">
      <c r="A25" s="19" t="s">
        <v>27</v>
      </c>
      <c r="B25" s="20" t="s">
        <v>26</v>
      </c>
      <c r="C25" s="21">
        <v>0</v>
      </c>
      <c r="D25" s="22">
        <v>0</v>
      </c>
      <c r="E25" s="23">
        <v>6181</v>
      </c>
      <c r="F25" s="24">
        <v>19430</v>
      </c>
      <c r="G25" s="24">
        <v>9573</v>
      </c>
      <c r="H25" s="24">
        <v>9857</v>
      </c>
    </row>
    <row r="26" spans="1:8" x14ac:dyDescent="0.2">
      <c r="A26" s="19" t="s">
        <v>25</v>
      </c>
      <c r="B26" s="20" t="s">
        <v>24</v>
      </c>
      <c r="C26" s="21">
        <v>0</v>
      </c>
      <c r="D26" s="22">
        <v>0</v>
      </c>
      <c r="E26" s="23">
        <v>179</v>
      </c>
      <c r="F26" s="24">
        <v>499</v>
      </c>
      <c r="G26" s="24">
        <v>247</v>
      </c>
      <c r="H26" s="24">
        <v>252</v>
      </c>
    </row>
    <row r="27" spans="1:8" x14ac:dyDescent="0.2">
      <c r="A27" s="19" t="s">
        <v>23</v>
      </c>
      <c r="B27" s="20" t="s">
        <v>22</v>
      </c>
      <c r="C27" s="21">
        <v>0</v>
      </c>
      <c r="D27" s="22">
        <v>0</v>
      </c>
      <c r="E27" s="23">
        <v>905</v>
      </c>
      <c r="F27" s="24">
        <v>2726</v>
      </c>
      <c r="G27" s="24">
        <v>1334</v>
      </c>
      <c r="H27" s="24">
        <v>1392</v>
      </c>
    </row>
    <row r="28" spans="1:8" x14ac:dyDescent="0.2">
      <c r="A28" s="19" t="s">
        <v>21</v>
      </c>
      <c r="B28" s="20" t="s">
        <v>20</v>
      </c>
      <c r="C28" s="21">
        <v>0</v>
      </c>
      <c r="D28" s="22">
        <v>0</v>
      </c>
      <c r="E28" s="23">
        <v>432</v>
      </c>
      <c r="F28" s="24">
        <v>1303</v>
      </c>
      <c r="G28" s="24">
        <v>636</v>
      </c>
      <c r="H28" s="24">
        <v>667</v>
      </c>
    </row>
    <row r="29" spans="1:8" x14ac:dyDescent="0.2">
      <c r="A29" s="19" t="s">
        <v>19</v>
      </c>
      <c r="B29" s="20" t="s">
        <v>18</v>
      </c>
      <c r="C29" s="21">
        <v>0</v>
      </c>
      <c r="D29" s="22">
        <v>0</v>
      </c>
      <c r="E29" s="23">
        <v>352</v>
      </c>
      <c r="F29" s="24">
        <v>1225</v>
      </c>
      <c r="G29" s="24">
        <v>594</v>
      </c>
      <c r="H29" s="24">
        <v>631</v>
      </c>
    </row>
    <row r="30" spans="1:8" x14ac:dyDescent="0.2">
      <c r="A30" s="19" t="s">
        <v>17</v>
      </c>
      <c r="B30" s="20" t="s">
        <v>16</v>
      </c>
      <c r="C30" s="21">
        <v>0</v>
      </c>
      <c r="D30" s="22">
        <v>0</v>
      </c>
      <c r="E30" s="23">
        <v>103</v>
      </c>
      <c r="F30" s="24">
        <v>356</v>
      </c>
      <c r="G30" s="24">
        <v>184</v>
      </c>
      <c r="H30" s="24">
        <v>172</v>
      </c>
    </row>
    <row r="31" spans="1:8" x14ac:dyDescent="0.2">
      <c r="A31" s="19" t="s">
        <v>15</v>
      </c>
      <c r="B31" s="20" t="s">
        <v>14</v>
      </c>
      <c r="C31" s="21">
        <v>0</v>
      </c>
      <c r="D31" s="22">
        <v>0</v>
      </c>
      <c r="E31" s="23">
        <v>156</v>
      </c>
      <c r="F31" s="24">
        <v>416</v>
      </c>
      <c r="G31" s="24">
        <v>206</v>
      </c>
      <c r="H31" s="24">
        <v>210</v>
      </c>
    </row>
    <row r="32" spans="1:8" x14ac:dyDescent="0.2">
      <c r="A32" s="19" t="s">
        <v>13</v>
      </c>
      <c r="B32" s="20" t="s">
        <v>12</v>
      </c>
      <c r="C32" s="21">
        <v>0</v>
      </c>
      <c r="D32" s="22">
        <v>0</v>
      </c>
      <c r="E32" s="23">
        <v>7927</v>
      </c>
      <c r="F32" s="24">
        <v>24894</v>
      </c>
      <c r="G32" s="24">
        <v>12283</v>
      </c>
      <c r="H32" s="24">
        <v>12611</v>
      </c>
    </row>
    <row r="33" spans="1:8" x14ac:dyDescent="0.2">
      <c r="A33" s="19" t="s">
        <v>11</v>
      </c>
      <c r="B33" s="20" t="s">
        <v>10</v>
      </c>
      <c r="C33" s="21">
        <v>0</v>
      </c>
      <c r="D33" s="22">
        <v>0</v>
      </c>
      <c r="E33" s="23">
        <v>292</v>
      </c>
      <c r="F33" s="24">
        <v>819</v>
      </c>
      <c r="G33" s="24">
        <v>409</v>
      </c>
      <c r="H33" s="24">
        <v>410</v>
      </c>
    </row>
    <row r="34" spans="1:8" x14ac:dyDescent="0.2">
      <c r="A34" s="19" t="s">
        <v>9</v>
      </c>
      <c r="B34" s="20" t="s">
        <v>8</v>
      </c>
      <c r="C34" s="21">
        <v>0</v>
      </c>
      <c r="D34" s="22">
        <v>0</v>
      </c>
      <c r="E34" s="23">
        <v>3642</v>
      </c>
      <c r="F34" s="24">
        <v>12062</v>
      </c>
      <c r="G34" s="24">
        <v>6009</v>
      </c>
      <c r="H34" s="24">
        <v>6053</v>
      </c>
    </row>
    <row r="35" spans="1:8" x14ac:dyDescent="0.2">
      <c r="A35" s="19" t="s">
        <v>7</v>
      </c>
      <c r="B35" s="20" t="s">
        <v>6</v>
      </c>
      <c r="C35" s="21">
        <v>0</v>
      </c>
      <c r="D35" s="22">
        <v>0</v>
      </c>
      <c r="E35" s="23">
        <v>1708</v>
      </c>
      <c r="F35" s="24">
        <v>5523</v>
      </c>
      <c r="G35" s="24">
        <v>2664</v>
      </c>
      <c r="H35" s="24">
        <v>2859</v>
      </c>
    </row>
    <row r="36" spans="1:8" x14ac:dyDescent="0.2">
      <c r="A36" s="19"/>
      <c r="B36" s="20"/>
      <c r="C36" s="21"/>
      <c r="D36" s="22"/>
      <c r="E36" s="23"/>
      <c r="F36" s="24"/>
      <c r="G36" s="24"/>
      <c r="H36" s="24"/>
    </row>
    <row r="37" spans="1:8" x14ac:dyDescent="0.2">
      <c r="A37" s="19"/>
      <c r="B37" s="20"/>
      <c r="C37" s="21"/>
      <c r="D37" s="22"/>
      <c r="E37" s="23"/>
      <c r="F37" s="24"/>
      <c r="G37" s="24"/>
      <c r="H37" s="24"/>
    </row>
    <row r="38" spans="1:8" x14ac:dyDescent="0.2">
      <c r="A38" s="19"/>
      <c r="B38" s="20"/>
      <c r="C38" s="21"/>
      <c r="D38" s="22"/>
      <c r="E38" s="23"/>
      <c r="F38" s="24"/>
      <c r="G38" s="24"/>
      <c r="H38" s="24"/>
    </row>
    <row r="39" spans="1:8" x14ac:dyDescent="0.2">
      <c r="A39" s="19"/>
      <c r="B39" s="20"/>
      <c r="C39" s="21"/>
      <c r="D39" s="22"/>
      <c r="E39" s="23"/>
      <c r="F39" s="24"/>
      <c r="G39" s="24"/>
      <c r="H39" s="24"/>
    </row>
    <row r="40" spans="1:8" x14ac:dyDescent="0.2">
      <c r="A40" s="19"/>
      <c r="B40" s="20"/>
      <c r="C40" s="21"/>
      <c r="D40" s="22"/>
      <c r="E40" s="23"/>
      <c r="F40" s="24"/>
      <c r="G40" s="24"/>
      <c r="H40" s="24"/>
    </row>
    <row r="41" spans="1:8" x14ac:dyDescent="0.2">
      <c r="A41" s="19"/>
      <c r="B41" s="20"/>
      <c r="C41" s="21"/>
      <c r="D41" s="22"/>
      <c r="E41" s="23"/>
      <c r="F41" s="24"/>
      <c r="G41" s="24"/>
      <c r="H41" s="24"/>
    </row>
    <row r="42" spans="1:8" x14ac:dyDescent="0.2">
      <c r="A42" s="19"/>
      <c r="B42" s="20"/>
      <c r="C42" s="21"/>
      <c r="D42" s="22"/>
      <c r="E42" s="23"/>
      <c r="F42" s="24"/>
      <c r="G42" s="24"/>
      <c r="H42" s="24"/>
    </row>
    <row r="43" spans="1:8" x14ac:dyDescent="0.2">
      <c r="A43" s="19"/>
      <c r="B43" s="20"/>
      <c r="C43" s="21"/>
      <c r="D43" s="22"/>
      <c r="E43" s="23"/>
      <c r="F43" s="24"/>
      <c r="G43" s="24"/>
      <c r="H43" s="24"/>
    </row>
    <row r="44" spans="1:8" x14ac:dyDescent="0.2">
      <c r="A44" s="19"/>
      <c r="B44" s="20"/>
      <c r="C44" s="21"/>
      <c r="D44" s="22"/>
      <c r="E44" s="23"/>
      <c r="F44" s="24"/>
      <c r="G44" s="24"/>
      <c r="H44" s="24"/>
    </row>
    <row r="45" spans="1:8" x14ac:dyDescent="0.2">
      <c r="A45" s="19"/>
      <c r="B45" s="20"/>
      <c r="C45" s="21"/>
      <c r="D45" s="22"/>
      <c r="E45" s="23"/>
      <c r="F45" s="24"/>
      <c r="G45" s="24"/>
      <c r="H45" s="24"/>
    </row>
    <row r="46" spans="1:8" x14ac:dyDescent="0.2">
      <c r="A46" s="19"/>
      <c r="B46" s="20"/>
      <c r="C46" s="21"/>
      <c r="D46" s="22"/>
      <c r="E46" s="23"/>
      <c r="F46" s="24"/>
      <c r="G46" s="24"/>
      <c r="H46" s="24"/>
    </row>
    <row r="47" spans="1:8" x14ac:dyDescent="0.2">
      <c r="A47" s="19"/>
      <c r="B47" s="20"/>
      <c r="C47" s="21"/>
      <c r="D47" s="22"/>
      <c r="E47" s="23"/>
      <c r="F47" s="24"/>
      <c r="G47" s="24"/>
      <c r="H47" s="24"/>
    </row>
    <row r="48" spans="1:8" x14ac:dyDescent="0.2">
      <c r="A48" s="19"/>
      <c r="B48" s="20"/>
      <c r="C48" s="21"/>
      <c r="D48" s="22"/>
      <c r="E48" s="23"/>
      <c r="F48" s="24"/>
      <c r="G48" s="24"/>
      <c r="H48" s="24"/>
    </row>
    <row r="49" spans="1:8" x14ac:dyDescent="0.2">
      <c r="A49" s="19"/>
      <c r="B49" s="20"/>
      <c r="C49" s="21"/>
      <c r="D49" s="22"/>
      <c r="E49" s="23"/>
      <c r="F49" s="24"/>
      <c r="G49" s="24"/>
      <c r="H49" s="24"/>
    </row>
    <row r="50" spans="1:8" x14ac:dyDescent="0.2">
      <c r="A50" s="19"/>
      <c r="B50" s="20"/>
      <c r="C50" s="21"/>
      <c r="D50" s="22"/>
      <c r="E50" s="23"/>
      <c r="F50" s="24"/>
      <c r="G50" s="24"/>
      <c r="H50" s="24"/>
    </row>
    <row r="51" spans="1:8" x14ac:dyDescent="0.2">
      <c r="A51" s="19"/>
      <c r="B51" s="20"/>
      <c r="C51" s="21"/>
      <c r="D51" s="22"/>
      <c r="E51" s="23"/>
      <c r="F51" s="24"/>
      <c r="G51" s="24"/>
      <c r="H51" s="24"/>
    </row>
    <row r="52" spans="1:8" x14ac:dyDescent="0.2">
      <c r="A52" s="19"/>
      <c r="B52" s="20"/>
      <c r="C52" s="21"/>
      <c r="D52" s="22"/>
      <c r="E52" s="23"/>
      <c r="F52" s="24"/>
      <c r="G52" s="24"/>
      <c r="H52" s="24"/>
    </row>
    <row r="53" spans="1:8" x14ac:dyDescent="0.2">
      <c r="A53" s="19"/>
      <c r="B53" s="20"/>
      <c r="C53" s="21"/>
      <c r="D53" s="22"/>
      <c r="E53" s="23"/>
      <c r="F53" s="24"/>
      <c r="G53" s="24"/>
      <c r="H53" s="24"/>
    </row>
    <row r="54" spans="1:8" x14ac:dyDescent="0.2">
      <c r="A54" s="19"/>
      <c r="B54" s="20"/>
      <c r="C54" s="21"/>
      <c r="D54" s="22"/>
      <c r="E54" s="23"/>
      <c r="F54" s="24"/>
      <c r="G54" s="24"/>
      <c r="H54" s="24"/>
    </row>
    <row r="55" spans="1:8" x14ac:dyDescent="0.2">
      <c r="A55" s="19"/>
      <c r="B55" s="20"/>
      <c r="C55" s="21"/>
      <c r="D55" s="22"/>
      <c r="E55" s="23"/>
      <c r="F55" s="24"/>
      <c r="G55" s="24"/>
      <c r="H55" s="24"/>
    </row>
    <row r="56" spans="1:8" x14ac:dyDescent="0.2">
      <c r="A56" s="19"/>
      <c r="B56" s="20"/>
      <c r="C56" s="21"/>
      <c r="D56" s="22"/>
      <c r="E56" s="23"/>
      <c r="F56" s="24"/>
      <c r="G56" s="24"/>
      <c r="H56" s="24"/>
    </row>
    <row r="57" spans="1:8" x14ac:dyDescent="0.2">
      <c r="A57" s="19"/>
      <c r="B57" s="20"/>
      <c r="C57" s="21"/>
      <c r="D57" s="22"/>
      <c r="E57" s="23"/>
      <c r="F57" s="24"/>
      <c r="G57" s="24"/>
      <c r="H57" s="24"/>
    </row>
    <row r="58" spans="1:8" x14ac:dyDescent="0.2">
      <c r="A58" s="19"/>
      <c r="B58" s="20"/>
      <c r="C58" s="21"/>
      <c r="D58" s="22"/>
      <c r="E58" s="23"/>
      <c r="F58" s="24"/>
      <c r="G58" s="24"/>
      <c r="H58" s="24"/>
    </row>
    <row r="59" spans="1:8" x14ac:dyDescent="0.2">
      <c r="A59" s="19"/>
      <c r="B59" s="20"/>
      <c r="C59" s="21"/>
      <c r="D59" s="22"/>
      <c r="E59" s="23"/>
      <c r="F59" s="24"/>
      <c r="G59" s="24"/>
      <c r="H59" s="24"/>
    </row>
    <row r="60" spans="1:8" x14ac:dyDescent="0.2">
      <c r="A60" s="19"/>
      <c r="B60" s="20"/>
      <c r="C60" s="21"/>
      <c r="D60" s="22"/>
      <c r="E60" s="23"/>
      <c r="F60" s="24"/>
      <c r="G60" s="24"/>
      <c r="H60" s="24"/>
    </row>
    <row r="61" spans="1:8" x14ac:dyDescent="0.2">
      <c r="A61" s="19"/>
      <c r="B61" s="20"/>
      <c r="C61" s="21"/>
      <c r="D61" s="22"/>
      <c r="E61" s="23"/>
      <c r="F61" s="24"/>
      <c r="G61" s="24"/>
      <c r="H61" s="24"/>
    </row>
    <row r="62" spans="1:8" x14ac:dyDescent="0.2">
      <c r="A62" s="19"/>
      <c r="B62" s="20"/>
      <c r="C62" s="21"/>
      <c r="D62" s="22"/>
      <c r="E62" s="23"/>
      <c r="F62" s="24"/>
      <c r="G62" s="24"/>
      <c r="H62" s="24"/>
    </row>
    <row r="63" spans="1:8" x14ac:dyDescent="0.2">
      <c r="A63" s="19"/>
      <c r="B63" s="20"/>
      <c r="C63" s="21"/>
      <c r="D63" s="22"/>
      <c r="E63" s="23"/>
      <c r="F63" s="24"/>
      <c r="G63" s="24"/>
      <c r="H63" s="24"/>
    </row>
    <row r="64" spans="1:8" x14ac:dyDescent="0.2">
      <c r="A64" s="19"/>
      <c r="B64" s="20"/>
      <c r="C64" s="21"/>
      <c r="D64" s="22"/>
      <c r="E64" s="23"/>
      <c r="F64" s="24"/>
      <c r="G64" s="24"/>
      <c r="H64" s="24"/>
    </row>
    <row r="65" spans="1:8" x14ac:dyDescent="0.2">
      <c r="A65" s="19"/>
      <c r="B65" s="20"/>
      <c r="C65" s="21"/>
      <c r="D65" s="22"/>
      <c r="E65" s="23"/>
      <c r="F65" s="24"/>
      <c r="G65" s="24"/>
      <c r="H65" s="24"/>
    </row>
    <row r="66" spans="1:8" x14ac:dyDescent="0.2">
      <c r="A66" s="19"/>
      <c r="B66" s="20"/>
      <c r="C66" s="21"/>
      <c r="D66" s="22"/>
      <c r="E66" s="23"/>
      <c r="F66" s="24"/>
      <c r="G66" s="24"/>
      <c r="H66" s="24"/>
    </row>
    <row r="67" spans="1:8" x14ac:dyDescent="0.2">
      <c r="A67" s="19"/>
      <c r="B67" s="20"/>
      <c r="C67" s="21"/>
      <c r="D67" s="22"/>
      <c r="E67" s="23"/>
      <c r="F67" s="24"/>
      <c r="G67" s="24"/>
      <c r="H67" s="24"/>
    </row>
    <row r="68" spans="1:8" x14ac:dyDescent="0.2">
      <c r="A68" s="19"/>
      <c r="B68" s="20"/>
      <c r="C68" s="21"/>
      <c r="D68" s="22"/>
      <c r="E68" s="23"/>
      <c r="F68" s="24"/>
      <c r="G68" s="24"/>
      <c r="H68" s="24"/>
    </row>
    <row r="69" spans="1:8" x14ac:dyDescent="0.2">
      <c r="A69" s="19"/>
      <c r="B69" s="20"/>
      <c r="C69" s="21"/>
      <c r="D69" s="22"/>
      <c r="E69" s="23"/>
      <c r="F69" s="24"/>
      <c r="G69" s="24"/>
      <c r="H69" s="24"/>
    </row>
    <row r="70" spans="1:8" x14ac:dyDescent="0.2">
      <c r="A70" s="19"/>
      <c r="B70" s="20"/>
      <c r="C70" s="21"/>
      <c r="D70" s="22"/>
      <c r="E70" s="23"/>
      <c r="F70" s="24"/>
      <c r="G70" s="24"/>
      <c r="H70" s="24"/>
    </row>
    <row r="71" spans="1:8" x14ac:dyDescent="0.2">
      <c r="A71" s="19"/>
      <c r="B71" s="20"/>
      <c r="C71" s="21"/>
      <c r="D71" s="22"/>
      <c r="E71" s="23"/>
      <c r="F71" s="24"/>
      <c r="G71" s="24"/>
      <c r="H71" s="24"/>
    </row>
    <row r="72" spans="1:8" x14ac:dyDescent="0.2">
      <c r="A72" s="19"/>
      <c r="B72" s="20"/>
      <c r="C72" s="21"/>
      <c r="D72" s="22"/>
      <c r="E72" s="23"/>
      <c r="F72" s="24"/>
      <c r="G72" s="24"/>
      <c r="H72" s="24"/>
    </row>
    <row r="73" spans="1:8" x14ac:dyDescent="0.2">
      <c r="A73" s="19"/>
      <c r="B73" s="20"/>
      <c r="C73" s="21"/>
      <c r="D73" s="22"/>
      <c r="E73" s="23"/>
      <c r="F73" s="24"/>
      <c r="G73" s="24"/>
      <c r="H73" s="24"/>
    </row>
    <row r="74" spans="1:8" x14ac:dyDescent="0.2">
      <c r="A74" s="19"/>
      <c r="B74" s="20"/>
      <c r="C74" s="21"/>
      <c r="D74" s="22"/>
      <c r="E74" s="23"/>
      <c r="F74" s="24"/>
      <c r="G74" s="24"/>
      <c r="H74" s="24"/>
    </row>
    <row r="75" spans="1:8" x14ac:dyDescent="0.2">
      <c r="A75" s="19"/>
      <c r="B75" s="20"/>
      <c r="C75" s="21"/>
      <c r="D75" s="22"/>
      <c r="E75" s="23"/>
      <c r="F75" s="24"/>
      <c r="G75" s="24"/>
      <c r="H75" s="24"/>
    </row>
    <row r="76" spans="1:8" x14ac:dyDescent="0.2">
      <c r="A76" s="19"/>
      <c r="B76" s="20"/>
      <c r="C76" s="21"/>
      <c r="D76" s="22"/>
      <c r="E76" s="23"/>
      <c r="F76" s="24"/>
      <c r="G76" s="24"/>
      <c r="H76" s="24"/>
    </row>
    <row r="77" spans="1:8" x14ac:dyDescent="0.2">
      <c r="A77" s="19"/>
      <c r="B77" s="20"/>
      <c r="C77" s="21"/>
      <c r="D77" s="22"/>
      <c r="E77" s="23"/>
      <c r="F77" s="24"/>
      <c r="G77" s="24"/>
      <c r="H77" s="24"/>
    </row>
    <row r="78" spans="1:8" x14ac:dyDescent="0.2">
      <c r="A78" s="19"/>
      <c r="B78" s="20"/>
      <c r="C78" s="21"/>
      <c r="D78" s="22"/>
      <c r="E78" s="23"/>
      <c r="F78" s="24"/>
      <c r="G78" s="24"/>
      <c r="H78" s="24"/>
    </row>
    <row r="79" spans="1:8" x14ac:dyDescent="0.2">
      <c r="A79" s="19"/>
      <c r="B79" s="20"/>
      <c r="C79" s="21"/>
      <c r="D79" s="22"/>
      <c r="E79" s="23"/>
      <c r="F79" s="24"/>
      <c r="G79" s="24"/>
      <c r="H79" s="24"/>
    </row>
    <row r="80" spans="1:8" x14ac:dyDescent="0.2">
      <c r="A80" s="19"/>
      <c r="B80" s="20"/>
      <c r="C80" s="21"/>
      <c r="D80" s="22"/>
      <c r="E80" s="23"/>
      <c r="F80" s="24"/>
      <c r="G80" s="24"/>
      <c r="H80" s="24"/>
    </row>
    <row r="81" spans="1:8" x14ac:dyDescent="0.2">
      <c r="A81" s="19"/>
      <c r="B81" s="20"/>
      <c r="C81" s="21"/>
      <c r="D81" s="22"/>
      <c r="E81" s="23"/>
      <c r="F81" s="24"/>
      <c r="G81" s="24"/>
      <c r="H81" s="24"/>
    </row>
    <row r="82" spans="1:8" x14ac:dyDescent="0.2">
      <c r="A82" s="19"/>
      <c r="B82" s="20"/>
      <c r="C82" s="21"/>
      <c r="D82" s="22"/>
      <c r="E82" s="23"/>
      <c r="F82" s="24"/>
      <c r="G82" s="24"/>
      <c r="H82" s="24"/>
    </row>
    <row r="83" spans="1:8" x14ac:dyDescent="0.2">
      <c r="A83" s="19"/>
      <c r="B83" s="20"/>
      <c r="C83" s="21"/>
      <c r="D83" s="22"/>
      <c r="E83" s="23"/>
      <c r="F83" s="24"/>
      <c r="G83" s="24"/>
      <c r="H83" s="24"/>
    </row>
    <row r="84" spans="1:8" x14ac:dyDescent="0.2">
      <c r="A84" s="19"/>
      <c r="B84" s="20"/>
      <c r="C84" s="21"/>
      <c r="D84" s="22"/>
      <c r="E84" s="23"/>
      <c r="F84" s="24"/>
      <c r="G84" s="24"/>
      <c r="H84" s="24"/>
    </row>
    <row r="85" spans="1:8" x14ac:dyDescent="0.2">
      <c r="A85" s="19"/>
      <c r="B85" s="20"/>
      <c r="C85" s="21"/>
      <c r="D85" s="22"/>
      <c r="E85" s="23"/>
      <c r="F85" s="24"/>
      <c r="G85" s="24"/>
      <c r="H85" s="24"/>
    </row>
    <row r="86" spans="1:8" x14ac:dyDescent="0.2">
      <c r="A86" s="19"/>
      <c r="B86" s="20"/>
      <c r="C86" s="21"/>
      <c r="D86" s="22"/>
      <c r="E86" s="23"/>
      <c r="F86" s="24"/>
      <c r="G86" s="24"/>
      <c r="H86" s="24"/>
    </row>
    <row r="87" spans="1:8" x14ac:dyDescent="0.2">
      <c r="A87" s="19"/>
      <c r="B87" s="20"/>
      <c r="C87" s="21"/>
      <c r="D87" s="22"/>
      <c r="E87" s="23"/>
      <c r="F87" s="24"/>
      <c r="G87" s="24"/>
      <c r="H87" s="24"/>
    </row>
    <row r="88" spans="1:8" x14ac:dyDescent="0.2">
      <c r="A88" s="19"/>
      <c r="B88" s="20"/>
      <c r="C88" s="21"/>
      <c r="D88" s="22"/>
      <c r="E88" s="23"/>
      <c r="F88" s="24"/>
      <c r="G88" s="24"/>
      <c r="H88" s="24"/>
    </row>
    <row r="89" spans="1:8" x14ac:dyDescent="0.2">
      <c r="A89" s="19"/>
      <c r="B89" s="20"/>
      <c r="C89" s="21"/>
      <c r="D89" s="22"/>
      <c r="E89" s="23"/>
      <c r="F89" s="24"/>
      <c r="G89" s="24"/>
      <c r="H89" s="24"/>
    </row>
    <row r="90" spans="1:8" x14ac:dyDescent="0.2">
      <c r="A90" s="19"/>
      <c r="B90" s="20"/>
      <c r="C90" s="21"/>
      <c r="D90" s="22"/>
      <c r="E90" s="23"/>
      <c r="F90" s="24"/>
      <c r="G90" s="24"/>
      <c r="H90" s="24"/>
    </row>
    <row r="91" spans="1:8" x14ac:dyDescent="0.2">
      <c r="A91" s="19"/>
      <c r="B91" s="20"/>
      <c r="C91" s="21"/>
      <c r="D91" s="22"/>
      <c r="E91" s="23"/>
      <c r="F91" s="24"/>
      <c r="G91" s="24"/>
      <c r="H91" s="24"/>
    </row>
  </sheetData>
  <pageMargins left="0.75" right="0.75" top="1" bottom="1" header="0.511811024" footer="0.51181102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2:E44"/>
  <sheetViews>
    <sheetView zoomScaleNormal="100" workbookViewId="0">
      <selection activeCell="B4" sqref="B4:E44"/>
    </sheetView>
  </sheetViews>
  <sheetFormatPr baseColWidth="10" defaultColWidth="11.42578125" defaultRowHeight="12.75" x14ac:dyDescent="0.2"/>
  <cols>
    <col min="1" max="1" width="6" style="31" customWidth="1"/>
    <col min="2" max="2" width="14.7109375" style="32" customWidth="1"/>
    <col min="3" max="5" width="15.5703125" style="31" customWidth="1"/>
    <col min="6" max="16384" width="11.42578125" style="31"/>
  </cols>
  <sheetData>
    <row r="2" spans="1:5" ht="17.25" customHeight="1" x14ac:dyDescent="0.2">
      <c r="A2" s="33" t="s">
        <v>88</v>
      </c>
      <c r="B2" s="34" t="s">
        <v>87</v>
      </c>
    </row>
    <row r="4" spans="1:5" ht="18.75" customHeight="1" x14ac:dyDescent="0.2">
      <c r="B4" s="14" t="s">
        <v>91</v>
      </c>
      <c r="C4" s="14" t="s">
        <v>86</v>
      </c>
      <c r="D4" s="14" t="s">
        <v>85</v>
      </c>
      <c r="E4" s="14" t="s">
        <v>84</v>
      </c>
    </row>
    <row r="5" spans="1:5" x14ac:dyDescent="0.2">
      <c r="B5" s="28">
        <v>1</v>
      </c>
      <c r="C5" s="30" t="s">
        <v>83</v>
      </c>
      <c r="D5" s="30" t="s">
        <v>82</v>
      </c>
      <c r="E5" s="30" t="s">
        <v>77</v>
      </c>
    </row>
    <row r="6" spans="1:5" x14ac:dyDescent="0.2">
      <c r="B6" s="28">
        <v>2</v>
      </c>
      <c r="C6" s="29" t="str">
        <f t="shared" ref="C6:C27" si="0">C5</f>
        <v>Santiago</v>
      </c>
      <c r="D6" s="29" t="str">
        <f t="shared" ref="D6:D23" si="1">D5</f>
        <v>Minorista</v>
      </c>
      <c r="E6" s="29" t="str">
        <f t="shared" ref="E6:E8" si="2">E5</f>
        <v>Infantil</v>
      </c>
    </row>
    <row r="7" spans="1:5" x14ac:dyDescent="0.2">
      <c r="B7" s="28">
        <v>3</v>
      </c>
      <c r="C7" s="29" t="str">
        <f t="shared" si="0"/>
        <v>Santiago</v>
      </c>
      <c r="D7" s="29" t="str">
        <f t="shared" si="1"/>
        <v>Minorista</v>
      </c>
      <c r="E7" s="30" t="str">
        <f t="shared" si="2"/>
        <v>Infantil</v>
      </c>
    </row>
    <row r="8" spans="1:5" x14ac:dyDescent="0.2">
      <c r="B8" s="28">
        <v>4</v>
      </c>
      <c r="C8" s="29" t="str">
        <f t="shared" si="0"/>
        <v>Santiago</v>
      </c>
      <c r="D8" s="29" t="str">
        <f t="shared" si="1"/>
        <v>Minorista</v>
      </c>
      <c r="E8" s="30" t="str">
        <f t="shared" si="2"/>
        <v>Infantil</v>
      </c>
    </row>
    <row r="9" spans="1:5" x14ac:dyDescent="0.2">
      <c r="B9" s="28">
        <v>5</v>
      </c>
      <c r="C9" s="29" t="str">
        <f t="shared" si="0"/>
        <v>Santiago</v>
      </c>
      <c r="D9" s="29" t="str">
        <f t="shared" si="1"/>
        <v>Minorista</v>
      </c>
      <c r="E9" s="30" t="s">
        <v>76</v>
      </c>
    </row>
    <row r="10" spans="1:5" x14ac:dyDescent="0.2">
      <c r="B10" s="28">
        <v>6</v>
      </c>
      <c r="C10" s="29" t="str">
        <f t="shared" si="0"/>
        <v>Santiago</v>
      </c>
      <c r="D10" s="29" t="str">
        <f t="shared" si="1"/>
        <v>Minorista</v>
      </c>
      <c r="E10" s="29" t="str">
        <f t="shared" ref="E10:E12" si="3">E9</f>
        <v>Arte</v>
      </c>
    </row>
    <row r="11" spans="1:5" x14ac:dyDescent="0.2">
      <c r="B11" s="28">
        <v>7</v>
      </c>
      <c r="C11" s="29" t="str">
        <f t="shared" si="0"/>
        <v>Santiago</v>
      </c>
      <c r="D11" s="29" t="str">
        <f t="shared" si="1"/>
        <v>Minorista</v>
      </c>
      <c r="E11" s="30" t="str">
        <f t="shared" si="3"/>
        <v>Arte</v>
      </c>
    </row>
    <row r="12" spans="1:5" x14ac:dyDescent="0.2">
      <c r="B12" s="28">
        <v>8</v>
      </c>
      <c r="C12" s="29" t="str">
        <f t="shared" si="0"/>
        <v>Santiago</v>
      </c>
      <c r="D12" s="29" t="str">
        <f t="shared" si="1"/>
        <v>Minorista</v>
      </c>
      <c r="E12" s="30" t="str">
        <f t="shared" si="3"/>
        <v>Arte</v>
      </c>
    </row>
    <row r="13" spans="1:5" x14ac:dyDescent="0.2">
      <c r="B13" s="28">
        <v>9</v>
      </c>
      <c r="C13" s="29" t="str">
        <f t="shared" si="0"/>
        <v>Santiago</v>
      </c>
      <c r="D13" s="29" t="str">
        <f t="shared" si="1"/>
        <v>Minorista</v>
      </c>
      <c r="E13" s="30" t="s">
        <v>75</v>
      </c>
    </row>
    <row r="14" spans="1:5" x14ac:dyDescent="0.2">
      <c r="B14" s="28">
        <v>10</v>
      </c>
      <c r="C14" s="29" t="str">
        <f t="shared" si="0"/>
        <v>Santiago</v>
      </c>
      <c r="D14" s="29" t="str">
        <f t="shared" si="1"/>
        <v>Minorista</v>
      </c>
      <c r="E14" s="29" t="str">
        <f t="shared" ref="E14:E15" si="4">E13</f>
        <v>Deporte</v>
      </c>
    </row>
    <row r="15" spans="1:5" x14ac:dyDescent="0.2">
      <c r="B15" s="28">
        <v>11</v>
      </c>
      <c r="C15" s="29" t="str">
        <f t="shared" si="0"/>
        <v>Santiago</v>
      </c>
      <c r="D15" s="29" t="str">
        <f t="shared" si="1"/>
        <v>Minorista</v>
      </c>
      <c r="E15" s="29" t="str">
        <f t="shared" si="4"/>
        <v>Deporte</v>
      </c>
    </row>
    <row r="16" spans="1:5" x14ac:dyDescent="0.2">
      <c r="B16" s="28">
        <v>12</v>
      </c>
      <c r="C16" s="29" t="str">
        <f t="shared" si="0"/>
        <v>Santiago</v>
      </c>
      <c r="D16" s="29" t="str">
        <f t="shared" si="1"/>
        <v>Minorista</v>
      </c>
      <c r="E16" s="30" t="s">
        <v>81</v>
      </c>
    </row>
    <row r="17" spans="2:5" x14ac:dyDescent="0.2">
      <c r="B17" s="28">
        <v>13</v>
      </c>
      <c r="C17" s="29" t="str">
        <f t="shared" si="0"/>
        <v>Santiago</v>
      </c>
      <c r="D17" s="29" t="str">
        <f t="shared" si="1"/>
        <v>Minorista</v>
      </c>
      <c r="E17" s="29" t="str">
        <f t="shared" ref="E17:E19" si="5">E16</f>
        <v>Navegación</v>
      </c>
    </row>
    <row r="18" spans="2:5" x14ac:dyDescent="0.2">
      <c r="B18" s="28">
        <v>14</v>
      </c>
      <c r="C18" s="29" t="str">
        <f t="shared" si="0"/>
        <v>Santiago</v>
      </c>
      <c r="D18" s="29" t="str">
        <f t="shared" si="1"/>
        <v>Minorista</v>
      </c>
      <c r="E18" s="29" t="str">
        <f t="shared" si="5"/>
        <v>Navegación</v>
      </c>
    </row>
    <row r="19" spans="2:5" x14ac:dyDescent="0.2">
      <c r="B19" s="28">
        <v>15</v>
      </c>
      <c r="C19" s="29" t="str">
        <f t="shared" si="0"/>
        <v>Santiago</v>
      </c>
      <c r="D19" s="29" t="str">
        <f t="shared" si="1"/>
        <v>Minorista</v>
      </c>
      <c r="E19" s="30" t="str">
        <f t="shared" si="5"/>
        <v>Navegación</v>
      </c>
    </row>
    <row r="20" spans="2:5" ht="12.75" customHeight="1" x14ac:dyDescent="0.2">
      <c r="B20" s="28">
        <v>16</v>
      </c>
      <c r="C20" s="29" t="str">
        <f t="shared" si="0"/>
        <v>Santiago</v>
      </c>
      <c r="D20" s="29" t="str">
        <f t="shared" si="1"/>
        <v>Minorista</v>
      </c>
      <c r="E20" s="30" t="s">
        <v>79</v>
      </c>
    </row>
    <row r="21" spans="2:5" x14ac:dyDescent="0.2">
      <c r="B21" s="28">
        <v>17</v>
      </c>
      <c r="C21" s="29" t="str">
        <f t="shared" si="0"/>
        <v>Santiago</v>
      </c>
      <c r="D21" s="30" t="str">
        <f t="shared" si="1"/>
        <v>Minorista</v>
      </c>
      <c r="E21" s="30" t="str">
        <f t="shared" ref="E21:E22" si="6">E20</f>
        <v>Humor</v>
      </c>
    </row>
    <row r="22" spans="2:5" x14ac:dyDescent="0.2">
      <c r="B22" s="28">
        <v>18</v>
      </c>
      <c r="C22" s="29" t="str">
        <f t="shared" si="0"/>
        <v>Santiago</v>
      </c>
      <c r="D22" s="29" t="str">
        <f t="shared" si="1"/>
        <v>Minorista</v>
      </c>
      <c r="E22" s="29" t="str">
        <f t="shared" si="6"/>
        <v>Humor</v>
      </c>
    </row>
    <row r="23" spans="2:5" x14ac:dyDescent="0.2">
      <c r="B23" s="28">
        <v>19</v>
      </c>
      <c r="C23" s="29" t="str">
        <f t="shared" si="0"/>
        <v>Santiago</v>
      </c>
      <c r="D23" s="29" t="str">
        <f t="shared" si="1"/>
        <v>Minorista</v>
      </c>
      <c r="E23" s="30" t="s">
        <v>78</v>
      </c>
    </row>
    <row r="24" spans="2:5" x14ac:dyDescent="0.2">
      <c r="B24" s="28">
        <v>20</v>
      </c>
      <c r="C24" s="29" t="str">
        <f t="shared" si="0"/>
        <v>Santiago</v>
      </c>
      <c r="D24" s="29" t="str">
        <f t="shared" ref="D24:E26" si="7">D23</f>
        <v>Minorista</v>
      </c>
      <c r="E24" s="29" t="str">
        <f t="shared" si="7"/>
        <v>Entorno</v>
      </c>
    </row>
    <row r="25" spans="2:5" x14ac:dyDescent="0.2">
      <c r="B25" s="28">
        <v>21</v>
      </c>
      <c r="C25" s="29" t="str">
        <f t="shared" si="0"/>
        <v>Santiago</v>
      </c>
      <c r="D25" s="29" t="str">
        <f t="shared" si="7"/>
        <v>Minorista</v>
      </c>
      <c r="E25" s="30" t="str">
        <f t="shared" si="7"/>
        <v>Entorno</v>
      </c>
    </row>
    <row r="26" spans="2:5" x14ac:dyDescent="0.2">
      <c r="B26" s="28">
        <v>22</v>
      </c>
      <c r="C26" s="29" t="str">
        <f t="shared" si="0"/>
        <v>Santiago</v>
      </c>
      <c r="D26" s="29" t="str">
        <f t="shared" si="7"/>
        <v>Minorista</v>
      </c>
      <c r="E26" s="29" t="str">
        <f t="shared" si="7"/>
        <v>Entorno</v>
      </c>
    </row>
    <row r="27" spans="2:5" x14ac:dyDescent="0.2">
      <c r="B27" s="28">
        <v>23</v>
      </c>
      <c r="C27" s="29" t="str">
        <f t="shared" si="0"/>
        <v>Santiago</v>
      </c>
      <c r="D27" s="30" t="s">
        <v>80</v>
      </c>
      <c r="E27" s="30" t="s">
        <v>77</v>
      </c>
    </row>
    <row r="28" spans="2:5" x14ac:dyDescent="0.2">
      <c r="B28" s="28">
        <v>24</v>
      </c>
      <c r="C28" s="29" t="str">
        <f t="shared" ref="C28:E29" si="8">C27</f>
        <v>Santiago</v>
      </c>
      <c r="D28" s="29" t="str">
        <f t="shared" si="8"/>
        <v>Mayorista</v>
      </c>
      <c r="E28" s="29" t="str">
        <f t="shared" si="8"/>
        <v>Infantil</v>
      </c>
    </row>
    <row r="29" spans="2:5" x14ac:dyDescent="0.2">
      <c r="B29" s="28">
        <v>25</v>
      </c>
      <c r="C29" s="29" t="str">
        <f t="shared" si="8"/>
        <v>Santiago</v>
      </c>
      <c r="D29" s="29" t="str">
        <f t="shared" si="8"/>
        <v>Mayorista</v>
      </c>
      <c r="E29" s="30" t="str">
        <f t="shared" si="8"/>
        <v>Infantil</v>
      </c>
    </row>
    <row r="30" spans="2:5" x14ac:dyDescent="0.2">
      <c r="B30" s="28">
        <v>26</v>
      </c>
      <c r="C30" s="29" t="str">
        <f t="shared" ref="C30:D30" si="9">C29</f>
        <v>Santiago</v>
      </c>
      <c r="D30" s="29" t="str">
        <f t="shared" si="9"/>
        <v>Mayorista</v>
      </c>
      <c r="E30" s="30" t="s">
        <v>76</v>
      </c>
    </row>
    <row r="31" spans="2:5" x14ac:dyDescent="0.2">
      <c r="B31" s="28">
        <v>27</v>
      </c>
      <c r="C31" s="29" t="str">
        <f t="shared" ref="C31:E32" si="10">C30</f>
        <v>Santiago</v>
      </c>
      <c r="D31" s="29" t="str">
        <f t="shared" si="10"/>
        <v>Mayorista</v>
      </c>
      <c r="E31" s="30" t="str">
        <f t="shared" si="10"/>
        <v>Arte</v>
      </c>
    </row>
    <row r="32" spans="2:5" x14ac:dyDescent="0.2">
      <c r="B32" s="28">
        <v>28</v>
      </c>
      <c r="C32" s="29" t="str">
        <f t="shared" si="10"/>
        <v>Santiago</v>
      </c>
      <c r="D32" s="29" t="str">
        <f t="shared" si="10"/>
        <v>Mayorista</v>
      </c>
      <c r="E32" s="29" t="str">
        <f t="shared" si="10"/>
        <v>Arte</v>
      </c>
    </row>
    <row r="33" spans="2:5" x14ac:dyDescent="0.2">
      <c r="B33" s="28">
        <v>29</v>
      </c>
      <c r="C33" s="29" t="str">
        <f t="shared" ref="C33:D33" si="11">C32</f>
        <v>Santiago</v>
      </c>
      <c r="D33" s="29" t="str">
        <f t="shared" si="11"/>
        <v>Mayorista</v>
      </c>
      <c r="E33" s="30" t="s">
        <v>75</v>
      </c>
    </row>
    <row r="34" spans="2:5" x14ac:dyDescent="0.2">
      <c r="B34" s="28">
        <v>30</v>
      </c>
      <c r="C34" s="29" t="str">
        <f t="shared" ref="C34:E35" si="12">C33</f>
        <v>Santiago</v>
      </c>
      <c r="D34" s="30" t="str">
        <f t="shared" si="12"/>
        <v>Mayorista</v>
      </c>
      <c r="E34" s="30" t="str">
        <f t="shared" si="12"/>
        <v>Deporte</v>
      </c>
    </row>
    <row r="35" spans="2:5" x14ac:dyDescent="0.2">
      <c r="B35" s="28">
        <v>31</v>
      </c>
      <c r="C35" s="29" t="str">
        <f t="shared" si="12"/>
        <v>Santiago</v>
      </c>
      <c r="D35" s="29" t="str">
        <f t="shared" si="12"/>
        <v>Mayorista</v>
      </c>
      <c r="E35" s="30" t="str">
        <f t="shared" si="12"/>
        <v>Deporte</v>
      </c>
    </row>
    <row r="36" spans="2:5" x14ac:dyDescent="0.2">
      <c r="B36" s="28">
        <v>32</v>
      </c>
      <c r="C36" s="29" t="str">
        <f t="shared" ref="C36:D36" si="13">C35</f>
        <v>Santiago</v>
      </c>
      <c r="D36" s="29" t="str">
        <f t="shared" si="13"/>
        <v>Mayorista</v>
      </c>
      <c r="E36" s="30" t="s">
        <v>81</v>
      </c>
    </row>
    <row r="37" spans="2:5" x14ac:dyDescent="0.2">
      <c r="B37" s="28">
        <v>33</v>
      </c>
      <c r="C37" s="29" t="str">
        <f t="shared" ref="C37:E38" si="14">C36</f>
        <v>Santiago</v>
      </c>
      <c r="D37" s="29" t="str">
        <f t="shared" si="14"/>
        <v>Mayorista</v>
      </c>
      <c r="E37" s="29" t="str">
        <f t="shared" si="14"/>
        <v>Navegación</v>
      </c>
    </row>
    <row r="38" spans="2:5" x14ac:dyDescent="0.2">
      <c r="B38" s="28">
        <v>34</v>
      </c>
      <c r="C38" s="29" t="str">
        <f t="shared" si="14"/>
        <v>Santiago</v>
      </c>
      <c r="D38" s="29" t="str">
        <f t="shared" si="14"/>
        <v>Mayorista</v>
      </c>
      <c r="E38" s="30" t="str">
        <f t="shared" si="14"/>
        <v>Navegación</v>
      </c>
    </row>
    <row r="39" spans="2:5" x14ac:dyDescent="0.2">
      <c r="B39" s="28">
        <v>35</v>
      </c>
      <c r="C39" s="29" t="str">
        <f t="shared" ref="C39:D39" si="15">C38</f>
        <v>Santiago</v>
      </c>
      <c r="D39" s="29" t="str">
        <f t="shared" si="15"/>
        <v>Mayorista</v>
      </c>
      <c r="E39" s="30" t="s">
        <v>79</v>
      </c>
    </row>
    <row r="40" spans="2:5" x14ac:dyDescent="0.2">
      <c r="B40" s="28">
        <v>36</v>
      </c>
      <c r="C40" s="29" t="str">
        <f t="shared" ref="C40:E41" si="16">C39</f>
        <v>Santiago</v>
      </c>
      <c r="D40" s="29" t="str">
        <f t="shared" si="16"/>
        <v>Mayorista</v>
      </c>
      <c r="E40" s="29" t="str">
        <f t="shared" si="16"/>
        <v>Humor</v>
      </c>
    </row>
    <row r="41" spans="2:5" x14ac:dyDescent="0.2">
      <c r="B41" s="28">
        <v>37</v>
      </c>
      <c r="C41" s="29" t="str">
        <f t="shared" si="16"/>
        <v>Santiago</v>
      </c>
      <c r="D41" s="29" t="str">
        <f t="shared" si="16"/>
        <v>Mayorista</v>
      </c>
      <c r="E41" s="30" t="str">
        <f t="shared" si="16"/>
        <v>Humor</v>
      </c>
    </row>
    <row r="42" spans="2:5" x14ac:dyDescent="0.2">
      <c r="B42" s="28">
        <v>38</v>
      </c>
      <c r="C42" s="29" t="str">
        <f t="shared" ref="C42:D42" si="17">C41</f>
        <v>Santiago</v>
      </c>
      <c r="D42" s="29" t="str">
        <f t="shared" si="17"/>
        <v>Mayorista</v>
      </c>
      <c r="E42" s="30" t="s">
        <v>78</v>
      </c>
    </row>
    <row r="43" spans="2:5" x14ac:dyDescent="0.2">
      <c r="B43" s="28">
        <v>39</v>
      </c>
      <c r="C43" s="29" t="str">
        <f t="shared" ref="C43:E44" si="18">C42</f>
        <v>Santiago</v>
      </c>
      <c r="D43" s="29" t="str">
        <f t="shared" si="18"/>
        <v>Mayorista</v>
      </c>
      <c r="E43" s="30" t="str">
        <f t="shared" si="18"/>
        <v>Entorno</v>
      </c>
    </row>
    <row r="44" spans="2:5" x14ac:dyDescent="0.2">
      <c r="B44" s="28">
        <v>40</v>
      </c>
      <c r="C44" s="29" t="str">
        <f t="shared" si="18"/>
        <v>Santiago</v>
      </c>
      <c r="D44" s="29" t="str">
        <f t="shared" si="18"/>
        <v>Mayorista</v>
      </c>
      <c r="E44" s="29" t="str">
        <f t="shared" si="18"/>
        <v>Entorno</v>
      </c>
    </row>
  </sheetData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74"/>
  <sheetViews>
    <sheetView topLeftCell="C66" zoomScale="120" zoomScaleNormal="120" workbookViewId="0">
      <selection activeCell="E75" sqref="E75"/>
    </sheetView>
  </sheetViews>
  <sheetFormatPr baseColWidth="10" defaultColWidth="13.85546875" defaultRowHeight="14.25" x14ac:dyDescent="0.2"/>
  <cols>
    <col min="1" max="1" width="4" style="37" customWidth="1"/>
    <col min="2" max="2" width="23" style="37" customWidth="1"/>
    <col min="3" max="3" width="16.5703125" style="37" customWidth="1"/>
    <col min="4" max="4" width="13.7109375" style="37" customWidth="1"/>
    <col min="5" max="5" width="17.28515625" style="37" bestFit="1" customWidth="1"/>
    <col min="6" max="9" width="13.7109375" style="37" customWidth="1"/>
    <col min="10" max="16384" width="13.85546875" style="37"/>
  </cols>
  <sheetData>
    <row r="2" spans="2:6" ht="15" x14ac:dyDescent="0.25">
      <c r="B2" s="36" t="s">
        <v>93</v>
      </c>
    </row>
    <row r="4" spans="2:6" ht="15" x14ac:dyDescent="0.25">
      <c r="B4" s="36" t="s">
        <v>94</v>
      </c>
    </row>
    <row r="6" spans="2:6" ht="15" x14ac:dyDescent="0.25">
      <c r="B6" s="38" t="s">
        <v>95</v>
      </c>
    </row>
    <row r="7" spans="2:6" ht="9.75" customHeight="1" x14ac:dyDescent="0.25">
      <c r="B7" s="38"/>
    </row>
    <row r="8" spans="2:6" s="42" customFormat="1" ht="17.25" customHeight="1" x14ac:dyDescent="0.2">
      <c r="B8" s="39" t="s">
        <v>96</v>
      </c>
      <c r="C8" s="40" t="s">
        <v>97</v>
      </c>
      <c r="D8" s="40" t="s">
        <v>98</v>
      </c>
      <c r="E8" s="40" t="s">
        <v>99</v>
      </c>
      <c r="F8" s="41" t="str">
        <f ca="1">_xlfn.FORMULATEXT(E9)</f>
        <v>=C9*D9</v>
      </c>
    </row>
    <row r="9" spans="2:6" x14ac:dyDescent="0.2">
      <c r="B9" s="43" t="s">
        <v>100</v>
      </c>
      <c r="C9" s="75">
        <v>30</v>
      </c>
      <c r="D9" s="75">
        <v>20000</v>
      </c>
      <c r="E9" s="75">
        <f>C9*D9</f>
        <v>600000</v>
      </c>
    </row>
    <row r="10" spans="2:6" x14ac:dyDescent="0.2">
      <c r="B10" s="43" t="s">
        <v>101</v>
      </c>
      <c r="C10" s="75">
        <v>30</v>
      </c>
      <c r="D10" s="75">
        <v>15000</v>
      </c>
      <c r="E10" s="75">
        <f t="shared" ref="E10:E13" si="0">C10*D10</f>
        <v>450000</v>
      </c>
    </row>
    <row r="11" spans="2:6" x14ac:dyDescent="0.2">
      <c r="B11" s="43" t="s">
        <v>102</v>
      </c>
      <c r="C11" s="75">
        <v>28</v>
      </c>
      <c r="D11" s="75">
        <v>30000</v>
      </c>
      <c r="E11" s="75">
        <f t="shared" si="0"/>
        <v>840000</v>
      </c>
    </row>
    <row r="12" spans="2:6" x14ac:dyDescent="0.2">
      <c r="B12" s="43" t="s">
        <v>103</v>
      </c>
      <c r="C12" s="75">
        <v>15</v>
      </c>
      <c r="D12" s="75">
        <v>20000</v>
      </c>
      <c r="E12" s="75">
        <f t="shared" si="0"/>
        <v>300000</v>
      </c>
    </row>
    <row r="13" spans="2:6" x14ac:dyDescent="0.2">
      <c r="B13" s="43" t="s">
        <v>104</v>
      </c>
      <c r="C13" s="75">
        <v>30</v>
      </c>
      <c r="D13" s="75">
        <v>50000</v>
      </c>
      <c r="E13" s="75">
        <f t="shared" si="0"/>
        <v>1500000</v>
      </c>
    </row>
    <row r="14" spans="2:6" x14ac:dyDescent="0.2">
      <c r="D14" s="37" t="s">
        <v>147</v>
      </c>
      <c r="E14" s="75">
        <f>SUM(E9:E13)</f>
        <v>3690000</v>
      </c>
    </row>
    <row r="17" spans="2:6" ht="15" x14ac:dyDescent="0.25">
      <c r="B17" s="44" t="s">
        <v>105</v>
      </c>
    </row>
    <row r="19" spans="2:6" ht="15" x14ac:dyDescent="0.25">
      <c r="B19" s="38" t="s">
        <v>106</v>
      </c>
    </row>
    <row r="20" spans="2:6" ht="9.75" customHeight="1" x14ac:dyDescent="0.25">
      <c r="B20" s="38"/>
    </row>
    <row r="21" spans="2:6" s="42" customFormat="1" ht="17.25" customHeight="1" x14ac:dyDescent="0.2">
      <c r="B21" s="39" t="s">
        <v>107</v>
      </c>
      <c r="C21" s="45" t="s">
        <v>108</v>
      </c>
      <c r="D21" s="40" t="s">
        <v>109</v>
      </c>
      <c r="E21" s="40" t="s">
        <v>110</v>
      </c>
      <c r="F21" s="46"/>
    </row>
    <row r="22" spans="2:6" ht="15.75" x14ac:dyDescent="0.2">
      <c r="B22" s="43" t="s">
        <v>111</v>
      </c>
      <c r="C22" s="75">
        <v>1000</v>
      </c>
      <c r="D22" s="81">
        <f>C22/$C$29</f>
        <v>1.260239445494644</v>
      </c>
      <c r="E22" s="81">
        <f>C22/$C$30</f>
        <v>3.4762802966518555E-2</v>
      </c>
      <c r="F22" s="41"/>
    </row>
    <row r="23" spans="2:6" x14ac:dyDescent="0.2">
      <c r="B23" s="43" t="s">
        <v>112</v>
      </c>
      <c r="C23" s="75">
        <v>1250</v>
      </c>
      <c r="D23" s="81">
        <f t="shared" ref="D23:D27" si="1">C23/$C$29</f>
        <v>1.575299306868305</v>
      </c>
      <c r="E23" s="81">
        <f t="shared" ref="E23:E27" si="2">C23/$C$30</f>
        <v>4.345350370814819E-2</v>
      </c>
    </row>
    <row r="24" spans="2:6" x14ac:dyDescent="0.2">
      <c r="B24" s="43" t="s">
        <v>113</v>
      </c>
      <c r="C24" s="75">
        <v>350</v>
      </c>
      <c r="D24" s="81">
        <f t="shared" si="1"/>
        <v>0.4410838059231254</v>
      </c>
      <c r="E24" s="81">
        <f t="shared" si="2"/>
        <v>1.2166981038281493E-2</v>
      </c>
    </row>
    <row r="25" spans="2:6" x14ac:dyDescent="0.2">
      <c r="B25" s="43" t="s">
        <v>114</v>
      </c>
      <c r="C25" s="75">
        <v>4500</v>
      </c>
      <c r="D25" s="81">
        <f t="shared" si="1"/>
        <v>5.6710775047258979</v>
      </c>
      <c r="E25" s="81">
        <f t="shared" si="2"/>
        <v>0.15643261334933348</v>
      </c>
    </row>
    <row r="26" spans="2:6" x14ac:dyDescent="0.2">
      <c r="B26" s="43" t="s">
        <v>115</v>
      </c>
      <c r="C26" s="75">
        <v>5000</v>
      </c>
      <c r="D26" s="81">
        <f t="shared" si="1"/>
        <v>6.30119722747322</v>
      </c>
      <c r="E26" s="81">
        <f t="shared" si="2"/>
        <v>0.17381401483259276</v>
      </c>
    </row>
    <row r="27" spans="2:6" x14ac:dyDescent="0.2">
      <c r="B27" s="43" t="s">
        <v>116</v>
      </c>
      <c r="C27" s="75">
        <v>7800</v>
      </c>
      <c r="D27" s="81">
        <f t="shared" si="1"/>
        <v>9.8298676748582228</v>
      </c>
      <c r="E27" s="81">
        <f t="shared" si="2"/>
        <v>0.2711498631388447</v>
      </c>
    </row>
    <row r="29" spans="2:6" ht="15.75" x14ac:dyDescent="0.25">
      <c r="B29" s="8" t="s">
        <v>117</v>
      </c>
      <c r="C29" s="70">
        <v>793.5</v>
      </c>
    </row>
    <row r="30" spans="2:6" ht="15.75" x14ac:dyDescent="0.25">
      <c r="B30" s="8" t="s">
        <v>173</v>
      </c>
      <c r="C30" s="80">
        <v>28766.38</v>
      </c>
    </row>
    <row r="31" spans="2:6" ht="15.75" x14ac:dyDescent="0.25">
      <c r="B31" s="8"/>
    </row>
    <row r="33" spans="2:10" ht="15" x14ac:dyDescent="0.25">
      <c r="B33" s="44" t="s">
        <v>118</v>
      </c>
    </row>
    <row r="34" spans="2:10" x14ac:dyDescent="0.2">
      <c r="B34" s="47"/>
    </row>
    <row r="35" spans="2:10" ht="15" x14ac:dyDescent="0.25">
      <c r="B35" s="48" t="s">
        <v>119</v>
      </c>
    </row>
    <row r="36" spans="2:10" ht="9.75" customHeight="1" x14ac:dyDescent="0.25">
      <c r="B36" s="38"/>
    </row>
    <row r="37" spans="2:10" s="42" customFormat="1" ht="17.25" customHeight="1" x14ac:dyDescent="0.2">
      <c r="B37" s="39" t="s">
        <v>96</v>
      </c>
      <c r="C37" s="40" t="s">
        <v>97</v>
      </c>
      <c r="D37" s="40" t="s">
        <v>98</v>
      </c>
      <c r="E37" s="40" t="s">
        <v>99</v>
      </c>
      <c r="F37" s="40" t="s">
        <v>120</v>
      </c>
      <c r="I37" s="42" t="s">
        <v>174</v>
      </c>
    </row>
    <row r="38" spans="2:10" x14ac:dyDescent="0.2">
      <c r="B38" s="43" t="s">
        <v>104</v>
      </c>
      <c r="C38" s="75">
        <v>30</v>
      </c>
      <c r="D38" s="75">
        <v>50000</v>
      </c>
      <c r="E38" s="75">
        <f>Días*Pago</f>
        <v>1500000</v>
      </c>
      <c r="F38" s="81">
        <f>Sueldo/Valor_Dólar</f>
        <v>1890.359168241966</v>
      </c>
      <c r="I38" s="37" t="s">
        <v>175</v>
      </c>
      <c r="J38" s="37" t="s">
        <v>176</v>
      </c>
    </row>
    <row r="39" spans="2:10" x14ac:dyDescent="0.2">
      <c r="B39" s="43" t="s">
        <v>102</v>
      </c>
      <c r="C39" s="75">
        <v>28</v>
      </c>
      <c r="D39" s="75">
        <v>30000</v>
      </c>
      <c r="E39" s="75">
        <f>Días*Pago</f>
        <v>840000</v>
      </c>
      <c r="F39" s="81">
        <f>Sueldo/Valor_Dólar</f>
        <v>1058.6011342155009</v>
      </c>
    </row>
    <row r="40" spans="2:10" x14ac:dyDescent="0.2">
      <c r="B40" s="43" t="s">
        <v>103</v>
      </c>
      <c r="C40" s="75">
        <v>15</v>
      </c>
      <c r="D40" s="75">
        <v>20000</v>
      </c>
      <c r="E40" s="75">
        <f>Días*Pago</f>
        <v>300000</v>
      </c>
      <c r="F40" s="81">
        <f>Sueldo/Valor_Dólar</f>
        <v>378.07183364839318</v>
      </c>
    </row>
    <row r="41" spans="2:10" x14ac:dyDescent="0.2">
      <c r="B41" s="43" t="s">
        <v>177</v>
      </c>
      <c r="C41" s="75">
        <v>30</v>
      </c>
      <c r="D41" s="75">
        <v>100000</v>
      </c>
      <c r="E41" s="75">
        <f>Días*Pago</f>
        <v>3000000</v>
      </c>
      <c r="F41" s="81">
        <f>Sueldo/Valor_Dólar</f>
        <v>3780.718336483932</v>
      </c>
    </row>
    <row r="42" spans="2:10" x14ac:dyDescent="0.2">
      <c r="B42" s="43" t="s">
        <v>100</v>
      </c>
      <c r="C42" s="75">
        <v>30</v>
      </c>
      <c r="D42" s="75">
        <v>20000</v>
      </c>
      <c r="E42" s="75">
        <f>Días*Pago</f>
        <v>600000</v>
      </c>
      <c r="F42" s="81">
        <f>Sueldo/Valor_Dólar</f>
        <v>756.14366729678636</v>
      </c>
    </row>
    <row r="43" spans="2:10" x14ac:dyDescent="0.2">
      <c r="B43" s="43" t="s">
        <v>122</v>
      </c>
      <c r="C43" s="75">
        <v>20</v>
      </c>
      <c r="D43" s="75">
        <v>300000</v>
      </c>
      <c r="E43" s="75">
        <f>Días*Pago</f>
        <v>6000000</v>
      </c>
      <c r="F43" s="81">
        <f>Sueldo/Valor_Dólar</f>
        <v>7561.4366729678641</v>
      </c>
    </row>
    <row r="44" spans="2:10" x14ac:dyDescent="0.2">
      <c r="B44" s="43" t="s">
        <v>121</v>
      </c>
      <c r="C44" s="75">
        <v>30</v>
      </c>
      <c r="D44" s="75">
        <v>15000</v>
      </c>
      <c r="E44" s="75">
        <f>Días*Pago</f>
        <v>450000</v>
      </c>
      <c r="F44" s="81">
        <f>Sueldo/Valor_Dólar</f>
        <v>567.10775047258983</v>
      </c>
    </row>
    <row r="45" spans="2:10" ht="15" x14ac:dyDescent="0.25">
      <c r="C45" s="37">
        <f>SUM(Días)</f>
        <v>183</v>
      </c>
      <c r="E45" s="75"/>
      <c r="F45" s="75"/>
      <c r="G45" s="49"/>
    </row>
    <row r="46" spans="2:10" ht="15.75" x14ac:dyDescent="0.25">
      <c r="D46" s="37" t="s">
        <v>178</v>
      </c>
      <c r="E46" s="41"/>
      <c r="F46" s="41"/>
      <c r="G46" s="50"/>
    </row>
    <row r="49" spans="2:7" ht="15" x14ac:dyDescent="0.25">
      <c r="B49" s="44" t="s">
        <v>123</v>
      </c>
      <c r="E49" s="49" t="s">
        <v>124</v>
      </c>
      <c r="G49" s="47" t="s">
        <v>125</v>
      </c>
    </row>
    <row r="50" spans="2:7" ht="15" x14ac:dyDescent="0.25">
      <c r="B50" s="44"/>
      <c r="D50" s="49"/>
      <c r="E50" s="51" t="s">
        <v>126</v>
      </c>
      <c r="G50" s="47" t="s">
        <v>127</v>
      </c>
    </row>
    <row r="51" spans="2:7" ht="15" x14ac:dyDescent="0.25">
      <c r="B51" s="48" t="s">
        <v>128</v>
      </c>
    </row>
    <row r="52" spans="2:7" ht="9.75" customHeight="1" x14ac:dyDescent="0.25">
      <c r="B52" s="38"/>
    </row>
    <row r="53" spans="2:7" ht="15.75" x14ac:dyDescent="0.25">
      <c r="C53" s="52" t="s">
        <v>129</v>
      </c>
      <c r="D53" s="52"/>
      <c r="E53" s="50"/>
      <c r="F53" s="53"/>
    </row>
    <row r="54" spans="2:7" s="42" customFormat="1" ht="17.25" customHeight="1" x14ac:dyDescent="0.2">
      <c r="B54" s="39" t="s">
        <v>107</v>
      </c>
      <c r="C54" s="40" t="s">
        <v>130</v>
      </c>
      <c r="D54" s="40">
        <v>0.05</v>
      </c>
      <c r="E54" s="40">
        <v>0.1</v>
      </c>
      <c r="F54" s="40">
        <v>0.25</v>
      </c>
    </row>
    <row r="55" spans="2:7" x14ac:dyDescent="0.2">
      <c r="B55" s="43" t="s">
        <v>111</v>
      </c>
      <c r="C55" s="76">
        <v>1000</v>
      </c>
      <c r="D55" s="75">
        <f t="shared" ref="D55:F60" si="3">C$55*(1+D$54)</f>
        <v>1050</v>
      </c>
      <c r="E55" s="75">
        <f t="shared" si="3"/>
        <v>1155</v>
      </c>
      <c r="F55" s="75">
        <f t="shared" si="3"/>
        <v>1443.75</v>
      </c>
    </row>
    <row r="56" spans="2:7" x14ac:dyDescent="0.2">
      <c r="B56" s="43" t="s">
        <v>112</v>
      </c>
      <c r="C56" s="76">
        <v>1250</v>
      </c>
      <c r="D56" s="75">
        <f t="shared" si="3"/>
        <v>1050</v>
      </c>
      <c r="E56" s="75">
        <f t="shared" si="3"/>
        <v>1155</v>
      </c>
      <c r="F56" s="75">
        <f t="shared" si="3"/>
        <v>1443.75</v>
      </c>
    </row>
    <row r="57" spans="2:7" x14ac:dyDescent="0.2">
      <c r="B57" s="43" t="s">
        <v>113</v>
      </c>
      <c r="C57" s="76">
        <v>350</v>
      </c>
      <c r="D57" s="75">
        <f t="shared" si="3"/>
        <v>1050</v>
      </c>
      <c r="E57" s="75">
        <f t="shared" si="3"/>
        <v>1155</v>
      </c>
      <c r="F57" s="75">
        <f t="shared" si="3"/>
        <v>1443.75</v>
      </c>
    </row>
    <row r="58" spans="2:7" x14ac:dyDescent="0.2">
      <c r="B58" s="43" t="s">
        <v>114</v>
      </c>
      <c r="C58" s="76">
        <v>4500</v>
      </c>
      <c r="D58" s="75">
        <f t="shared" si="3"/>
        <v>1050</v>
      </c>
      <c r="E58" s="75">
        <f t="shared" si="3"/>
        <v>1155</v>
      </c>
      <c r="F58" s="75">
        <f t="shared" si="3"/>
        <v>1443.75</v>
      </c>
    </row>
    <row r="59" spans="2:7" x14ac:dyDescent="0.2">
      <c r="B59" s="43" t="s">
        <v>115</v>
      </c>
      <c r="C59" s="76">
        <v>5000</v>
      </c>
      <c r="D59" s="75">
        <f t="shared" si="3"/>
        <v>1050</v>
      </c>
      <c r="E59" s="75">
        <f t="shared" si="3"/>
        <v>1155</v>
      </c>
      <c r="F59" s="75">
        <f t="shared" si="3"/>
        <v>1443.75</v>
      </c>
    </row>
    <row r="60" spans="2:7" x14ac:dyDescent="0.2">
      <c r="B60" s="43" t="s">
        <v>116</v>
      </c>
      <c r="C60" s="76">
        <v>7800</v>
      </c>
      <c r="D60" s="75">
        <f t="shared" si="3"/>
        <v>1050</v>
      </c>
      <c r="E60" s="75">
        <f t="shared" si="3"/>
        <v>1155</v>
      </c>
      <c r="F60" s="75">
        <f t="shared" si="3"/>
        <v>1443.75</v>
      </c>
    </row>
    <row r="61" spans="2:7" x14ac:dyDescent="0.2">
      <c r="C61" s="54"/>
    </row>
    <row r="62" spans="2:7" x14ac:dyDescent="0.2">
      <c r="C62" s="54" t="s">
        <v>180</v>
      </c>
      <c r="D62" s="37" t="s">
        <v>179</v>
      </c>
    </row>
    <row r="64" spans="2:7" ht="15" x14ac:dyDescent="0.25">
      <c r="B64" s="44" t="s">
        <v>131</v>
      </c>
    </row>
    <row r="65" spans="2:5" ht="15" x14ac:dyDescent="0.25">
      <c r="B65" s="44"/>
      <c r="D65" s="49"/>
    </row>
    <row r="66" spans="2:5" ht="15" x14ac:dyDescent="0.25">
      <c r="B66" s="48" t="s">
        <v>132</v>
      </c>
    </row>
    <row r="67" spans="2:5" ht="9.75" customHeight="1" x14ac:dyDescent="0.25">
      <c r="B67" s="38"/>
    </row>
    <row r="68" spans="2:5" ht="15.75" x14ac:dyDescent="0.25">
      <c r="B68" s="77" t="s">
        <v>133</v>
      </c>
      <c r="C68" s="77"/>
      <c r="D68" s="53"/>
    </row>
    <row r="69" spans="2:5" x14ac:dyDescent="0.2">
      <c r="B69" s="72" t="s">
        <v>134</v>
      </c>
      <c r="C69" s="76">
        <v>10000</v>
      </c>
      <c r="D69" s="42"/>
      <c r="E69" s="71"/>
    </row>
    <row r="70" spans="2:5" x14ac:dyDescent="0.2">
      <c r="B70" s="72" t="s">
        <v>135</v>
      </c>
      <c r="C70" s="76">
        <v>1200</v>
      </c>
      <c r="D70" s="42"/>
      <c r="E70"/>
    </row>
    <row r="71" spans="2:5" x14ac:dyDescent="0.2">
      <c r="B71" s="72" t="s">
        <v>136</v>
      </c>
      <c r="C71" s="76">
        <v>2000</v>
      </c>
      <c r="D71" s="42"/>
      <c r="E71"/>
    </row>
    <row r="72" spans="2:5" x14ac:dyDescent="0.2">
      <c r="B72" s="73" t="s">
        <v>148</v>
      </c>
      <c r="C72" s="76">
        <f ca="1">C73*D72</f>
        <v>1200</v>
      </c>
      <c r="D72" s="74">
        <v>0.15</v>
      </c>
      <c r="E72" s="82" t="s">
        <v>182</v>
      </c>
    </row>
    <row r="73" spans="2:5" ht="20.25" customHeight="1" x14ac:dyDescent="0.2">
      <c r="B73" s="55" t="s">
        <v>137</v>
      </c>
      <c r="C73" s="76">
        <f ca="1">C69-C70-C71+C72</f>
        <v>8000</v>
      </c>
      <c r="D73" s="42"/>
      <c r="E73" s="83" t="s">
        <v>181</v>
      </c>
    </row>
    <row r="74" spans="2:5" x14ac:dyDescent="0.2">
      <c r="E74" s="37" t="s">
        <v>183</v>
      </c>
    </row>
  </sheetData>
  <sortState xmlns:xlrd2="http://schemas.microsoft.com/office/spreadsheetml/2017/richdata2" ref="B38:F45">
    <sortCondition ref="B38:B45"/>
  </sortState>
  <mergeCells count="1">
    <mergeCell ref="B68:C6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5"/>
  <sheetViews>
    <sheetView tabSelected="1" topLeftCell="E20" zoomScale="110" zoomScaleNormal="110" workbookViewId="0">
      <selection activeCell="K37" sqref="K37"/>
    </sheetView>
  </sheetViews>
  <sheetFormatPr baseColWidth="10" defaultRowHeight="14.25" x14ac:dyDescent="0.2"/>
  <cols>
    <col min="1" max="1" width="4.5703125" style="42" customWidth="1"/>
    <col min="2" max="5" width="8.5703125" style="42" customWidth="1"/>
    <col min="6" max="6" width="11.7109375" style="42" customWidth="1"/>
    <col min="7" max="7" width="12.140625" style="42" customWidth="1"/>
    <col min="8" max="13" width="8.5703125" style="42" customWidth="1"/>
    <col min="14" max="16384" width="11.42578125" style="42"/>
  </cols>
  <sheetData>
    <row r="1" spans="2:13" ht="15" x14ac:dyDescent="0.2">
      <c r="B1" s="56" t="s">
        <v>138</v>
      </c>
    </row>
    <row r="2" spans="2:13" x14ac:dyDescent="0.2">
      <c r="B2" s="57"/>
    </row>
    <row r="3" spans="2:13" ht="21.75" customHeight="1" x14ac:dyDescent="0.2">
      <c r="B3" s="58" t="s">
        <v>139</v>
      </c>
      <c r="E3" s="57" t="s">
        <v>140</v>
      </c>
    </row>
    <row r="4" spans="2:13" ht="15" x14ac:dyDescent="0.2">
      <c r="B4" s="56"/>
    </row>
    <row r="5" spans="2:13" ht="15" x14ac:dyDescent="0.2">
      <c r="B5" s="59" t="s">
        <v>95</v>
      </c>
    </row>
    <row r="6" spans="2:13" ht="21" customHeight="1" x14ac:dyDescent="0.2">
      <c r="B6" s="56" t="s">
        <v>141</v>
      </c>
      <c r="I6" s="60" t="s">
        <v>142</v>
      </c>
    </row>
    <row r="7" spans="2:13" ht="7.5" customHeight="1" x14ac:dyDescent="0.2"/>
    <row r="8" spans="2:13" x14ac:dyDescent="0.2">
      <c r="B8" s="61">
        <v>1</v>
      </c>
      <c r="C8" s="61">
        <v>5</v>
      </c>
      <c r="D8" s="61">
        <v>9</v>
      </c>
      <c r="E8" s="61">
        <v>13</v>
      </c>
      <c r="F8" s="61">
        <v>17</v>
      </c>
      <c r="I8" s="61">
        <v>1</v>
      </c>
      <c r="J8" s="61">
        <v>2</v>
      </c>
      <c r="K8" s="61">
        <v>3</v>
      </c>
      <c r="L8" s="61">
        <v>4</v>
      </c>
      <c r="M8" s="61">
        <v>5</v>
      </c>
    </row>
    <row r="9" spans="2:13" x14ac:dyDescent="0.2">
      <c r="B9" s="61">
        <v>2</v>
      </c>
      <c r="C9" s="61">
        <v>6</v>
      </c>
      <c r="D9" s="61">
        <v>10</v>
      </c>
      <c r="E9" s="61">
        <v>14</v>
      </c>
      <c r="F9" s="61">
        <v>18</v>
      </c>
      <c r="I9" s="61">
        <v>6</v>
      </c>
      <c r="J9" s="61">
        <v>7</v>
      </c>
      <c r="K9" s="61">
        <v>8</v>
      </c>
      <c r="L9" s="61">
        <v>9</v>
      </c>
      <c r="M9" s="61">
        <v>10</v>
      </c>
    </row>
    <row r="10" spans="2:13" x14ac:dyDescent="0.2">
      <c r="B10" s="61">
        <v>3</v>
      </c>
      <c r="C10" s="61">
        <v>7</v>
      </c>
      <c r="D10" s="61">
        <v>11</v>
      </c>
      <c r="E10" s="61">
        <v>15</v>
      </c>
      <c r="F10" s="61">
        <v>19</v>
      </c>
      <c r="I10" s="61">
        <v>11</v>
      </c>
      <c r="J10" s="61">
        <v>12</v>
      </c>
      <c r="K10" s="61">
        <v>13</v>
      </c>
      <c r="L10" s="61">
        <v>14</v>
      </c>
      <c r="M10" s="61">
        <v>15</v>
      </c>
    </row>
    <row r="11" spans="2:13" x14ac:dyDescent="0.2">
      <c r="B11" s="61">
        <v>4</v>
      </c>
      <c r="C11" s="61">
        <v>8</v>
      </c>
      <c r="D11" s="61">
        <v>12</v>
      </c>
      <c r="E11" s="61">
        <v>16</v>
      </c>
      <c r="F11" s="61">
        <v>20</v>
      </c>
      <c r="I11" s="61">
        <v>16</v>
      </c>
      <c r="J11" s="61">
        <v>17</v>
      </c>
      <c r="K11" s="61">
        <v>18</v>
      </c>
      <c r="L11" s="61">
        <v>19</v>
      </c>
      <c r="M11" s="61">
        <v>20</v>
      </c>
    </row>
    <row r="14" spans="2:13" ht="21" customHeight="1" x14ac:dyDescent="0.2">
      <c r="B14" s="56" t="s">
        <v>146</v>
      </c>
      <c r="E14" s="46"/>
      <c r="I14" s="56"/>
      <c r="L14" s="46"/>
    </row>
    <row r="15" spans="2:13" ht="6.75" customHeight="1" x14ac:dyDescent="0.2">
      <c r="B15" s="56"/>
      <c r="I15" s="56"/>
    </row>
    <row r="16" spans="2:13" x14ac:dyDescent="0.2">
      <c r="B16" s="61">
        <f t="array" ref="B16:F19">B8:F11+I8:M11</f>
        <v>2</v>
      </c>
      <c r="C16" s="61">
        <v>7</v>
      </c>
      <c r="D16" s="61">
        <v>12</v>
      </c>
      <c r="E16" s="61">
        <v>17</v>
      </c>
      <c r="F16" s="61">
        <v>22</v>
      </c>
    </row>
    <row r="17" spans="2:10" x14ac:dyDescent="0.2">
      <c r="B17" s="61">
        <v>8</v>
      </c>
      <c r="C17" s="61">
        <v>13</v>
      </c>
      <c r="D17" s="61">
        <v>18</v>
      </c>
      <c r="E17" s="61">
        <v>23</v>
      </c>
      <c r="F17" s="61">
        <v>28</v>
      </c>
    </row>
    <row r="18" spans="2:10" x14ac:dyDescent="0.2">
      <c r="B18" s="61">
        <v>14</v>
      </c>
      <c r="C18" s="61">
        <v>19</v>
      </c>
      <c r="D18" s="61">
        <v>24</v>
      </c>
      <c r="E18" s="61">
        <v>29</v>
      </c>
      <c r="F18" s="61">
        <v>34</v>
      </c>
    </row>
    <row r="19" spans="2:10" x14ac:dyDescent="0.2">
      <c r="B19" s="61">
        <v>20</v>
      </c>
      <c r="C19" s="61">
        <v>25</v>
      </c>
      <c r="D19" s="61">
        <v>30</v>
      </c>
      <c r="E19" s="61">
        <v>35</v>
      </c>
      <c r="F19" s="61">
        <v>40</v>
      </c>
    </row>
    <row r="22" spans="2:10" ht="21" customHeight="1" x14ac:dyDescent="0.2">
      <c r="B22" s="56" t="s">
        <v>143</v>
      </c>
      <c r="F22" s="46"/>
    </row>
    <row r="23" spans="2:10" ht="6.75" customHeight="1" x14ac:dyDescent="0.2">
      <c r="B23" s="56"/>
    </row>
    <row r="24" spans="2:10" x14ac:dyDescent="0.2">
      <c r="B24" s="61">
        <v>1</v>
      </c>
      <c r="C24" s="61">
        <v>2</v>
      </c>
      <c r="D24" s="61">
        <v>3</v>
      </c>
      <c r="E24" s="61">
        <v>4</v>
      </c>
      <c r="G24" s="42" t="s">
        <v>184</v>
      </c>
    </row>
    <row r="25" spans="2:10" x14ac:dyDescent="0.2">
      <c r="B25" s="61">
        <v>5</v>
      </c>
      <c r="C25" s="61">
        <v>6</v>
      </c>
      <c r="D25" s="61">
        <v>7</v>
      </c>
      <c r="E25" s="61">
        <v>8</v>
      </c>
      <c r="G25" s="42" t="s">
        <v>185</v>
      </c>
    </row>
    <row r="26" spans="2:10" x14ac:dyDescent="0.2">
      <c r="B26" s="61">
        <v>9</v>
      </c>
      <c r="C26" s="61">
        <v>10</v>
      </c>
      <c r="D26" s="61">
        <v>11</v>
      </c>
      <c r="E26" s="61">
        <v>12</v>
      </c>
    </row>
    <row r="27" spans="2:10" x14ac:dyDescent="0.2">
      <c r="B27" s="61">
        <v>13</v>
      </c>
      <c r="C27" s="61">
        <v>14</v>
      </c>
      <c r="D27" s="61">
        <v>15</v>
      </c>
      <c r="E27" s="61">
        <v>16</v>
      </c>
      <c r="G27" s="61">
        <f t="array" ref="G27:J31">TRANSPOSE(B8:F11)</f>
        <v>1</v>
      </c>
      <c r="H27" s="61">
        <v>2</v>
      </c>
      <c r="I27" s="61">
        <v>3</v>
      </c>
      <c r="J27" s="61">
        <v>4</v>
      </c>
    </row>
    <row r="28" spans="2:10" x14ac:dyDescent="0.2">
      <c r="B28" s="61">
        <v>17</v>
      </c>
      <c r="C28" s="61">
        <v>18</v>
      </c>
      <c r="D28" s="61">
        <v>19</v>
      </c>
      <c r="E28" s="61">
        <v>20</v>
      </c>
      <c r="G28" s="61">
        <v>5</v>
      </c>
      <c r="H28" s="61">
        <v>6</v>
      </c>
      <c r="I28" s="61">
        <v>7</v>
      </c>
      <c r="J28" s="61">
        <v>8</v>
      </c>
    </row>
    <row r="29" spans="2:10" x14ac:dyDescent="0.2">
      <c r="G29" s="61">
        <v>9</v>
      </c>
      <c r="H29" s="61">
        <v>10</v>
      </c>
      <c r="I29" s="61">
        <v>11</v>
      </c>
      <c r="J29" s="61">
        <v>12</v>
      </c>
    </row>
    <row r="30" spans="2:10" x14ac:dyDescent="0.2">
      <c r="G30" s="61">
        <v>13</v>
      </c>
      <c r="H30" s="61">
        <v>14</v>
      </c>
      <c r="I30" s="61">
        <v>15</v>
      </c>
      <c r="J30" s="61">
        <v>16</v>
      </c>
    </row>
    <row r="31" spans="2:10" ht="15" x14ac:dyDescent="0.2">
      <c r="B31" s="62" t="s">
        <v>106</v>
      </c>
      <c r="G31" s="61">
        <v>17</v>
      </c>
      <c r="H31" s="61">
        <v>18</v>
      </c>
      <c r="I31" s="61">
        <v>19</v>
      </c>
      <c r="J31" s="61">
        <v>20</v>
      </c>
    </row>
    <row r="33" spans="2:8" ht="15" customHeight="1" x14ac:dyDescent="0.2">
      <c r="B33" s="79" t="s">
        <v>96</v>
      </c>
      <c r="C33" s="79"/>
      <c r="D33" s="63" t="s">
        <v>97</v>
      </c>
      <c r="E33" s="63" t="s">
        <v>98</v>
      </c>
    </row>
    <row r="34" spans="2:8" x14ac:dyDescent="0.2">
      <c r="B34" s="78" t="s">
        <v>100</v>
      </c>
      <c r="C34" s="78"/>
      <c r="D34" s="61">
        <v>30</v>
      </c>
      <c r="E34" s="61">
        <v>20000</v>
      </c>
    </row>
    <row r="35" spans="2:8" x14ac:dyDescent="0.2">
      <c r="B35" s="78" t="s">
        <v>101</v>
      </c>
      <c r="C35" s="78"/>
      <c r="D35" s="61">
        <v>30</v>
      </c>
      <c r="E35" s="61">
        <v>15000</v>
      </c>
    </row>
    <row r="36" spans="2:8" x14ac:dyDescent="0.2">
      <c r="B36" s="78" t="s">
        <v>102</v>
      </c>
      <c r="C36" s="78"/>
      <c r="D36" s="61">
        <v>28</v>
      </c>
      <c r="E36" s="61">
        <v>30000</v>
      </c>
    </row>
    <row r="37" spans="2:8" x14ac:dyDescent="0.2">
      <c r="B37" s="78" t="s">
        <v>103</v>
      </c>
      <c r="C37" s="78"/>
      <c r="D37" s="61">
        <v>15</v>
      </c>
      <c r="E37" s="61">
        <v>20000</v>
      </c>
    </row>
    <row r="38" spans="2:8" x14ac:dyDescent="0.2">
      <c r="B38" s="78" t="s">
        <v>104</v>
      </c>
      <c r="C38" s="78"/>
      <c r="D38" s="61">
        <v>30</v>
      </c>
      <c r="E38" s="61">
        <v>50000</v>
      </c>
    </row>
    <row r="39" spans="2:8" x14ac:dyDescent="0.2">
      <c r="B39" s="64"/>
      <c r="C39" s="64"/>
      <c r="D39" s="65"/>
      <c r="E39" s="65"/>
      <c r="G39" s="84" t="s">
        <v>186</v>
      </c>
    </row>
    <row r="41" spans="2:8" ht="24.75" customHeight="1" x14ac:dyDescent="0.2">
      <c r="F41" s="66" t="s">
        <v>144</v>
      </c>
      <c r="G41" s="67">
        <f t="array" ref="G41">SUM(D34:D38*E34:E38)</f>
        <v>3690000</v>
      </c>
      <c r="H41" s="46"/>
    </row>
    <row r="42" spans="2:8" ht="19.5" customHeight="1" x14ac:dyDescent="0.2">
      <c r="C42" s="68"/>
      <c r="D42" s="68"/>
      <c r="E42" s="68"/>
    </row>
    <row r="43" spans="2:8" x14ac:dyDescent="0.2">
      <c r="C43" s="69"/>
    </row>
    <row r="44" spans="2:8" ht="24.75" customHeight="1" x14ac:dyDescent="0.2">
      <c r="F44" s="66" t="s">
        <v>145</v>
      </c>
      <c r="G44" s="67">
        <f>SUMPRODUCT(D34:D38,E34:E38)</f>
        <v>3690000</v>
      </c>
      <c r="H44" s="46"/>
    </row>
    <row r="45" spans="2:8" ht="15" x14ac:dyDescent="0.2">
      <c r="D45" s="68"/>
      <c r="E45" s="68"/>
    </row>
  </sheetData>
  <mergeCells count="6">
    <mergeCell ref="B38:C38"/>
    <mergeCell ref="B33:C33"/>
    <mergeCell ref="B34:C34"/>
    <mergeCell ref="B35:C35"/>
    <mergeCell ref="B36:C36"/>
    <mergeCell ref="B37:C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Ejercicio1</vt:lpstr>
      <vt:lpstr>Ejercicio2</vt:lpstr>
      <vt:lpstr>Ejercicio3</vt:lpstr>
      <vt:lpstr>Formulas</vt:lpstr>
      <vt:lpstr>Matrices</vt:lpstr>
      <vt:lpstr>Días</vt:lpstr>
      <vt:lpstr>Pago</vt:lpstr>
      <vt:lpstr>Sueldo</vt:lpstr>
      <vt:lpstr>Sueldo_US</vt:lpstr>
      <vt:lpstr>Valor_Dólar</vt:lpstr>
      <vt:lpstr>Valor_UF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Parce</dc:creator>
  <cp:lastModifiedBy>Guido</cp:lastModifiedBy>
  <dcterms:created xsi:type="dcterms:W3CDTF">2015-03-06T18:08:35Z</dcterms:created>
  <dcterms:modified xsi:type="dcterms:W3CDTF">2020-10-19T14:52:34Z</dcterms:modified>
</cp:coreProperties>
</file>