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R-local-git\parametra\data\"/>
    </mc:Choice>
  </mc:AlternateContent>
  <xr:revisionPtr revIDLastSave="0" documentId="13_ncr:1_{E8751A45-DDD9-44E8-BC98-EB06FBA936EF}" xr6:coauthVersionLast="47" xr6:coauthVersionMax="47" xr10:uidLastSave="{00000000-0000-0000-0000-000000000000}"/>
  <bookViews>
    <workbookView xWindow="-120" yWindow="-120" windowWidth="29040" windowHeight="15720"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DiagnosticTest!$A$1:$P$724</definedName>
    <definedName name="_xlnm._FilterDatabase" localSheetId="1" hidden="1">InfectiousLatentIncubatperiod!$A$1:$T$464</definedName>
    <definedName name="_xlnm._FilterDatabase" localSheetId="2" hidden="1">PathogenSurvival!$A$1:$I$1</definedName>
    <definedName name="_xlnm._FilterDatabase" localSheetId="5" hidden="1">RegionalPrevalence!$A$1:$O$1</definedName>
    <definedName name="_xlnm._FilterDatabase" localSheetId="0" hidden="1">Transmission!$A$1:$Y$1025</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N2" i="16"/>
  <c r="Q38" i="1" l="1"/>
  <c r="S39" i="1"/>
  <c r="R39" i="1"/>
  <c r="Q39" i="1"/>
  <c r="N440" i="3"/>
  <c r="N439" i="3"/>
  <c r="Q989" i="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<sst xmlns="http://schemas.openxmlformats.org/spreadsheetml/2006/main" count="26746" uniqueCount="2793">
  <si>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</si>
  <si>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</si>
  <si>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</si>
  <si>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</si>
  <si>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</si>
  <si>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</si>
  <si>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</si>
  <si>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</si>
  <si>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</si>
  <si>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</si>
  <si>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</si>
  <si>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</si>
  <si>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</si>
  <si>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</si>
  <si>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</si>
  <si>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</si>
  <si>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</si>
  <si>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</si>
  <si>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</si>
  <si>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</si>
  <si>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</si>
  <si>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</si>
  <si>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</si>
  <si>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</si>
  <si>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</si>
  <si>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</si>
  <si>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</si>
  <si>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</si>
  <si>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</si>
  <si>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</si>
  <si>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</si>
  <si>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</si>
  <si>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</si>
  <si>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</si>
  <si>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</si>
  <si>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</si>
  <si>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</si>
  <si>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</si>
  <si>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</si>
  <si>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</si>
  <si>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</si>
  <si>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</si>
  <si>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</si>
  <si>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</si>
  <si>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</si>
  <si>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</si>
  <si>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</si>
  <si>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</si>
  <si>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</si>
  <si>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</si>
  <si>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</si>
  <si>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</si>
  <si>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</si>
  <si>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</si>
  <si>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</si>
  <si>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</si>
  <si>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</si>
  <si>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</si>
  <si>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</si>
  <si>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</si>
  <si>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</si>
  <si>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</si>
  <si>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</si>
  <si>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</si>
  <si>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</si>
  <si>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</si>
  <si>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</si>
  <si>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</si>
  <si>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</si>
  <si>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</si>
  <si>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</si>
  <si>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</si>
  <si>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</si>
  <si>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</si>
  <si>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</si>
  <si>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The Risk of Infection by African Swine Fever Virus in European Swine Through Boar Movement and Legal Trade of Pigs and Pig Meat</t>
  </si>
  <si>
    <t>Taylor et al., 2020</t>
  </si>
  <si>
    <t>https://doi.org/10.3389/fvets.2019.00486</t>
  </si>
  <si>
    <t>Normal distribution</t>
  </si>
  <si>
    <t>length of infectious period for boar carcasses</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</si>
  <si>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</si>
  <si>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</si>
  <si>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</si>
  <si>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</si>
  <si>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</si>
  <si>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</si>
  <si>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</si>
  <si>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</si>
  <si>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</si>
  <si>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</si>
  <si>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</si>
  <si>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</si>
  <si>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</si>
  <si>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</si>
  <si>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</si>
  <si>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</si>
  <si>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</si>
  <si>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</si>
  <si>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</si>
  <si>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</si>
  <si>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</si>
  <si>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</si>
  <si>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</si>
  <si>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</si>
  <si>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</si>
  <si>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</si>
  <si>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</si>
  <si>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</si>
  <si>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</si>
  <si>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</si>
  <si>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</si>
  <si>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</si>
  <si>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</si>
  <si>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</si>
  <si>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</si>
  <si>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</si>
  <si>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</si>
  <si>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</si>
  <si>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</si>
  <si>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</si>
  <si>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</si>
  <si>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</si>
  <si>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</si>
  <si>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</si>
  <si>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</si>
  <si>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</si>
  <si>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</si>
  <si>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</si>
  <si>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</si>
  <si>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</si>
  <si>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</si>
  <si>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</si>
  <si>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</si>
  <si>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</si>
  <si>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</si>
  <si>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</si>
  <si>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</si>
  <si>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</si>
  <si>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</si>
  <si>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</si>
  <si>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</si>
  <si>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</si>
  <si>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</si>
  <si>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</si>
  <si>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</si>
  <si>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</si>
  <si>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</si>
  <si>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</si>
  <si>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</si>
  <si>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</si>
  <si>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</si>
  <si>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</si>
  <si>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</si>
  <si>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</si>
  <si>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</si>
  <si>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</si>
  <si>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</si>
  <si>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</si>
  <si>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</si>
  <si>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</si>
  <si>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</si>
  <si>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</si>
  <si>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</si>
  <si>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</si>
  <si>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</si>
  <si>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</si>
  <si>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</si>
  <si>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</si>
  <si>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</si>
  <si>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</si>
  <si>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</si>
  <si>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</si>
  <si>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</si>
  <si>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</si>
  <si>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</si>
  <si>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</si>
  <si>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</si>
  <si>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</si>
  <si>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</si>
  <si>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</si>
  <si>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</si>
  <si>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</si>
  <si>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</si>
  <si>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</si>
  <si>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</si>
  <si>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</si>
  <si>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</si>
  <si>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</si>
  <si>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</si>
  <si>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</si>
  <si>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</si>
  <si>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</si>
  <si>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</si>
  <si>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</si>
  <si>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</si>
  <si>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</si>
  <si>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</si>
  <si>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</si>
  <si>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</si>
  <si>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</si>
  <si>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</si>
  <si>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</si>
  <si>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</si>
  <si>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</si>
  <si>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</si>
  <si>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</si>
  <si>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</si>
  <si>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</si>
  <si>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</si>
  <si>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</si>
  <si>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</si>
  <si>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</si>
  <si>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</si>
  <si>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</si>
  <si>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</si>
  <si>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</si>
  <si>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</si>
  <si>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</si>
  <si>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</si>
  <si>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</si>
  <si>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</si>
  <si>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</si>
  <si>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</si>
  <si>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</si>
  <si>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</si>
  <si>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</si>
  <si>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</si>
  <si>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</si>
  <si>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</si>
  <si>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</si>
  <si>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</si>
  <si>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</si>
  <si>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</si>
  <si>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</si>
  <si>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</si>
  <si>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</si>
  <si>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</si>
  <si>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</si>
  <si>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</si>
  <si>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</si>
  <si>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</si>
  <si>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</si>
  <si>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</si>
  <si>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</si>
  <si>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</si>
  <si>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</si>
  <si>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</si>
  <si>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</si>
  <si>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</si>
  <si>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</si>
  <si>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</si>
  <si>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</si>
  <si>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</si>
  <si>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</si>
  <si>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</si>
  <si>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</si>
  <si>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</si>
  <si>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</si>
  <si>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</si>
  <si>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</si>
  <si>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</si>
  <si>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</si>
  <si>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</si>
  <si>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</si>
  <si>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</si>
  <si>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</si>
  <si>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</si>
  <si>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</si>
  <si>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</si>
  <si>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</si>
  <si>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</si>
  <si>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</si>
  <si>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</si>
  <si>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</si>
  <si>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</si>
  <si>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</si>
  <si>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</si>
  <si>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</si>
  <si>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</si>
  <si>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</si>
  <si>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</si>
  <si>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</si>
  <si>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</si>
  <si>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</si>
  <si>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</si>
  <si>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</si>
  <si>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</si>
  <si>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</si>
  <si>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</si>
  <si>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</si>
  <si>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</si>
  <si>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</si>
  <si>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</si>
  <si>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</si>
  <si>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</si>
  <si>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</si>
  <si>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</si>
  <si>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</si>
  <si>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</si>
  <si>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</si>
  <si>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</si>
  <si>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</si>
  <si>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</si>
  <si>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</si>
  <si>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</si>
  <si>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</si>
  <si>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</si>
  <si>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</si>
  <si>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</si>
  <si>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</si>
  <si>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</si>
  <si>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</si>
  <si>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</si>
  <si>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</si>
  <si>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</si>
  <si>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</si>
  <si>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</si>
  <si>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</si>
  <si>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</si>
  <si>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</si>
  <si>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</si>
  <si>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</si>
  <si>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</si>
  <si>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</si>
  <si>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</si>
  <si>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</si>
  <si>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</si>
  <si>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</si>
  <si>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</si>
  <si>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</si>
  <si>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</si>
  <si>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</si>
  <si>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</si>
  <si>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</si>
  <si>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</si>
  <si>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</si>
  <si>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</si>
  <si>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</si>
  <si>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</si>
  <si>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</si>
  <si>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</si>
  <si>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</si>
  <si>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</si>
  <si>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</si>
  <si>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</si>
  <si>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</si>
  <si>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</si>
  <si>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</si>
  <si>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</si>
  <si>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</si>
  <si>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</si>
  <si>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</si>
  <si>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</si>
  <si>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</si>
  <si>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</si>
  <si>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</si>
  <si>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</si>
  <si>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</si>
  <si>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</si>
  <si>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</si>
  <si>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</si>
  <si>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</si>
  <si>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</si>
  <si>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</si>
  <si>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</si>
  <si>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</si>
  <si>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</si>
  <si>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</si>
  <si>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</si>
  <si>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</si>
  <si>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</si>
  <si>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</si>
  <si>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</si>
  <si>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</si>
  <si>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</si>
  <si>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</si>
  <si>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</si>
  <si>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</si>
  <si>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</si>
  <si>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</si>
  <si>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</si>
  <si>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</si>
  <si>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</si>
  <si>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</si>
  <si>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</si>
  <si>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</si>
  <si>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</si>
  <si>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</si>
  <si>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</si>
  <si>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</si>
  <si>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</si>
  <si>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</si>
  <si>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</si>
  <si>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</si>
  <si>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</si>
  <si>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</si>
  <si>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</si>
  <si>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</si>
  <si>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</si>
  <si>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</si>
  <si>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</si>
  <si>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</si>
  <si>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</si>
  <si>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</si>
  <si>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</si>
  <si>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</si>
  <si>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</si>
  <si>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</si>
  <si>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</si>
  <si>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</si>
  <si>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</si>
  <si>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Van der Goot et al. 2005</t>
  </si>
  <si>
    <t>Van der Goot et al. 2006</t>
  </si>
  <si>
    <t>Exponential infectious period Virus Isolation - birds with titre only</t>
  </si>
  <si>
    <t>Van der Goot et al. 2007</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</si>
  <si>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</si>
  <si>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</si>
  <si>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</si>
  <si>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</si>
  <si>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</si>
  <si>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</si>
  <si>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</si>
  <si>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</si>
  <si>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</si>
  <si>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</si>
  <si>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</si>
  <si>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</si>
  <si>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</si>
  <si>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</si>
  <si>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</si>
  <si>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</si>
  <si>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</si>
  <si>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</si>
  <si>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</si>
  <si>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</si>
  <si>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</si>
  <si>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</si>
  <si>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</si>
  <si>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</si>
  <si>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</si>
  <si>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</si>
  <si>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</si>
  <si>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</si>
  <si>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</si>
  <si>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</si>
  <si>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</si>
  <si>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</si>
  <si>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</si>
  <si>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</si>
  <si>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</si>
  <si>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</si>
  <si>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</si>
  <si>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</si>
  <si>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</si>
  <si>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</si>
  <si>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</si>
  <si>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</si>
  <si>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</si>
  <si>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</si>
  <si>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</si>
  <si>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</si>
  <si>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</si>
  <si>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</si>
  <si>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</si>
  <si>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</si>
  <si>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</si>
  <si>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</si>
  <si>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</si>
  <si>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</si>
  <si>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</si>
  <si>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</si>
  <si>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</si>
  <si>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</si>
  <si>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</si>
  <si>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</si>
  <si>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</si>
  <si>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</si>
  <si>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</si>
  <si>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</si>
  <si>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</si>
  <si>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</si>
  <si>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</si>
  <si>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</si>
  <si>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</si>
  <si>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</si>
  <si>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</si>
  <si>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</si>
  <si>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</si>
  <si>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</si>
  <si>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</si>
  <si>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</si>
  <si>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</si>
  <si>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</si>
  <si>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</si>
  <si>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</si>
  <si>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</si>
  <si>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</si>
  <si>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</si>
  <si>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</si>
  <si>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</si>
  <si>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</si>
  <si>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</si>
  <si>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</si>
  <si>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</si>
  <si>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</si>
  <si>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</si>
  <si>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</si>
  <si>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</si>
  <si>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</si>
  <si>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</si>
  <si>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</si>
  <si>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</si>
  <si>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</si>
  <si>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</si>
  <si>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None (descriptive)</t>
  </si>
  <si>
    <t>Bovine viral diarrhoea virus - Transient infection</t>
  </si>
  <si>
    <t>BVDV free</t>
  </si>
  <si>
    <t>Swedish Red and White breed and Friesian calves</t>
  </si>
  <si>
    <t>63-160 days</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</si>
  <si>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</si>
  <si>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</si>
  <si>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</si>
  <si>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</si>
  <si>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</si>
  <si>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</si>
  <si>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</si>
  <si>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</si>
  <si>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</si>
  <si>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</si>
  <si>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</si>
  <si>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</si>
  <si>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</si>
  <si>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</si>
  <si>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</si>
  <si>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</si>
  <si>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</si>
  <si>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</si>
  <si>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</si>
  <si>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</si>
  <si>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</si>
  <si>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</si>
  <si>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</si>
  <si>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</si>
  <si>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</si>
  <si>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</si>
  <si>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</si>
  <si>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</si>
  <si>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</si>
  <si>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</si>
  <si>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</si>
  <si>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</si>
  <si>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</si>
  <si>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</si>
  <si>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</si>
  <si>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</si>
  <si>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</si>
  <si>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</si>
  <si>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</si>
  <si>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</si>
  <si>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</si>
  <si>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</si>
  <si>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</si>
  <si>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</si>
  <si>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</si>
  <si>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</si>
  <si>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</si>
  <si>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</si>
  <si>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</si>
  <si>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</si>
  <si>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</si>
  <si>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</si>
  <si>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</si>
  <si>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</si>
  <si>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</si>
  <si>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</si>
  <si>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</si>
  <si>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</si>
  <si>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</si>
  <si>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</si>
  <si>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</si>
  <si>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</si>
  <si>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</si>
  <si>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</si>
  <si>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</si>
  <si>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</si>
  <si>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</si>
  <si>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</si>
  <si>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</si>
  <si>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</si>
  <si>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</si>
  <si>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</si>
  <si>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</si>
  <si>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</si>
  <si>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</si>
  <si>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</si>
  <si>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</si>
  <si>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</si>
  <si>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</si>
  <si>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</si>
  <si>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</si>
  <si>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</si>
  <si>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</si>
  <si>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</si>
  <si>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</si>
  <si>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</si>
  <si>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</si>
  <si>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</si>
  <si>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</si>
  <si>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</si>
  <si>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</si>
  <si>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</si>
  <si>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</si>
  <si>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</si>
  <si>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</si>
  <si>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</si>
  <si>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</si>
  <si>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</si>
  <si>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</si>
  <si>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</si>
  <si>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</si>
  <si>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</si>
  <si>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</si>
  <si>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</si>
  <si>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</si>
  <si>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</si>
  <si>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</si>
  <si>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</si>
  <si>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</si>
  <si>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</si>
  <si>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</si>
  <si>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</si>
  <si>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</si>
  <si>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</si>
  <si>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</si>
  <si>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</si>
  <si>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</si>
  <si>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</si>
  <si>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</si>
  <si>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</si>
  <si>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</si>
  <si>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</si>
  <si>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</si>
  <si>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</si>
  <si>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</si>
  <si>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</si>
  <si>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</si>
  <si>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</si>
  <si>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</si>
  <si>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</si>
  <si>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</si>
  <si>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</si>
  <si>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</si>
  <si>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</si>
  <si>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</si>
  <si>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</si>
  <si>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</si>
  <si>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</si>
  <si>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</si>
  <si>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</si>
  <si>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</si>
  <si>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</si>
  <si>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</si>
  <si>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</si>
  <si>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</si>
  <si>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</si>
  <si>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</si>
  <si>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</si>
  <si>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</si>
  <si>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</si>
  <si>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</si>
  <si>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</si>
  <si>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</si>
  <si>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</si>
  <si>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</si>
  <si>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</si>
  <si>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</si>
  <si>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</si>
  <si>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</si>
  <si>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</si>
  <si>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</si>
  <si>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</si>
  <si>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</si>
  <si>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</si>
  <si>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</si>
  <si>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</si>
  <si>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</si>
  <si>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</si>
  <si>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</si>
  <si>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</si>
  <si>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</si>
  <si>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</si>
  <si>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</si>
  <si>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</si>
  <si>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</si>
  <si>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</si>
  <si>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</si>
  <si>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</si>
  <si>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</si>
  <si>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</si>
  <si>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</si>
  <si>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</si>
  <si>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</si>
  <si>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</si>
  <si>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</si>
  <si>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</si>
  <si>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</si>
  <si>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</si>
  <si>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</si>
  <si>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</si>
  <si>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</si>
  <si>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</si>
  <si>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</si>
  <si>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</si>
  <si>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</si>
  <si>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</si>
  <si>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</si>
  <si>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</si>
  <si>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</si>
  <si>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</si>
  <si>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</si>
  <si>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</si>
  <si>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</si>
  <si>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</si>
  <si>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</si>
  <si>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</si>
  <si>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</si>
  <si>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</si>
  <si>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</si>
  <si>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</si>
  <si>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</si>
  <si>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</si>
  <si>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</si>
  <si>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</si>
  <si>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</si>
  <si>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</si>
  <si>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</si>
  <si>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</si>
  <si>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</si>
  <si>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</si>
  <si>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</si>
  <si>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</si>
  <si>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</si>
  <si>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</si>
  <si>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</si>
  <si>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</si>
  <si>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</si>
  <si>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</si>
  <si>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</si>
  <si>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</si>
  <si>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</si>
  <si>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</si>
  <si>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</si>
  <si>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</si>
  <si>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</si>
  <si>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</si>
  <si>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</si>
  <si>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</si>
  <si>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</si>
  <si>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</si>
  <si>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</si>
  <si>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</si>
  <si>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</si>
  <si>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</si>
  <si>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</si>
  <si>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</si>
  <si>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</si>
  <si>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</si>
  <si>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</si>
  <si>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</si>
  <si>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</si>
  <si>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</si>
  <si>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</si>
  <si>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</si>
  <si>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</si>
  <si>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</si>
  <si>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</si>
  <si>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</si>
  <si>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</si>
  <si>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</si>
  <si>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</si>
  <si>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</si>
  <si>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</si>
  <si>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</si>
  <si>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</si>
  <si>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</si>
  <si>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</si>
  <si>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</si>
  <si>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</si>
  <si>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</si>
  <si>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</si>
  <si>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</si>
  <si>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</si>
  <si>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</si>
  <si>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</si>
  <si>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</si>
  <si>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</si>
  <si>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</si>
  <si>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</si>
  <si>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</si>
  <si>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</si>
  <si>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</si>
  <si>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</si>
  <si>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</si>
  <si>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</si>
  <si>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</si>
  <si>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</si>
  <si>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</si>
  <si>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</si>
  <si>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</si>
  <si>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</si>
  <si>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</si>
  <si>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</si>
  <si>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</si>
  <si>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</si>
  <si>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</si>
  <si>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</si>
  <si>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</si>
  <si>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</si>
  <si>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</si>
  <si>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</si>
  <si>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</si>
  <si>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</si>
  <si>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</si>
  <si>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</si>
  <si>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</si>
  <si>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</si>
  <si>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</si>
  <si>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</si>
  <si>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</si>
  <si>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</si>
  <si>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</si>
  <si>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</si>
  <si>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</si>
  <si>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</si>
  <si>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</si>
  <si>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</si>
  <si>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</si>
  <si>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</si>
  <si>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</si>
  <si>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</si>
  <si>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</si>
  <si>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</si>
  <si>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</si>
  <si>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</si>
  <si>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</si>
  <si>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</si>
  <si>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</si>
  <si>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</si>
  <si>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</si>
  <si>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</si>
  <si>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</si>
  <si>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</si>
  <si>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</si>
  <si>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</si>
  <si>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</si>
  <si>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</si>
  <si>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</si>
  <si>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</si>
  <si>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</si>
  <si>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</si>
  <si>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</si>
  <si>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</si>
  <si>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</si>
  <si>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</si>
  <si>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</si>
  <si>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</si>
  <si>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</si>
  <si>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</si>
  <si>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</si>
  <si>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</si>
  <si>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</si>
  <si>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</si>
  <si>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</si>
  <si>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</si>
  <si>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</si>
  <si>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</si>
  <si>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</si>
  <si>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</si>
  <si>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</si>
  <si>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</si>
  <si>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</si>
  <si>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</si>
  <si>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</si>
  <si>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</si>
  <si>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</si>
  <si>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</si>
  <si>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</si>
  <si>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</si>
  <si>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</si>
  <si>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</si>
  <si>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</si>
  <si>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</si>
  <si>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</si>
  <si>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</si>
  <si>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</si>
  <si>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</si>
  <si>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</si>
  <si>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</si>
  <si>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</si>
  <si>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</si>
  <si>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</si>
  <si>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</si>
  <si>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</si>
  <si>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</si>
  <si>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</si>
  <si>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</si>
  <si>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</si>
  <si>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</si>
  <si>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</si>
  <si>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</si>
  <si>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</si>
  <si>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</si>
  <si>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</si>
  <si>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</si>
  <si>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</si>
  <si>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</si>
  <si>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</si>
  <si>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</si>
  <si>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</si>
  <si>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</si>
  <si>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</si>
  <si>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</si>
  <si>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</si>
  <si>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</si>
  <si>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</si>
  <si>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</si>
  <si>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</si>
  <si>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</si>
  <si>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</si>
  <si>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</si>
  <si>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</si>
  <si>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</si>
  <si>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</si>
  <si>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</si>
  <si>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</si>
  <si>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</si>
  <si>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</si>
  <si>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</si>
  <si>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</si>
  <si>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</si>
  <si>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</si>
  <si>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</si>
  <si>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</si>
  <si>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</si>
  <si>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</si>
  <si>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</si>
  <si>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</si>
  <si>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</si>
  <si>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</si>
  <si>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</si>
  <si>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</si>
  <si>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</si>
  <si>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</si>
  <si>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</si>
  <si>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</si>
  <si>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</si>
  <si>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</si>
  <si>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</si>
  <si>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</si>
  <si>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</si>
  <si>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</si>
  <si>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</si>
  <si>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</si>
  <si>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</si>
  <si>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</si>
  <si>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</si>
  <si>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</si>
  <si>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</si>
  <si>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</si>
  <si>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</si>
  <si>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</si>
  <si>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</si>
  <si>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</si>
  <si>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</si>
  <si>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</si>
  <si>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</si>
  <si>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</si>
  <si>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</si>
  <si>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</si>
  <si>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</si>
  <si>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</si>
  <si>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</si>
  <si>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</si>
  <si>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</si>
  <si>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</si>
  <si>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</si>
  <si>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</si>
  <si>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</si>
  <si>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</si>
  <si>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</si>
  <si>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</si>
  <si>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</si>
  <si>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</si>
  <si>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</si>
  <si>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</si>
  <si>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</si>
  <si>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</si>
  <si>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</si>
  <si>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</si>
  <si>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</si>
  <si>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</si>
  <si>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</si>
  <si>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</si>
  <si>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</si>
  <si>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</si>
  <si>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</si>
  <si>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</si>
  <si>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</si>
  <si>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</si>
  <si>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</si>
  <si>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</si>
  <si>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</si>
  <si>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</si>
  <si>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</si>
  <si>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</si>
  <si>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</si>
  <si>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</si>
  <si>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</si>
  <si>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</si>
  <si>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</si>
  <si>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</si>
  <si>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</si>
  <si>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</si>
  <si>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</si>
  <si>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</si>
  <si>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</si>
  <si>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</si>
  <si>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</si>
  <si>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</si>
  <si>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</si>
  <si>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</si>
  <si>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</si>
  <si>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</si>
  <si>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</si>
  <si>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</si>
  <si>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</si>
  <si>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</si>
  <si>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</si>
  <si>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</si>
  <si>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</si>
  <si>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</si>
  <si>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</si>
  <si>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</si>
  <si>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</si>
  <si>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</si>
  <si>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</si>
  <si>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</si>
  <si>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</si>
  <si>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</si>
  <si>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</si>
  <si>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</si>
  <si>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</si>
  <si>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</si>
  <si>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</si>
  <si>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</si>
  <si>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</si>
  <si>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</si>
  <si>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</si>
  <si>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</si>
  <si>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</si>
  <si>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</si>
  <si>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</si>
  <si>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</si>
  <si>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</si>
  <si>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</si>
  <si>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</si>
  <si>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</si>
  <si>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</si>
  <si>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</si>
  <si>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</si>
  <si>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</si>
  <si>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</si>
  <si>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</si>
  <si>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</si>
  <si>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</si>
  <si>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</si>
  <si>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</si>
  <si>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</si>
  <si>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</si>
  <si>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</si>
  <si>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</si>
  <si>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</si>
  <si>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</si>
  <si>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</si>
  <si>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</si>
  <si>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</si>
  <si>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</si>
  <si>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</si>
  <si>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</si>
  <si>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</si>
  <si>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</si>
  <si>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</si>
  <si>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</si>
  <si>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</si>
  <si>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</si>
  <si>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</si>
  <si>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</si>
  <si>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</si>
  <si>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</si>
  <si>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</si>
  <si>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</si>
  <si>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</si>
  <si>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</si>
  <si>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</si>
  <si>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</si>
  <si>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</si>
  <si>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</si>
  <si>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</si>
  <si>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</si>
  <si>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</si>
  <si>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</si>
  <si>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</si>
  <si>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</si>
  <si>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</si>
  <si>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</si>
  <si>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</si>
  <si>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</si>
  <si>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</si>
  <si>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</si>
  <si>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</si>
  <si>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</si>
  <si>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</si>
  <si>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</si>
  <si>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</si>
  <si>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</si>
  <si>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</si>
  <si>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</si>
  <si>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</si>
  <si>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</si>
  <si>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</si>
  <si>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</si>
  <si>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</si>
  <si>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</si>
  <si>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</si>
  <si>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</si>
  <si>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</si>
  <si>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</si>
  <si>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</si>
  <si>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</si>
  <si>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</si>
  <si>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</si>
  <si>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</si>
  <si>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</si>
  <si>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</si>
  <si>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</si>
  <si>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</si>
  <si>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</si>
  <si>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</si>
  <si>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</si>
  <si>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</si>
  <si>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</si>
  <si>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</si>
  <si>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</si>
  <si>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</si>
  <si>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</si>
  <si>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</si>
  <si>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</si>
  <si>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</si>
  <si>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</si>
  <si>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</si>
  <si>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</si>
  <si>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</si>
  <si>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</si>
  <si>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</si>
  <si>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</si>
  <si>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</si>
  <si>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</si>
  <si>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</si>
  <si>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</si>
  <si>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</si>
  <si>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</si>
  <si>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</si>
  <si>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</si>
  <si>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</si>
  <si>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</si>
  <si>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</si>
  <si>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</si>
  <si>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</si>
  <si>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</si>
  <si>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</si>
  <si>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</si>
  <si>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</si>
  <si>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</si>
  <si>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</si>
  <si>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</si>
  <si>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</si>
  <si>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</si>
  <si>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</si>
  <si>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</si>
  <si>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</si>
  <si>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</si>
  <si>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</si>
  <si>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</si>
  <si>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</si>
  <si>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</si>
  <si>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</si>
  <si>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</si>
  <si>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</si>
  <si>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</si>
  <si>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</si>
  <si>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</si>
  <si>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</si>
  <si>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</si>
  <si>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</si>
  <si>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</si>
  <si>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</si>
  <si>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</si>
  <si>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</si>
  <si>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</si>
  <si>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</si>
  <si>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</si>
  <si>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</si>
  <si>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</si>
  <si>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</si>
  <si>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</si>
  <si>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</si>
  <si>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</si>
  <si>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</si>
  <si>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</si>
  <si>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</si>
  <si>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</si>
  <si>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</si>
  <si>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</si>
  <si>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</si>
  <si>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</si>
  <si>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</si>
  <si>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</si>
  <si>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</si>
  <si>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</si>
  <si>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</si>
  <si>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</si>
  <si>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</si>
  <si>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</si>
  <si>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</si>
  <si>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</si>
  <si>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</si>
  <si>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</si>
  <si>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</si>
  <si>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</si>
  <si>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</si>
  <si>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</si>
  <si>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</si>
  <si>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</si>
  <si>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</si>
  <si>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</si>
  <si>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</si>
  <si>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</si>
  <si>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</si>
  <si>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</si>
  <si>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</si>
  <si>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</si>
  <si>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</si>
  <si>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</si>
  <si>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</si>
  <si>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</si>
  <si>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</si>
  <si>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</si>
  <si>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</si>
  <si>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</si>
  <si>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</si>
  <si>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</si>
  <si>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</si>
  <si>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</si>
  <si>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</si>
  <si>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</si>
  <si>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</si>
  <si>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</si>
  <si>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</si>
  <si>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</si>
  <si>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</si>
  <si>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</si>
  <si>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</si>
  <si>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</si>
  <si>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</si>
  <si>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</si>
  <si>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</si>
  <si>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</si>
  <si>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</si>
  <si>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</si>
  <si>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</si>
  <si>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days</t>
  </si>
  <si>
    <t>https://doi.org/10.1111%2Ftbed.14691</t>
  </si>
  <si>
    <t>Pelletier et al</t>
  </si>
  <si>
    <t>Rorres et al</t>
  </si>
  <si>
    <t>Chickens, ducks and quails</t>
  </si>
  <si>
    <t>Yoo et al</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</si>
  <si>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</si>
  <si>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</si>
  <si>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</si>
  <si>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</si>
  <si>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</si>
  <si>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</si>
  <si>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</si>
  <si>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</si>
  <si>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</si>
  <si>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</si>
  <si>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</si>
  <si>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</si>
  <si>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</si>
  <si>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reciprocal of the time (days) until exposed chicken begins shedding</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</si>
  <si>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</si>
  <si>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</si>
  <si>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</si>
  <si>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</si>
  <si>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</si>
  <si>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</si>
  <si>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</si>
  <si>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</si>
  <si>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</si>
  <si>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</si>
  <si>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</si>
  <si>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</si>
  <si>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</si>
  <si>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</si>
  <si>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</si>
  <si>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</si>
  <si>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</si>
  <si>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</si>
  <si>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</si>
  <si>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</si>
  <si>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</si>
  <si>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</si>
  <si>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</si>
  <si>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</si>
  <si>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</si>
  <si>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</si>
  <si>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</si>
  <si>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</si>
  <si>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</si>
  <si>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</si>
  <si>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</si>
  <si>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</si>
  <si>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</si>
  <si>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</si>
  <si>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</si>
  <si>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</si>
  <si>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</si>
  <si>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</si>
  <si>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</si>
  <si>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</si>
  <si>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</si>
  <si>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</si>
  <si>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</si>
  <si>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</si>
  <si>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</si>
  <si>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</si>
  <si>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</si>
  <si>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</si>
  <si>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</si>
  <si>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</si>
  <si>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</si>
  <si>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</si>
  <si>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</si>
  <si>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</si>
  <si>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</si>
  <si>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</si>
  <si>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</si>
  <si>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</si>
  <si>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</si>
  <si>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</si>
  <si>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</si>
  <si>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</si>
  <si>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</si>
  <si>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</si>
  <si>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</si>
  <si>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</si>
  <si>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</si>
  <si>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</si>
  <si>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</si>
  <si>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</si>
  <si>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</si>
  <si>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</si>
  <si>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</si>
  <si>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</si>
  <si>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</si>
  <si>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</si>
  <si>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</si>
  <si>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</si>
  <si>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</si>
  <si>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</si>
  <si>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</si>
  <si>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</si>
  <si>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</si>
  <si>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</si>
  <si>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</si>
  <si>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</si>
  <si>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</si>
  <si>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</si>
  <si>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</si>
  <si>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</si>
  <si>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</si>
  <si>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</si>
  <si>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</si>
  <si>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</si>
  <si>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</si>
  <si>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</si>
  <si>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</si>
  <si>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</si>
  <si>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</si>
  <si>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</si>
  <si>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donors</t>
  </si>
  <si>
    <t>recipients</t>
  </si>
  <si>
    <t>Material</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</si>
  <si>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</si>
  <si>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</si>
  <si>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</si>
  <si>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</si>
  <si>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</si>
  <si>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</si>
  <si>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</si>
  <si>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</si>
  <si>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</si>
  <si>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</si>
  <si>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</si>
  <si>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</si>
  <si>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</si>
  <si>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Descriptive Review</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</si>
  <si>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</si>
  <si>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</si>
  <si>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</si>
  <si>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</si>
  <si>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</si>
  <si>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</si>
  <si>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</si>
  <si>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</si>
  <si>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</si>
  <si>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</si>
  <si>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</si>
  <si>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</si>
  <si>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</si>
  <si>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</si>
  <si>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</si>
  <si>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</si>
  <si>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</si>
  <si>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</si>
  <si>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</si>
  <si>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</si>
  <si>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</si>
  <si>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</si>
  <si>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</si>
  <si>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</si>
  <si>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</si>
  <si>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</si>
  <si>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</si>
  <si>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</si>
  <si>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</si>
  <si>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</si>
  <si>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</si>
  <si>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</si>
  <si>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</si>
  <si>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</si>
  <si>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</si>
  <si>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</si>
  <si>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</si>
  <si>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</si>
  <si>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</si>
  <si>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</si>
  <si>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</si>
  <si>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</si>
  <si>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</si>
  <si>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</si>
  <si>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</si>
  <si>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</si>
  <si>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</si>
  <si>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</si>
  <si>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</si>
  <si>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</si>
  <si>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</si>
  <si>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</si>
  <si>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</si>
  <si>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</si>
  <si>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</si>
  <si>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</si>
  <si>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</si>
  <si>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</si>
  <si>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</si>
  <si>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</si>
  <si>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</si>
  <si>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</si>
  <si>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</si>
  <si>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</si>
  <si>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</si>
  <si>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</si>
  <si>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</si>
  <si>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</si>
  <si>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</si>
  <si>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</si>
  <si>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</si>
  <si>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</si>
  <si>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</si>
  <si>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</si>
  <si>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</si>
  <si>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</si>
  <si>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</si>
  <si>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</si>
  <si>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</si>
  <si>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</si>
  <si>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</si>
  <si>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</si>
  <si>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</si>
  <si>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</si>
  <si>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</si>
  <si>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</si>
  <si>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</si>
  <si>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</si>
  <si>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</si>
  <si>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</si>
  <si>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</si>
  <si>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</si>
  <si>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</si>
  <si>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</si>
  <si>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</si>
  <si>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</si>
  <si>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</si>
  <si>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</si>
  <si>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</si>
  <si>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</si>
  <si>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</si>
  <si>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</si>
  <si>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</si>
  <si>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</si>
  <si>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</si>
  <si>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</si>
  <si>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</si>
  <si>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</si>
  <si>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Lara et al., 2022</t>
  </si>
  <si>
    <t xml:space="preserve"> 10.1590/1678-5150-PVB-6987</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</si>
  <si>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</si>
  <si>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</si>
  <si>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</si>
  <si>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</si>
  <si>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</si>
  <si>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</si>
  <si>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</si>
  <si>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</si>
  <si>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</si>
  <si>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</si>
  <si>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</si>
  <si>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</si>
  <si>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</si>
  <si>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</si>
  <si>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</si>
  <si>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</si>
  <si>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</si>
  <si>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</si>
  <si>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</si>
  <si>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</si>
  <si>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</si>
  <si>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</si>
  <si>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</si>
  <si>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</si>
  <si>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</si>
  <si>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</si>
  <si>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</si>
  <si>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</si>
  <si>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Cleaning and disinfection programs against Campylobacter jejuni for broiler chickens: productive performance, microbiological assessment and characterization</t>
  </si>
  <si>
    <t>de Castro Burbarelli et al., 2017</t>
  </si>
  <si>
    <t>https://doi.org/10.3382%2Fps%2Fpex153</t>
  </si>
  <si>
    <t>RSV</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</si>
  <si>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</si>
  <si>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</si>
  <si>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</si>
  <si>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</si>
  <si>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</si>
  <si>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</si>
  <si>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</si>
  <si>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Meister et al., 2023</t>
  </si>
  <si>
    <t>https://doi.org/10.1016/j.jhin.2023.08.009</t>
  </si>
  <si>
    <t>IBR</t>
  </si>
  <si>
    <t>Kelling, 2007</t>
  </si>
  <si>
    <t>https://doi.org/10.1016/B978-072169323-1.50053-2</t>
  </si>
  <si>
    <t>Use of trypsin for embryo disinfection for AI</t>
  </si>
  <si>
    <t>Bielanski et al., 2013</t>
  </si>
  <si>
    <t>https://doi.org/10.1016/j.theriogenology.2013.08.012</t>
  </si>
  <si>
    <t>Temperature; Feed; Disinfection</t>
  </si>
  <si>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</si>
  <si>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</si>
  <si>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</si>
  <si>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</si>
  <si>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</si>
  <si>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</si>
  <si>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</si>
  <si>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</si>
  <si>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</si>
  <si>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</si>
  <si>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</si>
  <si>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</si>
  <si>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</si>
  <si>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</si>
  <si>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</si>
  <si>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Tignon et al., 2011</t>
  </si>
  <si>
    <t>https://doi.org/10.1016/j.jviromet.2011.09.007</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</si>
  <si>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</si>
  <si>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</si>
  <si>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</si>
  <si>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</si>
  <si>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</si>
  <si>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</si>
  <si>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</si>
  <si>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</si>
  <si>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</si>
  <si>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</si>
  <si>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</si>
  <si>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</si>
  <si>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</si>
  <si>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</si>
  <si>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</si>
  <si>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</si>
  <si>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</si>
  <si>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</si>
  <si>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</si>
  <si>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</si>
  <si>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</si>
  <si>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</si>
  <si>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</si>
  <si>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</si>
  <si>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</si>
  <si>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</si>
  <si>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</si>
  <si>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</si>
  <si>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</si>
  <si>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</si>
  <si>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</si>
  <si>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</si>
  <si>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</si>
  <si>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</si>
  <si>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</si>
  <si>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</si>
  <si>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</si>
  <si>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</si>
  <si>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</si>
  <si>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</si>
  <si>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</si>
  <si>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</si>
  <si>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</si>
  <si>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</si>
  <si>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</si>
  <si>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</si>
  <si>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</si>
  <si>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</si>
  <si>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</si>
  <si>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</si>
  <si>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</si>
  <si>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</si>
  <si>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</si>
  <si>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</si>
  <si>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</si>
  <si>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</si>
  <si>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</si>
  <si>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</si>
  <si>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</si>
  <si>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</si>
  <si>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</si>
  <si>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</si>
  <si>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</si>
  <si>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</si>
  <si>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</si>
  <si>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</si>
  <si>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</si>
  <si>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</si>
  <si>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</si>
  <si>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</si>
  <si>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</si>
  <si>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</si>
  <si>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</si>
  <si>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</si>
  <si>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</si>
  <si>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</si>
  <si>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</si>
  <si>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</si>
  <si>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</si>
  <si>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</si>
  <si>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</si>
  <si>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</si>
  <si>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</si>
  <si>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</si>
  <si>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</si>
  <si>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</si>
  <si>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</si>
  <si>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</si>
  <si>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</si>
  <si>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</si>
  <si>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</si>
  <si>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</si>
  <si>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</si>
  <si>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</si>
  <si>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</si>
  <si>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</si>
  <si>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</si>
  <si>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</si>
  <si>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</si>
  <si>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</si>
  <si>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</si>
  <si>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</si>
  <si>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</si>
  <si>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</si>
  <si>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</si>
  <si>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</si>
  <si>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</si>
  <si>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</si>
  <si>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</si>
  <si>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</si>
  <si>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</si>
  <si>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</si>
  <si>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</si>
  <si>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</si>
  <si>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</si>
  <si>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</si>
  <si>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</si>
  <si>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</si>
  <si>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</si>
  <si>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</si>
  <si>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</si>
  <si>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</si>
  <si>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</si>
  <si>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</si>
  <si>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</si>
  <si>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</si>
  <si>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</si>
  <si>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</si>
  <si>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</si>
  <si>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</si>
  <si>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</si>
  <si>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</si>
  <si>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</si>
  <si>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</si>
  <si>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</si>
  <si>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</si>
  <si>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</si>
  <si>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</si>
  <si>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</si>
  <si>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</si>
  <si>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</si>
  <si>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</si>
  <si>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</si>
  <si>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</si>
  <si>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</si>
  <si>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</si>
  <si>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</si>
  <si>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</si>
  <si>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</si>
  <si>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</si>
  <si>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</si>
  <si>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</si>
  <si>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</si>
  <si>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</si>
  <si>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</si>
  <si>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</si>
  <si>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</si>
  <si>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</si>
  <si>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</si>
  <si>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</si>
  <si>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</si>
  <si>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</si>
  <si>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</si>
  <si>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</si>
  <si>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</si>
  <si>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</si>
  <si>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</si>
  <si>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</si>
  <si>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</si>
  <si>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</si>
  <si>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</si>
  <si>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</si>
  <si>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</si>
  <si>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</si>
  <si>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</si>
  <si>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</si>
  <si>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</si>
  <si>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</si>
  <si>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</si>
  <si>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</si>
  <si>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</si>
  <si>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</si>
  <si>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</si>
  <si>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</si>
  <si>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</si>
  <si>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</si>
  <si>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</si>
  <si>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</si>
  <si>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</si>
  <si>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</si>
  <si>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</si>
  <si>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</si>
  <si>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</si>
  <si>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</si>
  <si>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</si>
  <si>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</si>
  <si>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</si>
  <si>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</si>
  <si>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</si>
  <si>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</si>
  <si>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</si>
  <si>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</si>
  <si>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</si>
  <si>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</si>
  <si>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</si>
  <si>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</si>
  <si>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</si>
  <si>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</si>
  <si>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</si>
  <si>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</si>
  <si>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</si>
  <si>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</si>
  <si>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</si>
  <si>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</si>
  <si>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</si>
  <si>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</si>
  <si>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</si>
  <si>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</si>
  <si>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</si>
  <si>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</si>
  <si>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</si>
  <si>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</si>
  <si>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</si>
  <si>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</si>
  <si>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</si>
  <si>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</si>
  <si>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</si>
  <si>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</si>
  <si>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</si>
  <si>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</si>
  <si>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</si>
  <si>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</si>
  <si>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</si>
  <si>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</si>
  <si>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</si>
  <si>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</si>
  <si>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</si>
  <si>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</si>
  <si>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</si>
  <si>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</si>
  <si>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</si>
  <si>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</si>
  <si>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</si>
  <si>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</si>
  <si>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</si>
  <si>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</si>
  <si>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</si>
  <si>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</si>
  <si>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</si>
  <si>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</si>
  <si>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</si>
  <si>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</si>
  <si>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</si>
  <si>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</si>
  <si>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</si>
  <si>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</si>
  <si>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</si>
  <si>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</si>
  <si>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</si>
  <si>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</si>
  <si>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</si>
  <si>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</si>
  <si>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</si>
  <si>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</si>
  <si>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</si>
  <si>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</si>
  <si>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</si>
  <si>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</si>
  <si>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</si>
  <si>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</si>
  <si>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</si>
  <si>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</si>
  <si>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</si>
  <si>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</si>
  <si>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</si>
  <si>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</si>
  <si>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</si>
  <si>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</si>
  <si>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</si>
  <si>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</si>
  <si>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</si>
  <si>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</si>
  <si>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</si>
  <si>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</si>
  <si>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</si>
  <si>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</si>
  <si>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</si>
  <si>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</si>
  <si>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</si>
  <si>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</si>
  <si>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</si>
  <si>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</si>
  <si>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</si>
  <si>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</si>
  <si>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</si>
  <si>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</si>
  <si>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</si>
  <si>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</si>
  <si>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</si>
  <si>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</si>
  <si>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</si>
  <si>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</si>
  <si>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</si>
  <si>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</si>
  <si>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</si>
  <si>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</si>
  <si>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</si>
  <si>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</si>
  <si>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</si>
  <si>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</si>
  <si>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</si>
  <si>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</si>
  <si>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</si>
  <si>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</si>
  <si>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</si>
  <si>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</si>
  <si>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</si>
  <si>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</si>
  <si>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</si>
  <si>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</si>
  <si>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</si>
  <si>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</si>
  <si>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</si>
  <si>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</si>
  <si>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</si>
  <si>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</si>
  <si>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</si>
  <si>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</si>
  <si>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</si>
  <si>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</si>
  <si>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</si>
  <si>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</si>
  <si>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</si>
  <si>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</si>
  <si>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</si>
  <si>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</si>
  <si>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</si>
  <si>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</si>
  <si>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</si>
  <si>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</si>
  <si>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</si>
  <si>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</si>
  <si>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</si>
  <si>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</si>
  <si>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</si>
  <si>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</si>
  <si>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</si>
  <si>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</si>
  <si>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</si>
  <si>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</si>
  <si>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</si>
  <si>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</si>
  <si>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</si>
  <si>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</si>
  <si>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</si>
  <si>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</si>
  <si>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</si>
  <si>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</si>
  <si>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</si>
  <si>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</si>
  <si>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</si>
  <si>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</si>
  <si>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</si>
  <si>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</si>
  <si>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</si>
  <si>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</si>
  <si>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</si>
  <si>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</si>
  <si>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</si>
  <si>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</si>
  <si>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</si>
  <si>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</si>
  <si>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</si>
  <si>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</si>
  <si>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</si>
  <si>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</si>
  <si>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</si>
  <si>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</si>
  <si>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</si>
  <si>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</si>
  <si>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</si>
  <si>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</si>
  <si>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</si>
  <si>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</si>
  <si>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</si>
  <si>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</si>
  <si>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</si>
  <si>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</si>
  <si>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</si>
  <si>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</si>
  <si>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</si>
  <si>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</si>
  <si>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</si>
  <si>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</si>
  <si>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</si>
  <si>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</si>
  <si>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</si>
  <si>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</si>
  <si>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</si>
  <si>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</si>
  <si>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</si>
  <si>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</si>
  <si>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</si>
  <si>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</si>
  <si>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</si>
  <si>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</si>
  <si>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</si>
  <si>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</si>
  <si>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</si>
  <si>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</si>
  <si>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</si>
  <si>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</si>
  <si>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</si>
  <si>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</si>
  <si>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</si>
  <si>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</si>
  <si>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</si>
  <si>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</si>
  <si>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</si>
  <si>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</si>
  <si>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</si>
  <si>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</si>
  <si>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</si>
  <si>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</si>
  <si>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</si>
  <si>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</si>
  <si>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</si>
  <si>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</si>
  <si>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</si>
  <si>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</si>
  <si>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</si>
  <si>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</si>
  <si>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</si>
  <si>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</si>
  <si>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</si>
  <si>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</si>
  <si>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</si>
  <si>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</si>
  <si>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</si>
  <si>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</si>
  <si>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</si>
  <si>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</si>
  <si>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</si>
  <si>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</si>
  <si>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</si>
  <si>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</si>
  <si>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</si>
  <si>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</si>
  <si>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</si>
  <si>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</si>
  <si>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</si>
  <si>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</si>
  <si>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</si>
  <si>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</si>
  <si>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</si>
  <si>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</si>
  <si>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</si>
  <si>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</si>
  <si>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</si>
  <si>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</si>
  <si>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</si>
  <si>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</si>
  <si>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</si>
  <si>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</si>
  <si>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</si>
  <si>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</si>
  <si>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</si>
  <si>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</si>
  <si>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</si>
  <si>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</si>
  <si>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</si>
  <si>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</si>
  <si>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</si>
  <si>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</si>
  <si>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</si>
  <si>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</si>
  <si>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</si>
  <si>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</si>
  <si>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</si>
  <si>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</si>
  <si>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</si>
  <si>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</si>
  <si>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</si>
  <si>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</si>
  <si>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</si>
  <si>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</si>
  <si>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</si>
  <si>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</si>
  <si>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</si>
  <si>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</si>
  <si>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</si>
  <si>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</si>
  <si>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</si>
  <si>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</si>
  <si>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</si>
  <si>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</si>
  <si>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</si>
  <si>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</si>
  <si>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</si>
  <si>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</si>
  <si>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</si>
  <si>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</si>
  <si>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</si>
  <si>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</si>
  <si>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</si>
  <si>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</si>
  <si>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</si>
  <si>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</si>
  <si>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</si>
  <si>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</si>
  <si>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</si>
  <si>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</si>
  <si>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</si>
  <si>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</si>
  <si>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</si>
  <si>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</si>
  <si>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</si>
  <si>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</si>
  <si>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</si>
  <si>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</si>
  <si>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</si>
  <si>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</si>
  <si>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</si>
  <si>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</si>
  <si>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</si>
  <si>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</si>
  <si>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</si>
  <si>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</si>
  <si>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</si>
  <si>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</si>
  <si>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</si>
  <si>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</si>
  <si>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</si>
  <si>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</si>
  <si>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</si>
  <si>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</si>
  <si>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</si>
  <si>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</si>
  <si>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</si>
  <si>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</si>
  <si>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</si>
  <si>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</si>
  <si>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</si>
  <si>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</si>
  <si>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</si>
  <si>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</si>
  <si>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</si>
  <si>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</si>
  <si>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</si>
  <si>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</si>
  <si>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</si>
  <si>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</si>
  <si>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</si>
  <si>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</si>
  <si>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</si>
  <si>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</si>
  <si>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</si>
  <si>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</si>
  <si>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</si>
  <si>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</si>
  <si>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</si>
  <si>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</si>
  <si>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</si>
  <si>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</si>
  <si>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</si>
  <si>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</si>
  <si>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</si>
  <si>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</si>
  <si>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</si>
  <si>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</si>
  <si>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</si>
  <si>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</si>
  <si>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</si>
  <si>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</si>
  <si>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</si>
  <si>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</si>
  <si>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</si>
  <si>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</si>
  <si>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</si>
  <si>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</si>
  <si>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</si>
  <si>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</si>
  <si>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</si>
  <si>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</si>
  <si>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</si>
  <si>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</si>
  <si>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</si>
  <si>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</si>
  <si>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</si>
  <si>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</si>
  <si>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</si>
  <si>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</si>
  <si>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</si>
  <si>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</si>
  <si>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</si>
  <si>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</si>
  <si>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</si>
  <si>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</si>
  <si>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</si>
  <si>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</si>
  <si>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</si>
  <si>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</si>
  <si>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</si>
  <si>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</si>
  <si>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</si>
  <si>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</si>
  <si>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</si>
  <si>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</si>
  <si>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</si>
  <si>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</si>
  <si>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</si>
  <si>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</si>
  <si>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</si>
  <si>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</si>
  <si>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</si>
  <si>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</si>
  <si>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</si>
  <si>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</si>
  <si>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</si>
  <si>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</si>
  <si>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</si>
  <si>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</si>
  <si>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</si>
  <si>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</si>
  <si>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</si>
  <si>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</si>
  <si>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</si>
  <si>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</si>
  <si>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</si>
  <si>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</si>
  <si>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</si>
  <si>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</si>
  <si>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</si>
  <si>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</si>
  <si>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</si>
  <si>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</si>
  <si>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</si>
  <si>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</si>
  <si>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</si>
  <si>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</si>
  <si>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</si>
  <si>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</si>
  <si>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</si>
  <si>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</si>
  <si>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</si>
  <si>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</si>
  <si>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</si>
  <si>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</si>
  <si>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</si>
  <si>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</si>
  <si>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</si>
  <si>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</si>
  <si>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</si>
  <si>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</si>
  <si>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</si>
  <si>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</si>
  <si>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</si>
  <si>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</si>
  <si>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</si>
  <si>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</si>
  <si>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</si>
  <si>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</si>
  <si>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</si>
  <si>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</si>
  <si>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</si>
  <si>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</si>
  <si>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</si>
  <si>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</si>
  <si>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</si>
  <si>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</si>
  <si>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</si>
  <si>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</si>
  <si>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</si>
  <si>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</si>
  <si>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</si>
  <si>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</si>
  <si>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</si>
  <si>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</si>
  <si>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</si>
  <si>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</si>
  <si>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</si>
  <si>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</si>
  <si>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</si>
  <si>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</si>
  <si>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</si>
  <si>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</si>
  <si>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</si>
  <si>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</si>
  <si>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</si>
  <si>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</si>
  <si>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</si>
  <si>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</si>
  <si>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</si>
  <si>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</si>
  <si>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</si>
  <si>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</si>
  <si>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</si>
  <si>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</si>
  <si>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</si>
  <si>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</si>
  <si>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</si>
  <si>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</si>
  <si>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</si>
  <si>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</si>
  <si>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</si>
  <si>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</si>
  <si>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</si>
  <si>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</si>
  <si>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</si>
  <si>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</si>
  <si>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</si>
  <si>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</si>
  <si>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</si>
  <si>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</si>
  <si>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</si>
  <si>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</si>
  <si>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</si>
  <si>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</si>
  <si>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</si>
  <si>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</si>
  <si>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</si>
  <si>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</si>
  <si>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</si>
  <si>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</si>
  <si>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</si>
  <si>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</si>
  <si>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</si>
  <si>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</si>
  <si>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</si>
  <si>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</si>
  <si>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</si>
  <si>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</si>
  <si>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</si>
  <si>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</si>
  <si>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 xml:space="preserve">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t>
  </si>
  <si>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</si>
  <si>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</si>
  <si>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</si>
  <si>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</si>
  <si>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</si>
  <si>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</si>
  <si>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</si>
  <si>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</si>
  <si>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</si>
  <si>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</si>
  <si>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</si>
  <si>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</si>
  <si>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</si>
  <si>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</si>
  <si>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</si>
  <si>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</si>
  <si>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</si>
  <si>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</si>
  <si>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</si>
  <si>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</si>
  <si>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</si>
  <si>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</si>
  <si>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</si>
  <si>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</si>
  <si>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</si>
  <si>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</si>
  <si>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Post-eradication plan survey in central Europe for bTB. NOTE bTB has since been eradicated in many of the countries listed in this study.</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</si>
  <si>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</si>
  <si>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</si>
  <si>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</si>
  <si>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</si>
  <si>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</si>
  <si>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</si>
  <si>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</si>
  <si>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</si>
  <si>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</si>
  <si>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</si>
  <si>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</si>
  <si>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</si>
  <si>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</si>
  <si>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</si>
  <si>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</si>
  <si>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</si>
  <si>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</si>
  <si>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</si>
  <si>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</si>
  <si>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</si>
  <si>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</si>
  <si>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</si>
  <si>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</si>
  <si>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</si>
  <si>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</si>
  <si>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</si>
  <si>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</si>
  <si>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</si>
  <si>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</si>
  <si>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</si>
  <si>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</si>
  <si>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</si>
  <si>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</si>
  <si>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</si>
  <si>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</si>
  <si>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</si>
  <si>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</si>
  <si>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</si>
  <si>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</si>
  <si>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</si>
  <si>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</si>
  <si>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</si>
  <si>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</si>
  <si>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</si>
  <si>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</si>
  <si>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</si>
  <si>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</si>
  <si>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</si>
  <si>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</si>
  <si>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</si>
  <si>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</si>
  <si>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</si>
  <si>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</si>
  <si>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</si>
  <si>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</si>
  <si>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</si>
  <si>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</si>
  <si>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</si>
  <si>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</si>
  <si>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</si>
  <si>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</si>
  <si>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</si>
  <si>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</si>
  <si>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</si>
  <si>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</si>
  <si>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</si>
  <si>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</si>
  <si>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</si>
  <si>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</si>
  <si>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</si>
  <si>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</si>
  <si>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</si>
  <si>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</si>
  <si>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</si>
  <si>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</si>
  <si>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</si>
  <si>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</si>
  <si>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</si>
  <si>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</si>
  <si>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</si>
  <si>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</si>
  <si>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</si>
  <si>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</si>
  <si>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</si>
  <si>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</si>
  <si>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</si>
  <si>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</si>
  <si>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</si>
  <si>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</si>
  <si>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</si>
  <si>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</si>
  <si>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</si>
  <si>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</si>
  <si>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</si>
  <si>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</si>
  <si>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</si>
  <si>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</si>
  <si>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</si>
  <si>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</si>
  <si>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</si>
  <si>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</si>
  <si>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</si>
  <si>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</si>
  <si>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</si>
  <si>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</si>
  <si>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</si>
  <si>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</si>
  <si>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</si>
  <si>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</si>
  <si>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</si>
  <si>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</si>
  <si>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</si>
  <si>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</si>
  <si>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</si>
  <si>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</si>
  <si>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</si>
  <si>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</si>
  <si>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</si>
  <si>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</si>
  <si>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</si>
  <si>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</si>
  <si>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</si>
  <si>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</si>
  <si>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</si>
  <si>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</si>
  <si>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</si>
  <si>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</si>
  <si>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</si>
  <si>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</si>
  <si>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</si>
  <si>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</si>
  <si>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</si>
  <si>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</si>
  <si>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</si>
  <si>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</si>
  <si>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</si>
  <si>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</si>
  <si>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</si>
  <si>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</si>
  <si>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</si>
  <si>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</si>
  <si>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</si>
  <si>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</si>
  <si>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</si>
  <si>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</si>
  <si>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</si>
  <si>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</si>
  <si>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</si>
  <si>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</si>
  <si>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</si>
  <si>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</si>
  <si>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</si>
  <si>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</si>
  <si>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</si>
  <si>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</si>
  <si>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</si>
  <si>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</si>
  <si>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</si>
  <si>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</si>
  <si>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</si>
  <si>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</si>
  <si>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</si>
  <si>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</si>
  <si>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</si>
  <si>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</si>
  <si>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</si>
  <si>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</si>
  <si>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</si>
  <si>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</si>
  <si>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</si>
  <si>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</si>
  <si>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</si>
  <si>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</si>
  <si>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</si>
  <si>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</si>
  <si>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</si>
  <si>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</si>
  <si>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</si>
  <si>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</si>
  <si>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</si>
  <si>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</si>
  <si>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</si>
  <si>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</si>
  <si>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</si>
  <si>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</si>
  <si>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</si>
  <si>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</si>
  <si>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</si>
  <si>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</si>
  <si>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</si>
  <si>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</si>
  <si>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</si>
  <si>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</si>
  <si>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</si>
  <si>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</si>
  <si>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</si>
  <si>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</si>
  <si>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</si>
  <si>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</si>
  <si>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</si>
  <si>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</si>
  <si>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</si>
  <si>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</si>
  <si>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</si>
  <si>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</si>
  <si>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</si>
  <si>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</si>
  <si>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</si>
  <si>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</si>
  <si>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</si>
  <si>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</si>
  <si>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</si>
  <si>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</si>
  <si>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</si>
  <si>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</si>
  <si>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</si>
  <si>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</si>
  <si>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</si>
  <si>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</si>
  <si>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</si>
  <si>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</si>
  <si>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</si>
  <si>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</si>
  <si>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</si>
  <si>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</si>
  <si>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</si>
  <si>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</si>
  <si>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</si>
  <si>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</si>
  <si>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</si>
  <si>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</si>
  <si>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</si>
  <si>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</si>
  <si>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</si>
  <si>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</si>
  <si>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</si>
  <si>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</si>
  <si>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</si>
  <si>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</si>
  <si>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</si>
  <si>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</si>
  <si>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Mud</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</si>
  <si>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</si>
  <si>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</si>
  <si>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</si>
  <si>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</si>
  <si>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Feces</t>
  </si>
  <si>
    <t>Total number of new infectious individuals per infectious individual during its entire infectious period in a totally susceptible population</t>
  </si>
  <si>
    <t>Susceptible-Infectious-Susceptible compartmental model</t>
  </si>
  <si>
    <t>Experiment in stable</t>
  </si>
  <si>
    <t>Litter</t>
  </si>
  <si>
    <t>Probability of susceptible animal becoming infected after direct contact with an infected animal</t>
  </si>
  <si>
    <t>SLIS</t>
  </si>
  <si>
    <t>Susceptible-Latent-Infectious-Susceptible compartmental model (also often denoted as SEIS)</t>
  </si>
  <si>
    <t>Experiment in field situation</t>
  </si>
  <si>
    <t>Floor</t>
  </si>
  <si>
    <t>Probability of susceptible animal becoming infected after contact with a contaminated surface</t>
  </si>
  <si>
    <t>Other compartmetal model</t>
  </si>
  <si>
    <t>Experiment in laboratory</t>
  </si>
  <si>
    <t>Bedding</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</si>
  <si>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</si>
  <si>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</si>
  <si>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</si>
  <si>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</si>
  <si>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</si>
  <si>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</si>
  <si>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</si>
  <si>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</si>
  <si>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</si>
  <si>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</si>
  <si>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</si>
  <si>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</si>
  <si>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</si>
  <si>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</si>
  <si>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</si>
  <si>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</si>
  <si>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</si>
  <si>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</si>
  <si>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</si>
  <si>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</si>
  <si>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</si>
  <si>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</si>
  <si>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</si>
  <si>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</si>
  <si>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</si>
  <si>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</si>
  <si>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</si>
  <si>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</si>
  <si>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</si>
  <si>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</si>
  <si>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</si>
  <si>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</si>
  <si>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</si>
  <si>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</si>
  <si>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</si>
  <si>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</si>
  <si>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</si>
  <si>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</si>
  <si>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</si>
  <si>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</si>
  <si>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</si>
  <si>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</si>
  <si>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</si>
  <si>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</si>
  <si>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</si>
  <si>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</si>
  <si>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</si>
  <si>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</si>
  <si>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</si>
  <si>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</si>
  <si>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</si>
  <si>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</si>
  <si>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</si>
  <si>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</si>
  <si>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</si>
  <si>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</si>
  <si>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</si>
  <si>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</si>
  <si>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</si>
  <si>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</si>
  <si>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</si>
  <si>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</si>
  <si>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</si>
  <si>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</si>
  <si>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</si>
  <si>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</si>
  <si>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</si>
  <si>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</si>
  <si>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</si>
  <si>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</si>
  <si>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</si>
  <si>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</si>
  <si>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</si>
  <si>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</si>
  <si>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</si>
  <si>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</si>
  <si>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</si>
  <si>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</si>
  <si>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</si>
  <si>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</si>
  <si>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</si>
  <si>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</si>
  <si>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</si>
  <si>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</si>
  <si>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</si>
  <si>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</si>
  <si>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</si>
  <si>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</si>
  <si>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</si>
  <si>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</si>
  <si>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</si>
  <si>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</si>
  <si>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</si>
  <si>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</si>
  <si>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</si>
  <si>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</si>
  <si>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</si>
  <si>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</si>
  <si>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</si>
  <si>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</si>
  <si>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</si>
  <si>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</si>
  <si>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</si>
  <si>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</si>
  <si>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</si>
  <si>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</si>
  <si>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</si>
  <si>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</si>
  <si>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</si>
  <si>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</si>
  <si>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</si>
  <si>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</si>
  <si>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</si>
  <si>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</si>
  <si>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</si>
  <si>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</si>
  <si>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</si>
  <si>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</si>
  <si>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</si>
  <si>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</si>
  <si>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</si>
  <si>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</si>
  <si>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</si>
  <si>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</si>
  <si>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</si>
  <si>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</si>
  <si>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</si>
  <si>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</si>
  <si>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</si>
  <si>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</si>
  <si>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</si>
  <si>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</si>
  <si>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</si>
  <si>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</si>
  <si>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</si>
  <si>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</si>
  <si>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</si>
  <si>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</si>
  <si>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</si>
  <si>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</si>
  <si>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</si>
  <si>
    <t>1/days</t>
  </si>
  <si>
    <t>Inf</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</si>
  <si>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</si>
  <si>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 xml:space="preserve">5.5-57 genome copies - [This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</si>
  <si>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</si>
  <si>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Type</t>
  </si>
  <si>
    <t>Table</t>
  </si>
  <si>
    <t>Term</t>
  </si>
  <si>
    <t>Transmission</t>
  </si>
  <si>
    <t>InfectiousLatentIncubatperiod</t>
  </si>
  <si>
    <t>PathogenSurvival</t>
  </si>
  <si>
    <t>DiagnosticTest</t>
  </si>
  <si>
    <t>Natalia Ciria &lt;natalia.ciria@uab.cat&gt;</t>
  </si>
  <si>
    <t>RegionalPrevalence</t>
  </si>
  <si>
    <t>Regional Information level</t>
  </si>
  <si>
    <t>ControlPlan</t>
  </si>
  <si>
    <t>Bovine Viral Diarrhoea Virus</t>
  </si>
  <si>
    <t>Enterococci</t>
  </si>
  <si>
    <t>Transmission on fomites</t>
  </si>
  <si>
    <t>Transmission in contaminated transport vehicle</t>
  </si>
  <si>
    <t>Transmission on fomites in cold weather conditions</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</si>
  <si>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Disinfection and is readily inactivated by 0.5% NaOH, 0.01% HgCl2, 1% chlorinated lime, 1% phenolic derivatives, 1% quaternary ammonium bases, and 10% Lugol's iodine. Formalin (5%) inactivates BHV-1 within 1 minute (Straub Citation1990; Nandi et al. Citation2009).</t>
  </si>
  <si>
    <t>Precise indications regarding the ideal disinfectant against ASFV are lacking, but every country has approved and/or authorized a list of biocides effective against ASFV. Lipidic solvents, which destroy the envelope of the virus and commercial Disinfection based on iodine and phenolic compounds are effective in inactivating the ASFV. This review describes the C&amp;D protocol to apply in pig holdings with particular reference to ASFV.</t>
  </si>
  <si>
    <t>In this review, available data on the virucidal activity of chemical compounds as Disinfection against the ASF virus (ASFV) are summarized together with laboratory methods adopted to assess the virucidal activity.</t>
  </si>
  <si>
    <t>Pathogen survival/Disinfection</t>
  </si>
  <si>
    <t>Steel; various Disinfection</t>
  </si>
  <si>
    <t>Various Disinfection tested against HEV survivial on steel disks - this study if more focused to the human side and healthcare but may still have relevant information for metal</t>
  </si>
  <si>
    <t>The aim of this study was to access the efficacy of four Disinfection to inactivate influenza cpmmonly found on swine farms</t>
  </si>
  <si>
    <t>Surface water; various Disinfection</t>
  </si>
  <si>
    <t>Meat; various Disinfection</t>
  </si>
  <si>
    <t>CFSPH (Iowa State University) Article on caprine mycoplasmas, describes disinfection procedures and Disinfection</t>
  </si>
  <si>
    <t>Disinfection; cleaning protocols</t>
  </si>
  <si>
    <t>Commercial Disinfection; bleach</t>
  </si>
  <si>
    <t xml:space="preserve">[This is carried out on the closely related human respiratory syncytial virus as no info available for BRSV] The activity of a number of detergents and Disinfection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</si>
  <si>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Disinfection (EN16777) investigated.</t>
  </si>
  <si>
    <t>Environment; Disinfection</t>
  </si>
  <si>
    <t>BHV-1 is fairly resistant to environmental influences and can survive for 5 to 13 days in warmer environments, but because the virion is enveloped, it is susceptible to most 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</si>
  <si>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Disinfection and is readily inactivated by 0.5% NaOH, 0.01% HgCl2, 1% chlorinated lime, 1% phenolic derivatives, 1% quaternary ammonium bases, and 10% Lugol's iodine. Formalin (5%) inactivates BHV-1 within 1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</si>
</sst>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9">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
      <sz val="10"/>
      <color rgb="FF000000"/>
      <name val="Arial Unicode M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7">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0" fontId="26" fillId="0" borderId="0" xfId="0" applyFont="1" applyAlignment="1">
      <alignment vertical="top" wrapText="1"/>
    </xf>
    <xf numFmtId="0" fontId="26" fillId="0" borderId="0" xfId="0" applyFont="1" applyAlignment="1">
      <alignment horizontal="left" vertical="top" wrapText="1"/>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0" fontId="1" fillId="0" borderId="0" xfId="1" applyAlignment="1">
      <alignment vertical="center" wrapText="1"/>
    </xf>
    <xf numFmtId="2" fontId="20" fillId="0" borderId="0" xfId="0" applyNumberFormat="1" applyFont="1" applyAlignment="1">
      <alignment horizontal="right" wrapText="1"/>
    </xf>
    <xf numFmtId="2" fontId="4" fillId="2" borderId="0" xfId="0" applyNumberFormat="1" applyFont="1" applyFill="1" applyAlignment="1">
      <alignment horizontal="right" vertical="top" wrapText="1"/>
    </xf>
    <xf numFmtId="2" fontId="0" fillId="0" borderId="0" xfId="0" applyNumberFormat="1" applyAlignment="1">
      <alignment horizontal="right"/>
    </xf>
    <xf numFmtId="2" fontId="25" fillId="0" borderId="0" xfId="3" applyNumberFormat="1" applyFont="1" applyFill="1" applyAlignment="1">
      <alignment horizontal="right"/>
    </xf>
    <xf numFmtId="2" fontId="25" fillId="0" borderId="0" xfId="2" applyNumberFormat="1" applyFont="1" applyFill="1" applyAlignment="1">
      <alignment horizontal="right"/>
    </xf>
    <xf numFmtId="2" fontId="25" fillId="0" borderId="0" xfId="4" applyNumberFormat="1" applyFont="1" applyFill="1" applyBorder="1" applyAlignment="1">
      <alignment horizontal="right"/>
    </xf>
    <xf numFmtId="2" fontId="25" fillId="0" borderId="0" xfId="0" applyNumberFormat="1" applyFont="1" applyAlignment="1">
      <alignment horizontal="right"/>
    </xf>
    <xf numFmtId="2" fontId="5" fillId="0" borderId="0" xfId="0" applyNumberFormat="1" applyFont="1" applyAlignment="1">
      <alignment horizontal="right" vertical="top"/>
    </xf>
    <xf numFmtId="2" fontId="21" fillId="0" borderId="0" xfId="0" applyNumberFormat="1" applyFont="1" applyAlignment="1">
      <alignment horizontal="right" vertical="top" wrapText="1"/>
    </xf>
    <xf numFmtId="2" fontId="5" fillId="0" borderId="0" xfId="0" applyNumberFormat="1" applyFont="1" applyAlignment="1">
      <alignment horizontal="right" vertical="top" wrapText="1"/>
    </xf>
    <xf numFmtId="0" fontId="38" fillId="0" borderId="0" xfId="0" applyFont="1" applyAlignment="1">
      <alignment vertical="center"/>
    </xf>
    <xf numFmtId="0" fontId="4" fillId="0" borderId="0" xfId="0" applyFont="1"/>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hyperlink" Target="https://doi.org/10.1016/j.prevetmed.2007.06.004" TargetMode="External"/><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180" Type="http://schemas.openxmlformats.org/officeDocument/2006/relationships/printerSettings" Target="../printerSettings/printerSettings2.bin"/><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tabSelected="1" zoomScale="80" zoomScaleNormal="80" workbookViewId="0">
      <pane ySplit="1" topLeftCell="A482" activePane="bottomLeft" state="frozen"/>
      <selection pane="bottomLeft" activeCell="C1032" sqref="C1032"/>
    </sheetView>
  </sheetViews>
  <sheetFormatPr defaultColWidth="9.140625" defaultRowHeight="15"/>
  <cols>
    <col min="1" max="1" width="27.140625" style="9" customWidth="1"/>
    <col min="2" max="2" width="12.7109375" style="9" customWidth="1"/>
    <col min="3" max="3" width="14.7109375" style="9" customWidth="1"/>
    <col min="4" max="6" width="12.7109375" style="9" customWidth="1"/>
    <col min="7" max="7" width="23.140625" style="9" customWidth="1"/>
    <col min="8" max="8" width="14.28515625" style="9" customWidth="1"/>
    <col min="9" max="16" width="12.7109375" style="9" customWidth="1"/>
    <col min="17" max="17" width="22.5703125" style="9" bestFit="1" customWidth="1"/>
    <col min="18" max="18" width="32.140625" style="9" customWidth="1"/>
    <col min="19" max="19" width="32.85546875" style="9" customWidth="1"/>
    <col min="20" max="21" width="11.5703125" style="9" customWidth="1"/>
    <col min="22" max="22" width="16.7109375" style="9" customWidth="1"/>
    <col min="23" max="23" width="21.28515625" style="9" customWidth="1"/>
    <col min="24" max="16384" width="9.14062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v>0.16</v>
      </c>
      <c r="R37" s="48">
        <v>0</v>
      </c>
      <c r="S37" s="48">
        <v>0.3</v>
      </c>
      <c r="T37" s="37"/>
      <c r="U37" s="37"/>
      <c r="V37" s="37" t="s">
        <v>75</v>
      </c>
      <c r="W37" s="37" t="s">
        <v>76</v>
      </c>
      <c r="X37" s="40" t="s">
        <v>77</v>
      </c>
      <c r="Y37" s="37" t="s">
        <v>34</v>
      </c>
    </row>
    <row r="38" spans="1:25" ht="15" customHeight="1">
      <c r="A38" s="46" t="s">
        <v>45</v>
      </c>
      <c r="B38" s="36" t="s">
        <v>46</v>
      </c>
      <c r="C38" s="37" t="s">
        <v>78</v>
      </c>
      <c r="D38" s="36"/>
      <c r="E38" s="36"/>
      <c r="F38" s="37" t="s">
        <v>28</v>
      </c>
      <c r="G38" s="37" t="s">
        <v>29</v>
      </c>
      <c r="H38" s="37"/>
      <c r="I38" s="37" t="s">
        <v>30</v>
      </c>
      <c r="J38" s="36"/>
      <c r="K38" s="36"/>
      <c r="L38" s="36"/>
      <c r="M38" s="36"/>
      <c r="N38" s="36"/>
      <c r="O38" s="36"/>
      <c r="P38" s="36"/>
      <c r="Q38" s="39">
        <f>AVERAGE(R38:S38)</f>
        <v>5.1949999999999996E-2</v>
      </c>
      <c r="R38" s="39">
        <v>1.1900000000000001E-2</v>
      </c>
      <c r="S38" s="39">
        <v>9.1999999999999998E-2</v>
      </c>
      <c r="T38" s="36"/>
      <c r="U38" s="36"/>
      <c r="V38" s="37" t="s">
        <v>75</v>
      </c>
      <c r="W38" s="37" t="s">
        <v>76</v>
      </c>
      <c r="X38" s="40" t="s">
        <v>77</v>
      </c>
      <c r="Y38" s="37" t="s">
        <v>34</v>
      </c>
    </row>
    <row r="39" spans="1:25" ht="15" customHeight="1">
      <c r="A39" s="46" t="s">
        <v>45</v>
      </c>
      <c r="B39" s="37" t="s">
        <v>79</v>
      </c>
      <c r="C39" s="37" t="s">
        <v>74</v>
      </c>
      <c r="D39" s="37"/>
      <c r="E39" s="37"/>
      <c r="F39" s="37" t="s">
        <v>28</v>
      </c>
      <c r="G39" s="37" t="s">
        <v>29</v>
      </c>
      <c r="H39" s="37"/>
      <c r="I39" s="37" t="s">
        <v>30</v>
      </c>
      <c r="J39" s="37"/>
      <c r="K39" s="37"/>
      <c r="L39" s="37"/>
      <c r="M39" s="37"/>
      <c r="N39" s="37"/>
      <c r="O39" s="37"/>
      <c r="Q39" s="52">
        <f>15/365</f>
        <v>4.1095890410958902E-2</v>
      </c>
      <c r="R39" s="48">
        <f>124/365</f>
        <v>0.33972602739726027</v>
      </c>
      <c r="S39" s="52">
        <f>26/365</f>
        <v>7.1232876712328766E-2</v>
      </c>
      <c r="U39" s="37"/>
      <c r="V39" s="37" t="s">
        <v>75</v>
      </c>
      <c r="W39" s="37" t="s">
        <v>76</v>
      </c>
      <c r="X39" s="40" t="s">
        <v>77</v>
      </c>
      <c r="Y39" s="37" t="s">
        <v>34</v>
      </c>
    </row>
    <row r="40" spans="1:25" ht="15" customHeight="1">
      <c r="A40" s="46" t="s">
        <v>80</v>
      </c>
      <c r="B40" s="37" t="s">
        <v>81</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82</v>
      </c>
      <c r="W40" s="37" t="s">
        <v>83</v>
      </c>
      <c r="X40" s="40" t="s">
        <v>84</v>
      </c>
      <c r="Y40" s="37" t="s">
        <v>34</v>
      </c>
    </row>
    <row r="41" spans="1:25" ht="15" customHeight="1">
      <c r="A41" s="46" t="s">
        <v>45</v>
      </c>
      <c r="B41" s="37" t="s">
        <v>85</v>
      </c>
      <c r="C41" s="37"/>
      <c r="D41" s="37"/>
      <c r="E41" s="37"/>
      <c r="F41" s="37" t="s">
        <v>28</v>
      </c>
      <c r="G41" s="37" t="s">
        <v>29</v>
      </c>
      <c r="H41" s="37"/>
      <c r="I41" s="37" t="s">
        <v>30</v>
      </c>
      <c r="J41" s="37"/>
      <c r="K41" s="37"/>
      <c r="L41" s="37"/>
      <c r="M41" s="37"/>
      <c r="N41" s="37"/>
      <c r="O41" s="37"/>
      <c r="P41" s="37"/>
      <c r="Q41" s="48">
        <v>0.1</v>
      </c>
      <c r="R41" s="48"/>
      <c r="S41" s="48"/>
      <c r="T41" s="37"/>
      <c r="U41" s="37"/>
      <c r="V41" s="37" t="s">
        <v>82</v>
      </c>
      <c r="W41" s="37" t="s">
        <v>83</v>
      </c>
      <c r="X41" s="40" t="s">
        <v>84</v>
      </c>
      <c r="Y41" s="37" t="s">
        <v>34</v>
      </c>
    </row>
    <row r="42" spans="1:25" ht="15" customHeight="1">
      <c r="A42" s="46" t="s">
        <v>45</v>
      </c>
      <c r="B42" s="37" t="s">
        <v>85</v>
      </c>
      <c r="C42" s="37"/>
      <c r="D42" s="37"/>
      <c r="E42" s="37"/>
      <c r="F42" s="37" t="s">
        <v>28</v>
      </c>
      <c r="G42" s="37" t="s">
        <v>29</v>
      </c>
      <c r="H42" s="37"/>
      <c r="I42" s="37" t="s">
        <v>30</v>
      </c>
      <c r="J42" s="37"/>
      <c r="K42" s="37"/>
      <c r="L42" s="37"/>
      <c r="M42" s="37"/>
      <c r="N42" s="37"/>
      <c r="O42" s="37"/>
      <c r="P42" s="37"/>
      <c r="Q42" s="48">
        <v>0.5</v>
      </c>
      <c r="R42" s="48"/>
      <c r="S42" s="48"/>
      <c r="T42" s="37"/>
      <c r="U42" s="37"/>
      <c r="V42" s="37" t="s">
        <v>82</v>
      </c>
      <c r="W42" s="37" t="s">
        <v>83</v>
      </c>
      <c r="X42" s="40" t="s">
        <v>84</v>
      </c>
      <c r="Y42" s="37" t="s">
        <v>34</v>
      </c>
    </row>
    <row r="43" spans="1:25" ht="15" customHeight="1">
      <c r="A43" s="46" t="s">
        <v>80</v>
      </c>
      <c r="B43" s="37" t="s">
        <v>86</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87</v>
      </c>
      <c r="W43" s="37" t="s">
        <v>88</v>
      </c>
      <c r="X43" s="40" t="s">
        <v>89</v>
      </c>
      <c r="Y43" s="37" t="s">
        <v>34</v>
      </c>
    </row>
    <row r="44" spans="1:25" ht="15" customHeight="1">
      <c r="A44" s="46" t="s">
        <v>80</v>
      </c>
      <c r="B44" s="37" t="s">
        <v>90</v>
      </c>
      <c r="C44" s="36"/>
      <c r="D44" s="36"/>
      <c r="E44" s="36"/>
      <c r="F44" s="37" t="s">
        <v>28</v>
      </c>
      <c r="G44" s="37" t="s">
        <v>29</v>
      </c>
      <c r="H44" s="37"/>
      <c r="I44" s="37" t="s">
        <v>30</v>
      </c>
      <c r="J44" s="36"/>
      <c r="K44" s="36"/>
      <c r="L44" s="36"/>
      <c r="M44" s="36"/>
      <c r="N44" s="36"/>
      <c r="O44" s="36"/>
      <c r="P44" s="36"/>
      <c r="Q44" s="48">
        <v>0.03</v>
      </c>
      <c r="R44" s="39"/>
      <c r="S44" s="39"/>
      <c r="T44" s="36"/>
      <c r="U44" s="36"/>
      <c r="V44" s="37" t="s">
        <v>87</v>
      </c>
      <c r="W44" s="37" t="s">
        <v>88</v>
      </c>
      <c r="X44" s="40" t="s">
        <v>89</v>
      </c>
      <c r="Y44" s="37" t="s">
        <v>34</v>
      </c>
    </row>
    <row r="45" spans="1:25" ht="15" customHeight="1">
      <c r="A45" s="46" t="s">
        <v>80</v>
      </c>
      <c r="B45" s="37" t="s">
        <v>91</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87</v>
      </c>
      <c r="W45" s="37" t="s">
        <v>88</v>
      </c>
      <c r="X45" s="40" t="s">
        <v>89</v>
      </c>
      <c r="Y45" s="37" t="s">
        <v>34</v>
      </c>
    </row>
    <row r="46" spans="1:25" ht="15" customHeight="1">
      <c r="A46" s="46" t="s">
        <v>45</v>
      </c>
      <c r="B46" s="37" t="s">
        <v>92</v>
      </c>
      <c r="C46" s="37" t="s">
        <v>93</v>
      </c>
      <c r="D46" s="37"/>
      <c r="E46" s="37"/>
      <c r="F46" s="37" t="s">
        <v>28</v>
      </c>
      <c r="G46" s="37" t="s">
        <v>29</v>
      </c>
      <c r="H46" s="37"/>
      <c r="I46" s="37" t="s">
        <v>30</v>
      </c>
      <c r="J46" s="37"/>
      <c r="K46" s="37"/>
      <c r="L46" s="37"/>
      <c r="M46" s="37"/>
      <c r="N46" s="37"/>
      <c r="O46" s="37"/>
      <c r="P46" s="37"/>
      <c r="Q46" s="48">
        <v>0.72</v>
      </c>
      <c r="R46" s="48"/>
      <c r="S46" s="48"/>
      <c r="T46" s="37"/>
      <c r="U46" s="37"/>
      <c r="V46" s="37" t="s">
        <v>87</v>
      </c>
      <c r="W46" s="37" t="s">
        <v>88</v>
      </c>
      <c r="X46" s="40" t="s">
        <v>89</v>
      </c>
      <c r="Y46" s="37" t="s">
        <v>34</v>
      </c>
    </row>
    <row r="47" spans="1:25" ht="15" customHeight="1">
      <c r="A47" s="46" t="s">
        <v>45</v>
      </c>
      <c r="B47" s="37" t="s">
        <v>92</v>
      </c>
      <c r="C47" s="36" t="s">
        <v>94</v>
      </c>
      <c r="D47" s="36"/>
      <c r="E47" s="36"/>
      <c r="F47" s="37" t="s">
        <v>28</v>
      </c>
      <c r="G47" s="37" t="s">
        <v>29</v>
      </c>
      <c r="H47" s="37"/>
      <c r="I47" s="37" t="s">
        <v>30</v>
      </c>
      <c r="J47" s="36"/>
      <c r="K47" s="36"/>
      <c r="L47" s="36"/>
      <c r="M47" s="36"/>
      <c r="N47" s="36"/>
      <c r="O47" s="36"/>
      <c r="P47" s="36"/>
      <c r="Q47" s="48">
        <v>0.08</v>
      </c>
      <c r="R47" s="39"/>
      <c r="S47" s="39"/>
      <c r="T47" s="36"/>
      <c r="U47" s="36"/>
      <c r="V47" s="37" t="s">
        <v>87</v>
      </c>
      <c r="W47" s="37" t="s">
        <v>88</v>
      </c>
      <c r="X47" s="40" t="s">
        <v>89</v>
      </c>
      <c r="Y47" s="37" t="s">
        <v>34</v>
      </c>
    </row>
    <row r="48" spans="1:25" ht="15" customHeight="1">
      <c r="A48" s="46" t="s">
        <v>45</v>
      </c>
      <c r="B48" s="37" t="s">
        <v>92</v>
      </c>
      <c r="C48" s="36" t="s">
        <v>95</v>
      </c>
      <c r="D48" s="36"/>
      <c r="E48" s="36"/>
      <c r="F48" s="37" t="s">
        <v>28</v>
      </c>
      <c r="G48" s="37" t="s">
        <v>29</v>
      </c>
      <c r="H48" s="37"/>
      <c r="I48" s="37" t="s">
        <v>30</v>
      </c>
      <c r="J48" s="36"/>
      <c r="K48" s="36"/>
      <c r="L48" s="36"/>
      <c r="M48" s="36"/>
      <c r="N48" s="36"/>
      <c r="O48" s="36"/>
      <c r="P48" s="36"/>
      <c r="Q48" s="48">
        <v>0.08</v>
      </c>
      <c r="R48" s="39"/>
      <c r="S48" s="39"/>
      <c r="T48" s="36"/>
      <c r="U48" s="36"/>
      <c r="V48" s="37" t="s">
        <v>87</v>
      </c>
      <c r="W48" s="37" t="s">
        <v>88</v>
      </c>
      <c r="X48" s="40" t="s">
        <v>89</v>
      </c>
      <c r="Y48" s="37" t="s">
        <v>34</v>
      </c>
    </row>
    <row r="49" spans="1:25" ht="15" customHeight="1">
      <c r="A49" s="46" t="s">
        <v>45</v>
      </c>
      <c r="B49" s="37" t="s">
        <v>92</v>
      </c>
      <c r="C49" s="36" t="s">
        <v>96</v>
      </c>
      <c r="D49" s="36"/>
      <c r="E49" s="36"/>
      <c r="F49" s="37" t="s">
        <v>28</v>
      </c>
      <c r="G49" s="37" t="s">
        <v>29</v>
      </c>
      <c r="H49" s="37"/>
      <c r="I49" s="37" t="s">
        <v>30</v>
      </c>
      <c r="J49" s="36"/>
      <c r="K49" s="36"/>
      <c r="L49" s="36"/>
      <c r="M49" s="36"/>
      <c r="N49" s="36"/>
      <c r="O49" s="36"/>
      <c r="P49" s="36"/>
      <c r="Q49" s="48">
        <v>0.12</v>
      </c>
      <c r="R49" s="39"/>
      <c r="S49" s="39"/>
      <c r="T49" s="36"/>
      <c r="U49" s="36"/>
      <c r="V49" s="37" t="s">
        <v>87</v>
      </c>
      <c r="W49" s="37" t="s">
        <v>88</v>
      </c>
      <c r="X49" s="40" t="s">
        <v>89</v>
      </c>
      <c r="Y49" s="37" t="s">
        <v>34</v>
      </c>
    </row>
    <row r="50" spans="1:25" ht="15" customHeight="1">
      <c r="A50" s="46" t="s">
        <v>45</v>
      </c>
      <c r="B50" s="37" t="s">
        <v>97</v>
      </c>
      <c r="C50" s="36" t="s">
        <v>98</v>
      </c>
      <c r="D50" s="36"/>
      <c r="E50" s="36"/>
      <c r="F50" s="37" t="s">
        <v>28</v>
      </c>
      <c r="G50" s="37" t="s">
        <v>29</v>
      </c>
      <c r="H50" s="37"/>
      <c r="I50" s="37" t="s">
        <v>30</v>
      </c>
      <c r="J50" s="36"/>
      <c r="K50" s="36"/>
      <c r="L50" s="36"/>
      <c r="M50" s="36"/>
      <c r="N50" s="36"/>
      <c r="O50" s="36"/>
      <c r="P50" s="36"/>
      <c r="Q50" s="48">
        <v>0.05</v>
      </c>
      <c r="R50" s="39"/>
      <c r="S50" s="39"/>
      <c r="T50" s="36"/>
      <c r="U50" s="36"/>
      <c r="V50" s="37" t="s">
        <v>87</v>
      </c>
      <c r="W50" s="37" t="s">
        <v>88</v>
      </c>
      <c r="X50" s="40" t="s">
        <v>89</v>
      </c>
      <c r="Y50" s="37" t="s">
        <v>34</v>
      </c>
    </row>
    <row r="51" spans="1:25" ht="15" customHeight="1">
      <c r="A51" s="46" t="s">
        <v>45</v>
      </c>
      <c r="B51" s="37" t="s">
        <v>97</v>
      </c>
      <c r="C51" s="36" t="s">
        <v>99</v>
      </c>
      <c r="D51" s="36"/>
      <c r="E51" s="36"/>
      <c r="F51" s="37" t="s">
        <v>28</v>
      </c>
      <c r="G51" s="37" t="s">
        <v>29</v>
      </c>
      <c r="H51" s="37"/>
      <c r="I51" s="37" t="s">
        <v>30</v>
      </c>
      <c r="J51" s="36"/>
      <c r="K51" s="36"/>
      <c r="L51" s="36"/>
      <c r="M51" s="36"/>
      <c r="N51" s="36"/>
      <c r="O51" s="36"/>
      <c r="P51" s="36"/>
      <c r="Q51" s="48">
        <v>0.45</v>
      </c>
      <c r="R51" s="39"/>
      <c r="S51" s="39"/>
      <c r="T51" s="36"/>
      <c r="U51" s="36"/>
      <c r="V51" s="37" t="s">
        <v>87</v>
      </c>
      <c r="W51" s="37" t="s">
        <v>88</v>
      </c>
      <c r="X51" s="40" t="s">
        <v>89</v>
      </c>
      <c r="Y51" s="37" t="s">
        <v>34</v>
      </c>
    </row>
    <row r="52" spans="1:25" ht="15" customHeight="1">
      <c r="A52" s="46" t="s">
        <v>45</v>
      </c>
      <c r="B52" s="37" t="s">
        <v>97</v>
      </c>
      <c r="C52" s="36" t="s">
        <v>100</v>
      </c>
      <c r="D52" s="36"/>
      <c r="E52" s="36"/>
      <c r="F52" s="37" t="s">
        <v>28</v>
      </c>
      <c r="G52" s="37" t="s">
        <v>29</v>
      </c>
      <c r="H52" s="37"/>
      <c r="I52" s="37" t="s">
        <v>30</v>
      </c>
      <c r="J52" s="36"/>
      <c r="K52" s="36"/>
      <c r="L52" s="36"/>
      <c r="M52" s="36"/>
      <c r="N52" s="36"/>
      <c r="O52" s="36"/>
      <c r="P52" s="36"/>
      <c r="Q52" s="48">
        <v>0.45</v>
      </c>
      <c r="R52" s="39"/>
      <c r="S52" s="39"/>
      <c r="T52" s="36"/>
      <c r="U52" s="36"/>
      <c r="V52" s="37" t="s">
        <v>87</v>
      </c>
      <c r="W52" s="37" t="s">
        <v>88</v>
      </c>
      <c r="X52" s="40" t="s">
        <v>89</v>
      </c>
      <c r="Y52" s="37" t="s">
        <v>34</v>
      </c>
    </row>
    <row r="53" spans="1:25" ht="15" customHeight="1">
      <c r="A53" s="46" t="s">
        <v>45</v>
      </c>
      <c r="B53" s="37" t="s">
        <v>97</v>
      </c>
      <c r="C53" s="36" t="s">
        <v>101</v>
      </c>
      <c r="D53" s="36"/>
      <c r="E53" s="36"/>
      <c r="F53" s="37" t="s">
        <v>28</v>
      </c>
      <c r="G53" s="37" t="s">
        <v>29</v>
      </c>
      <c r="H53" s="37"/>
      <c r="I53" s="37" t="s">
        <v>30</v>
      </c>
      <c r="J53" s="36"/>
      <c r="K53" s="36"/>
      <c r="L53" s="36"/>
      <c r="M53" s="36"/>
      <c r="N53" s="36"/>
      <c r="O53" s="36"/>
      <c r="P53" s="36"/>
      <c r="Q53" s="48">
        <v>0.05</v>
      </c>
      <c r="R53" s="39"/>
      <c r="S53" s="39"/>
      <c r="T53" s="36"/>
      <c r="U53" s="36"/>
      <c r="V53" s="37" t="s">
        <v>87</v>
      </c>
      <c r="W53" s="37" t="s">
        <v>88</v>
      </c>
      <c r="X53" s="40" t="s">
        <v>89</v>
      </c>
      <c r="Y53" s="37" t="s">
        <v>34</v>
      </c>
    </row>
    <row r="54" spans="1:25" ht="15" customHeight="1">
      <c r="A54" s="46" t="s">
        <v>80</v>
      </c>
      <c r="B54" s="37"/>
      <c r="C54" s="37"/>
      <c r="D54" s="37"/>
      <c r="E54" s="37"/>
      <c r="F54" s="37" t="s">
        <v>102</v>
      </c>
      <c r="G54" s="37" t="s">
        <v>29</v>
      </c>
      <c r="H54" s="37" t="s">
        <v>103</v>
      </c>
      <c r="I54" s="37" t="s">
        <v>30</v>
      </c>
      <c r="J54" s="37"/>
      <c r="K54" s="37"/>
      <c r="L54" s="37"/>
      <c r="M54" s="37"/>
      <c r="N54" s="37"/>
      <c r="O54" s="37"/>
      <c r="P54" s="37"/>
      <c r="Q54" s="48">
        <v>0.6</v>
      </c>
      <c r="R54" s="48"/>
      <c r="S54" s="48"/>
      <c r="T54" s="37"/>
      <c r="U54" s="37"/>
      <c r="V54" s="37" t="s">
        <v>104</v>
      </c>
      <c r="W54" s="37" t="s">
        <v>56</v>
      </c>
      <c r="X54" s="40" t="s">
        <v>105</v>
      </c>
      <c r="Y54" s="37" t="s">
        <v>34</v>
      </c>
    </row>
    <row r="55" spans="1:25" ht="15" customHeight="1">
      <c r="A55" s="46" t="s">
        <v>25</v>
      </c>
      <c r="B55" s="37" t="s">
        <v>106</v>
      </c>
      <c r="C55" s="37"/>
      <c r="D55" s="37"/>
      <c r="E55" s="37"/>
      <c r="F55" s="37" t="s">
        <v>102</v>
      </c>
      <c r="G55" s="37" t="s">
        <v>29</v>
      </c>
      <c r="H55" s="37" t="s">
        <v>103</v>
      </c>
      <c r="I55" s="37" t="s">
        <v>30</v>
      </c>
      <c r="J55" s="37"/>
      <c r="K55" s="37"/>
      <c r="L55" s="37"/>
      <c r="M55" s="37"/>
      <c r="N55" s="37"/>
      <c r="O55" s="37"/>
      <c r="P55" s="37"/>
      <c r="Q55" s="48">
        <v>0.01</v>
      </c>
      <c r="R55" s="48"/>
      <c r="S55" s="48"/>
      <c r="T55" s="37"/>
      <c r="U55" s="37"/>
      <c r="V55" s="37" t="s">
        <v>107</v>
      </c>
      <c r="W55" s="37" t="s">
        <v>56</v>
      </c>
      <c r="X55" s="40" t="s">
        <v>105</v>
      </c>
      <c r="Y55" s="37" t="s">
        <v>34</v>
      </c>
    </row>
    <row r="56" spans="1:25" ht="15" customHeight="1">
      <c r="A56" s="46" t="s">
        <v>25</v>
      </c>
      <c r="B56" s="37" t="s">
        <v>108</v>
      </c>
      <c r="C56" s="37"/>
      <c r="D56" s="37"/>
      <c r="E56" s="37"/>
      <c r="F56" s="37" t="s">
        <v>102</v>
      </c>
      <c r="G56" s="37" t="s">
        <v>29</v>
      </c>
      <c r="H56" s="37" t="s">
        <v>103</v>
      </c>
      <c r="I56" s="37" t="s">
        <v>30</v>
      </c>
      <c r="J56" s="36"/>
      <c r="K56" s="36"/>
      <c r="L56" s="36"/>
      <c r="M56" s="36"/>
      <c r="N56" s="36"/>
      <c r="O56" s="36"/>
      <c r="P56" s="36"/>
      <c r="Q56" s="48">
        <v>0.5</v>
      </c>
      <c r="R56" s="39"/>
      <c r="S56" s="39"/>
      <c r="T56" s="36"/>
      <c r="U56" s="36"/>
      <c r="V56" s="37" t="s">
        <v>107</v>
      </c>
      <c r="W56" s="37" t="s">
        <v>56</v>
      </c>
      <c r="X56" s="40" t="s">
        <v>105</v>
      </c>
      <c r="Y56" s="37" t="s">
        <v>34</v>
      </c>
    </row>
    <row r="57" spans="1:25" ht="15" customHeight="1">
      <c r="A57" s="46" t="s">
        <v>80</v>
      </c>
      <c r="B57" s="37" t="s">
        <v>109</v>
      </c>
      <c r="C57" s="37"/>
      <c r="D57" s="37"/>
      <c r="E57" s="37"/>
      <c r="F57" s="37" t="s">
        <v>28</v>
      </c>
      <c r="G57" s="37" t="s">
        <v>29</v>
      </c>
      <c r="H57" s="37"/>
      <c r="I57" s="37" t="s">
        <v>30</v>
      </c>
      <c r="J57" s="37"/>
      <c r="K57" s="37"/>
      <c r="L57" s="37"/>
      <c r="M57" s="37"/>
      <c r="N57" s="37"/>
      <c r="O57" s="37"/>
      <c r="P57" s="37"/>
      <c r="Q57" s="48">
        <v>0.06</v>
      </c>
      <c r="R57" s="48"/>
      <c r="S57" s="48"/>
      <c r="T57" s="37"/>
      <c r="U57" s="37"/>
      <c r="V57" s="37" t="s">
        <v>110</v>
      </c>
      <c r="W57" s="37" t="s">
        <v>111</v>
      </c>
      <c r="X57" s="40" t="s">
        <v>112</v>
      </c>
      <c r="Y57" s="37" t="s">
        <v>34</v>
      </c>
    </row>
    <row r="58" spans="1:25" ht="15" customHeight="1">
      <c r="A58" s="46" t="s">
        <v>73</v>
      </c>
      <c r="B58" s="37"/>
      <c r="C58" s="37" t="s">
        <v>113</v>
      </c>
      <c r="D58" s="37" t="s">
        <v>114</v>
      </c>
      <c r="E58" s="37"/>
      <c r="F58" s="37" t="s">
        <v>28</v>
      </c>
      <c r="G58" s="37" t="s">
        <v>29</v>
      </c>
      <c r="H58" s="37"/>
      <c r="I58" s="37" t="s">
        <v>30</v>
      </c>
      <c r="J58" s="37"/>
      <c r="K58" s="37"/>
      <c r="L58" s="37"/>
      <c r="M58" s="37"/>
      <c r="N58" s="37"/>
      <c r="O58" s="37"/>
      <c r="P58" s="37"/>
      <c r="Q58" s="55"/>
      <c r="R58" s="48">
        <v>1E-4</v>
      </c>
      <c r="S58" s="48">
        <v>1</v>
      </c>
      <c r="T58" s="37" t="s">
        <v>54</v>
      </c>
      <c r="U58" s="37"/>
      <c r="V58" s="37" t="s">
        <v>115</v>
      </c>
      <c r="W58" s="37" t="s">
        <v>116</v>
      </c>
      <c r="X58" s="40" t="s">
        <v>117</v>
      </c>
      <c r="Y58" s="37" t="s">
        <v>34</v>
      </c>
    </row>
    <row r="59" spans="1:25" ht="15" customHeight="1">
      <c r="A59" s="46" t="s">
        <v>80</v>
      </c>
      <c r="B59" s="37" t="s">
        <v>118</v>
      </c>
      <c r="C59" s="37" t="s">
        <v>119</v>
      </c>
      <c r="D59" s="37" t="s">
        <v>114</v>
      </c>
      <c r="E59" s="37"/>
      <c r="F59" s="37" t="s">
        <v>28</v>
      </c>
      <c r="G59" s="37" t="s">
        <v>29</v>
      </c>
      <c r="H59" s="37"/>
      <c r="I59" s="37" t="s">
        <v>30</v>
      </c>
      <c r="J59" s="37"/>
      <c r="K59" s="37"/>
      <c r="L59" s="37"/>
      <c r="M59" s="37"/>
      <c r="N59" s="37"/>
      <c r="O59" s="37"/>
      <c r="P59" s="37"/>
      <c r="Q59" s="48"/>
      <c r="R59" s="48">
        <v>1E-4</v>
      </c>
      <c r="S59" s="48">
        <v>0.99</v>
      </c>
      <c r="T59" s="37" t="s">
        <v>54</v>
      </c>
      <c r="U59" s="37"/>
      <c r="V59" s="37" t="s">
        <v>115</v>
      </c>
      <c r="W59" s="37" t="s">
        <v>116</v>
      </c>
      <c r="X59" s="40" t="s">
        <v>117</v>
      </c>
      <c r="Y59" s="37" t="s">
        <v>34</v>
      </c>
    </row>
    <row r="60" spans="1:25" ht="15" customHeight="1">
      <c r="A60" s="46" t="s">
        <v>25</v>
      </c>
      <c r="B60" s="37"/>
      <c r="C60" s="37"/>
      <c r="D60" s="37" t="s">
        <v>120</v>
      </c>
      <c r="E60" s="37"/>
      <c r="F60" s="37" t="s">
        <v>68</v>
      </c>
      <c r="G60" s="37" t="s">
        <v>29</v>
      </c>
      <c r="H60" s="37"/>
      <c r="I60" s="37" t="s">
        <v>30</v>
      </c>
      <c r="J60" s="37"/>
      <c r="K60" s="37"/>
      <c r="L60" s="37"/>
      <c r="M60" s="37"/>
      <c r="N60" s="37"/>
      <c r="O60" s="37"/>
      <c r="P60" s="37"/>
      <c r="Q60" s="48">
        <v>1.53</v>
      </c>
      <c r="R60" s="48">
        <v>0.73</v>
      </c>
      <c r="S60" s="48">
        <v>1.47</v>
      </c>
      <c r="T60" s="37"/>
      <c r="U60" s="37"/>
      <c r="V60" s="36" t="s">
        <v>121</v>
      </c>
      <c r="W60" s="37" t="s">
        <v>122</v>
      </c>
      <c r="X60" s="37" t="s">
        <v>123</v>
      </c>
      <c r="Y60" s="37" t="s">
        <v>34</v>
      </c>
    </row>
    <row r="61" spans="1:25" ht="15" customHeight="1">
      <c r="A61" s="46" t="s">
        <v>45</v>
      </c>
      <c r="B61" s="37" t="s">
        <v>124</v>
      </c>
      <c r="C61" s="36"/>
      <c r="D61" s="37" t="s">
        <v>120</v>
      </c>
      <c r="E61" s="36"/>
      <c r="F61" s="37" t="s">
        <v>68</v>
      </c>
      <c r="G61" s="37" t="s">
        <v>29</v>
      </c>
      <c r="H61" s="37"/>
      <c r="I61" s="37" t="s">
        <v>30</v>
      </c>
      <c r="J61" s="36"/>
      <c r="K61" s="36"/>
      <c r="L61" s="36"/>
      <c r="M61" s="36"/>
      <c r="N61" s="36"/>
      <c r="O61" s="36"/>
      <c r="P61" s="36"/>
      <c r="Q61" s="48">
        <v>1.02</v>
      </c>
      <c r="R61" s="39">
        <v>0.73</v>
      </c>
      <c r="S61" s="39">
        <v>1.47</v>
      </c>
      <c r="T61" s="36"/>
      <c r="U61" s="36"/>
      <c r="V61" s="36" t="s">
        <v>121</v>
      </c>
      <c r="W61" s="37" t="s">
        <v>122</v>
      </c>
      <c r="X61" s="37" t="s">
        <v>123</v>
      </c>
      <c r="Y61" s="37" t="s">
        <v>34</v>
      </c>
    </row>
    <row r="62" spans="1:25" ht="15" customHeight="1">
      <c r="A62" s="46" t="s">
        <v>45</v>
      </c>
      <c r="B62" s="37" t="s">
        <v>125</v>
      </c>
      <c r="C62" s="36"/>
      <c r="D62" s="37" t="s">
        <v>120</v>
      </c>
      <c r="E62" s="36"/>
      <c r="F62" s="37" t="s">
        <v>68</v>
      </c>
      <c r="G62" s="37" t="s">
        <v>29</v>
      </c>
      <c r="H62" s="37"/>
      <c r="I62" s="37" t="s">
        <v>30</v>
      </c>
      <c r="J62" s="36"/>
      <c r="K62" s="36"/>
      <c r="L62" s="36"/>
      <c r="M62" s="36"/>
      <c r="N62" s="36"/>
      <c r="O62" s="36"/>
      <c r="P62" s="36"/>
      <c r="Q62" s="48">
        <v>2.73</v>
      </c>
      <c r="R62" s="39">
        <v>2.52</v>
      </c>
      <c r="S62" s="39">
        <v>3.08</v>
      </c>
      <c r="T62" s="36"/>
      <c r="U62" s="36"/>
      <c r="V62" s="36" t="s">
        <v>121</v>
      </c>
      <c r="W62" s="37" t="s">
        <v>122</v>
      </c>
      <c r="X62" s="37" t="s">
        <v>123</v>
      </c>
      <c r="Y62" s="37" t="s">
        <v>34</v>
      </c>
    </row>
    <row r="63" spans="1:25" ht="15" customHeight="1">
      <c r="A63" s="46" t="s">
        <v>38</v>
      </c>
      <c r="B63" s="37" t="s">
        <v>126</v>
      </c>
      <c r="C63" s="36"/>
      <c r="D63" s="37"/>
      <c r="E63" s="36"/>
      <c r="F63" s="37"/>
      <c r="G63" s="37" t="s">
        <v>29</v>
      </c>
      <c r="H63" s="56" t="s">
        <v>127</v>
      </c>
      <c r="I63" s="36" t="s">
        <v>128</v>
      </c>
      <c r="J63" s="36"/>
      <c r="K63" s="36"/>
      <c r="L63" s="36"/>
      <c r="M63" s="36"/>
      <c r="N63" s="36"/>
      <c r="O63" s="36"/>
      <c r="P63" s="36"/>
      <c r="Q63" s="48">
        <v>1.1240000000000001</v>
      </c>
      <c r="R63" s="39">
        <v>1.103</v>
      </c>
      <c r="S63" s="39">
        <v>1.145</v>
      </c>
      <c r="T63" s="36"/>
      <c r="U63" s="36"/>
      <c r="V63" s="36" t="s">
        <v>129</v>
      </c>
      <c r="W63" s="56" t="s">
        <v>130</v>
      </c>
      <c r="X63" s="37"/>
      <c r="Y63" s="37"/>
    </row>
    <row r="64" spans="1:25" ht="15" customHeight="1">
      <c r="A64" s="46" t="s">
        <v>38</v>
      </c>
      <c r="B64" s="37" t="s">
        <v>131</v>
      </c>
      <c r="C64" s="37"/>
      <c r="D64" s="37"/>
      <c r="E64" s="37"/>
      <c r="F64" s="37"/>
      <c r="G64" s="37" t="s">
        <v>29</v>
      </c>
      <c r="H64" s="56" t="s">
        <v>127</v>
      </c>
      <c r="I64" s="36" t="s">
        <v>128</v>
      </c>
      <c r="J64" s="37"/>
      <c r="K64" s="37"/>
      <c r="L64" s="37"/>
      <c r="M64" s="37"/>
      <c r="N64" s="37"/>
      <c r="O64" s="37"/>
      <c r="P64" s="37"/>
      <c r="Q64" s="57">
        <v>1.17</v>
      </c>
      <c r="R64" s="48">
        <v>1.0089999999999999</v>
      </c>
      <c r="S64" s="48">
        <v>1.3320000000000001</v>
      </c>
      <c r="T64" s="37"/>
      <c r="U64" s="37"/>
      <c r="V64" s="36" t="s">
        <v>129</v>
      </c>
      <c r="W64" s="56" t="s">
        <v>130</v>
      </c>
      <c r="X64" s="40" t="s">
        <v>132</v>
      </c>
      <c r="Y64" s="37" t="s">
        <v>34</v>
      </c>
    </row>
    <row r="65" spans="1:25" ht="15" customHeight="1">
      <c r="A65" s="46" t="s">
        <v>38</v>
      </c>
      <c r="B65" s="37" t="s">
        <v>126</v>
      </c>
      <c r="C65" s="37"/>
      <c r="D65" s="37"/>
      <c r="E65" s="37"/>
      <c r="F65" s="37"/>
      <c r="G65" s="37" t="s">
        <v>29</v>
      </c>
      <c r="H65" s="36" t="s">
        <v>133</v>
      </c>
      <c r="I65" s="36" t="s">
        <v>30</v>
      </c>
      <c r="J65" s="37"/>
      <c r="K65" s="37"/>
      <c r="L65" s="37"/>
      <c r="M65" s="37"/>
      <c r="N65" s="37"/>
      <c r="O65" s="37"/>
      <c r="P65" s="37"/>
      <c r="Q65" s="57">
        <v>18</v>
      </c>
      <c r="R65" s="48">
        <v>6.9</v>
      </c>
      <c r="S65" s="48">
        <v>46.9</v>
      </c>
      <c r="T65" s="37"/>
      <c r="U65" s="37"/>
      <c r="V65" s="36" t="s">
        <v>129</v>
      </c>
      <c r="W65" s="36" t="s">
        <v>134</v>
      </c>
      <c r="X65" s="37" t="s">
        <v>132</v>
      </c>
      <c r="Y65" s="37" t="s">
        <v>34</v>
      </c>
    </row>
    <row r="66" spans="1:25" ht="15" customHeight="1">
      <c r="A66" s="46" t="s">
        <v>38</v>
      </c>
      <c r="B66" s="37" t="s">
        <v>131</v>
      </c>
      <c r="C66" s="37"/>
      <c r="D66" s="37"/>
      <c r="E66" s="37"/>
      <c r="F66" s="37"/>
      <c r="G66" s="37" t="s">
        <v>29</v>
      </c>
      <c r="H66" s="36" t="s">
        <v>133</v>
      </c>
      <c r="I66" s="36" t="s">
        <v>30</v>
      </c>
      <c r="J66" s="37"/>
      <c r="K66" s="37"/>
      <c r="L66" s="37"/>
      <c r="M66" s="37"/>
      <c r="N66" s="37"/>
      <c r="O66" s="37"/>
      <c r="P66" s="37"/>
      <c r="Q66" s="57">
        <v>62.3</v>
      </c>
      <c r="R66" s="48">
        <v>6.91</v>
      </c>
      <c r="S66" s="48">
        <v>562</v>
      </c>
      <c r="T66" s="37"/>
      <c r="U66" s="37"/>
      <c r="V66" s="36" t="s">
        <v>129</v>
      </c>
      <c r="W66" s="36" t="s">
        <v>134</v>
      </c>
      <c r="X66" s="37" t="s">
        <v>132</v>
      </c>
      <c r="Y66" s="37" t="s">
        <v>34</v>
      </c>
    </row>
    <row r="67" spans="1:25" ht="15" customHeight="1">
      <c r="A67" s="46" t="s">
        <v>38</v>
      </c>
      <c r="B67" s="37" t="s">
        <v>126</v>
      </c>
      <c r="C67" s="37"/>
      <c r="D67" s="37"/>
      <c r="E67" s="37"/>
      <c r="F67" s="37"/>
      <c r="G67" s="37" t="s">
        <v>29</v>
      </c>
      <c r="H67" s="36" t="s">
        <v>135</v>
      </c>
      <c r="I67" s="36" t="s">
        <v>30</v>
      </c>
      <c r="J67" s="37"/>
      <c r="K67" s="37"/>
      <c r="L67" s="37"/>
      <c r="M67" s="37"/>
      <c r="N67" s="37"/>
      <c r="O67" s="37"/>
      <c r="P67" s="37"/>
      <c r="Q67" s="57">
        <v>4.92</v>
      </c>
      <c r="R67" s="48">
        <v>1.45</v>
      </c>
      <c r="S67" s="48">
        <v>16.600000000000001</v>
      </c>
      <c r="T67" s="37"/>
      <c r="U67" s="37"/>
      <c r="V67" s="36" t="s">
        <v>129</v>
      </c>
      <c r="W67" s="36" t="s">
        <v>134</v>
      </c>
      <c r="X67" s="40" t="s">
        <v>132</v>
      </c>
      <c r="Y67" s="37" t="s">
        <v>34</v>
      </c>
    </row>
    <row r="68" spans="1:25" ht="15" customHeight="1">
      <c r="A68" s="46" t="s">
        <v>38</v>
      </c>
      <c r="B68" s="37" t="s">
        <v>131</v>
      </c>
      <c r="C68" s="36"/>
      <c r="D68" s="36"/>
      <c r="E68" s="36"/>
      <c r="F68" s="36"/>
      <c r="G68" s="37" t="s">
        <v>29</v>
      </c>
      <c r="H68" s="36" t="s">
        <v>135</v>
      </c>
      <c r="I68" s="36" t="s">
        <v>30</v>
      </c>
      <c r="J68" s="36"/>
      <c r="K68" s="36"/>
      <c r="L68" s="36"/>
      <c r="M68" s="36"/>
      <c r="N68" s="36"/>
      <c r="O68" s="36"/>
      <c r="P68" s="36"/>
      <c r="Q68" s="57">
        <v>9.75</v>
      </c>
      <c r="R68" s="39">
        <v>0.76</v>
      </c>
      <c r="S68" s="39">
        <v>125</v>
      </c>
      <c r="T68" s="36"/>
      <c r="U68" s="36"/>
      <c r="V68" s="36" t="s">
        <v>129</v>
      </c>
      <c r="W68" s="36" t="s">
        <v>134</v>
      </c>
      <c r="X68" s="37" t="s">
        <v>132</v>
      </c>
      <c r="Y68" s="37" t="s">
        <v>34</v>
      </c>
    </row>
    <row r="69" spans="1:25" ht="15" customHeight="1">
      <c r="A69" s="46" t="s">
        <v>38</v>
      </c>
      <c r="B69" s="37" t="s">
        <v>126</v>
      </c>
      <c r="C69" s="36"/>
      <c r="D69" s="36"/>
      <c r="E69" s="36"/>
      <c r="F69" s="36"/>
      <c r="G69" s="37" t="s">
        <v>29</v>
      </c>
      <c r="H69" s="58" t="s">
        <v>136</v>
      </c>
      <c r="I69" s="36" t="s">
        <v>30</v>
      </c>
      <c r="J69" s="36"/>
      <c r="K69" s="36"/>
      <c r="L69" s="36"/>
      <c r="M69" s="36"/>
      <c r="N69" s="36"/>
      <c r="O69" s="36"/>
      <c r="P69" s="36"/>
      <c r="Q69" s="57">
        <v>2.71</v>
      </c>
      <c r="R69" s="39">
        <v>1.32</v>
      </c>
      <c r="S69" s="39">
        <v>4.5599999999999996</v>
      </c>
      <c r="T69" s="36"/>
      <c r="U69" s="36"/>
      <c r="V69" s="36" t="s">
        <v>129</v>
      </c>
      <c r="W69" s="36" t="s">
        <v>56</v>
      </c>
      <c r="X69" s="37" t="s">
        <v>132</v>
      </c>
      <c r="Y69" s="37" t="s">
        <v>34</v>
      </c>
    </row>
    <row r="70" spans="1:25" ht="15" customHeight="1">
      <c r="A70" s="46" t="s">
        <v>38</v>
      </c>
      <c r="B70" s="37" t="s">
        <v>131</v>
      </c>
      <c r="C70" s="36"/>
      <c r="D70" s="36"/>
      <c r="E70" s="36"/>
      <c r="F70" s="36"/>
      <c r="G70" s="37" t="s">
        <v>29</v>
      </c>
      <c r="H70" s="58" t="s">
        <v>136</v>
      </c>
      <c r="I70" s="36" t="s">
        <v>30</v>
      </c>
      <c r="J70" s="36"/>
      <c r="K70" s="36"/>
      <c r="L70" s="36"/>
      <c r="M70" s="36"/>
      <c r="N70" s="36"/>
      <c r="O70" s="36"/>
      <c r="P70" s="36"/>
      <c r="Q70" s="57">
        <v>4.99</v>
      </c>
      <c r="R70" s="39">
        <v>1.36</v>
      </c>
      <c r="S70" s="39">
        <v>10.130000000000001</v>
      </c>
      <c r="T70" s="36"/>
      <c r="U70" s="36"/>
      <c r="V70" s="36" t="s">
        <v>129</v>
      </c>
      <c r="W70" s="36" t="s">
        <v>56</v>
      </c>
      <c r="X70" s="40" t="s">
        <v>132</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129</v>
      </c>
      <c r="W71" s="36" t="s">
        <v>137</v>
      </c>
      <c r="X71" s="37" t="s">
        <v>132</v>
      </c>
      <c r="Y71" s="37" t="s">
        <v>34</v>
      </c>
    </row>
    <row r="72" spans="1:25" ht="15" customHeight="1">
      <c r="A72" s="46"/>
      <c r="B72" s="37" t="s">
        <v>126</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129</v>
      </c>
      <c r="W72" s="36" t="s">
        <v>56</v>
      </c>
      <c r="X72" s="37" t="s">
        <v>132</v>
      </c>
      <c r="Y72" s="37" t="s">
        <v>34</v>
      </c>
    </row>
    <row r="73" spans="1:25" ht="15" customHeight="1">
      <c r="A73" s="46" t="s">
        <v>38</v>
      </c>
      <c r="B73" s="37" t="s">
        <v>131</v>
      </c>
      <c r="C73" s="36"/>
      <c r="D73" s="36"/>
      <c r="E73" s="36"/>
      <c r="F73" s="36"/>
      <c r="G73" s="37" t="s">
        <v>29</v>
      </c>
      <c r="H73" s="36"/>
      <c r="I73" s="36" t="s">
        <v>30</v>
      </c>
      <c r="J73" s="36"/>
      <c r="K73" s="36"/>
      <c r="L73" s="36"/>
      <c r="M73" s="36"/>
      <c r="N73" s="36"/>
      <c r="O73" s="36"/>
      <c r="P73" s="36"/>
      <c r="Q73" s="57">
        <v>3.07</v>
      </c>
      <c r="R73" s="39">
        <v>0.37</v>
      </c>
      <c r="S73" s="39">
        <v>6.97</v>
      </c>
      <c r="T73" s="36"/>
      <c r="U73" s="36"/>
      <c r="V73" s="36" t="s">
        <v>129</v>
      </c>
      <c r="W73" s="36" t="s">
        <v>56</v>
      </c>
      <c r="X73" s="40" t="s">
        <v>132</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129</v>
      </c>
      <c r="W74" s="36" t="s">
        <v>137</v>
      </c>
      <c r="X74" s="37" t="s">
        <v>132</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129</v>
      </c>
      <c r="W75" s="36" t="s">
        <v>138</v>
      </c>
      <c r="X75" s="37" t="s">
        <v>132</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129</v>
      </c>
      <c r="W76" s="36" t="s">
        <v>138</v>
      </c>
      <c r="X76" s="40" t="s">
        <v>132</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129</v>
      </c>
      <c r="W77" s="36" t="s">
        <v>138</v>
      </c>
      <c r="X77" s="37" t="s">
        <v>132</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129</v>
      </c>
      <c r="W78" s="36" t="s">
        <v>138</v>
      </c>
      <c r="X78" s="37" t="s">
        <v>132</v>
      </c>
      <c r="Y78" s="37" t="s">
        <v>34</v>
      </c>
    </row>
    <row r="79" spans="1:25" ht="15" customHeight="1">
      <c r="A79" s="46" t="s">
        <v>38</v>
      </c>
      <c r="B79" s="36"/>
      <c r="C79" s="36"/>
      <c r="D79" s="36"/>
      <c r="E79" s="36"/>
      <c r="F79" s="36"/>
      <c r="G79" s="37" t="s">
        <v>29</v>
      </c>
      <c r="H79" s="36" t="s">
        <v>139</v>
      </c>
      <c r="I79" s="36" t="s">
        <v>128</v>
      </c>
      <c r="J79" s="36"/>
      <c r="K79" s="36"/>
      <c r="L79" s="36"/>
      <c r="M79" s="36"/>
      <c r="N79" s="36"/>
      <c r="O79" s="36"/>
      <c r="P79" s="36"/>
      <c r="Q79" s="57">
        <v>6.1</v>
      </c>
      <c r="R79" s="39">
        <v>0.6</v>
      </c>
      <c r="S79" s="39">
        <v>14.5</v>
      </c>
      <c r="T79" s="36"/>
      <c r="U79" s="36"/>
      <c r="V79" s="36" t="s">
        <v>129</v>
      </c>
      <c r="W79" s="36" t="s">
        <v>140</v>
      </c>
      <c r="X79" s="40" t="s">
        <v>132</v>
      </c>
      <c r="Y79" s="37" t="s">
        <v>34</v>
      </c>
    </row>
    <row r="80" spans="1:25" ht="15" customHeight="1">
      <c r="A80" s="46" t="s">
        <v>38</v>
      </c>
      <c r="B80" s="36"/>
      <c r="C80" s="36"/>
      <c r="D80" s="36"/>
      <c r="E80" s="36"/>
      <c r="F80" s="36"/>
      <c r="G80" s="37" t="s">
        <v>29</v>
      </c>
      <c r="H80" s="36"/>
      <c r="I80" s="36" t="s">
        <v>141</v>
      </c>
      <c r="J80" s="36"/>
      <c r="K80" s="36"/>
      <c r="L80" s="36"/>
      <c r="M80" s="36"/>
      <c r="N80" s="36"/>
      <c r="O80" s="36"/>
      <c r="P80" s="36"/>
      <c r="Q80" s="39">
        <v>5</v>
      </c>
      <c r="R80" s="39">
        <v>1.4</v>
      </c>
      <c r="S80" s="39">
        <v>10.7</v>
      </c>
      <c r="T80" s="36"/>
      <c r="U80" s="36"/>
      <c r="V80" s="36" t="s">
        <v>129</v>
      </c>
      <c r="W80" s="36" t="s">
        <v>140</v>
      </c>
      <c r="X80" s="37" t="s">
        <v>132</v>
      </c>
      <c r="Y80" s="37" t="s">
        <v>34</v>
      </c>
    </row>
    <row r="81" spans="1:25" ht="15" customHeight="1">
      <c r="A81" s="46" t="s">
        <v>38</v>
      </c>
      <c r="B81" s="36"/>
      <c r="C81" s="36"/>
      <c r="D81" s="36"/>
      <c r="E81" s="36"/>
      <c r="F81" s="36"/>
      <c r="G81" s="37" t="s">
        <v>29</v>
      </c>
      <c r="H81" s="36"/>
      <c r="I81" s="36" t="s">
        <v>141</v>
      </c>
      <c r="J81" s="36"/>
      <c r="K81" s="36"/>
      <c r="L81" s="36"/>
      <c r="M81" s="36"/>
      <c r="N81" s="36"/>
      <c r="O81" s="36"/>
      <c r="P81" s="36"/>
      <c r="Q81" s="39">
        <v>0.5</v>
      </c>
      <c r="R81" s="39">
        <v>0.1</v>
      </c>
      <c r="S81" s="39">
        <v>1.3</v>
      </c>
      <c r="T81" s="36"/>
      <c r="U81" s="36"/>
      <c r="V81" s="36" t="s">
        <v>129</v>
      </c>
      <c r="W81" s="36" t="s">
        <v>140</v>
      </c>
      <c r="X81" s="37" t="s">
        <v>132</v>
      </c>
      <c r="Y81" s="37" t="s">
        <v>34</v>
      </c>
    </row>
    <row r="82" spans="1:25" ht="15" customHeight="1">
      <c r="A82" s="46" t="s">
        <v>38</v>
      </c>
      <c r="B82" s="36"/>
      <c r="C82" s="36"/>
      <c r="D82" s="36"/>
      <c r="E82" s="36"/>
      <c r="F82" s="36"/>
      <c r="G82" s="37" t="s">
        <v>29</v>
      </c>
      <c r="H82" s="36" t="s">
        <v>142</v>
      </c>
      <c r="I82" s="36" t="s">
        <v>30</v>
      </c>
      <c r="J82" s="36"/>
      <c r="K82" s="36"/>
      <c r="L82" s="36"/>
      <c r="M82" s="36"/>
      <c r="N82" s="36"/>
      <c r="O82" s="36"/>
      <c r="P82" s="36"/>
      <c r="Q82" s="57">
        <v>1.77</v>
      </c>
      <c r="R82" s="39">
        <v>1.74</v>
      </c>
      <c r="S82" s="39">
        <v>1.81</v>
      </c>
      <c r="T82" s="36"/>
      <c r="U82" s="36"/>
      <c r="V82" s="36" t="s">
        <v>129</v>
      </c>
      <c r="W82" s="36" t="s">
        <v>143</v>
      </c>
      <c r="X82" s="40" t="s">
        <v>132</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129</v>
      </c>
      <c r="W83" s="36" t="s">
        <v>143</v>
      </c>
      <c r="X83" s="37" t="s">
        <v>132</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129</v>
      </c>
      <c r="W84" s="36" t="s">
        <v>143</v>
      </c>
      <c r="X84" s="37" t="s">
        <v>132</v>
      </c>
      <c r="Y84" s="37" t="s">
        <v>34</v>
      </c>
    </row>
    <row r="85" spans="1:25" ht="15" customHeight="1">
      <c r="A85" s="46" t="s">
        <v>25</v>
      </c>
      <c r="B85" s="36"/>
      <c r="C85" s="36"/>
      <c r="D85" s="36"/>
      <c r="E85" s="36"/>
      <c r="F85" s="36"/>
      <c r="G85" s="37" t="s">
        <v>29</v>
      </c>
      <c r="H85" s="56" t="s">
        <v>127</v>
      </c>
      <c r="I85" s="36" t="s">
        <v>128</v>
      </c>
      <c r="J85" s="36"/>
      <c r="K85" s="36"/>
      <c r="L85" s="36"/>
      <c r="M85" s="36"/>
      <c r="N85" s="36"/>
      <c r="O85" s="36"/>
      <c r="P85" s="36"/>
      <c r="Q85" s="57">
        <v>0.5</v>
      </c>
      <c r="R85" s="39"/>
      <c r="S85" s="39"/>
      <c r="T85" s="36"/>
      <c r="U85" s="36"/>
      <c r="V85" s="36" t="s">
        <v>129</v>
      </c>
      <c r="W85" s="56" t="s">
        <v>130</v>
      </c>
      <c r="X85" s="37" t="s">
        <v>132</v>
      </c>
      <c r="Y85" s="37" t="s">
        <v>34</v>
      </c>
    </row>
    <row r="86" spans="1:25" ht="15" customHeight="1">
      <c r="A86" s="46" t="s">
        <v>25</v>
      </c>
      <c r="B86" s="36"/>
      <c r="C86" s="36"/>
      <c r="D86" s="36"/>
      <c r="E86" s="36"/>
      <c r="F86" s="36"/>
      <c r="G86" s="37" t="s">
        <v>29</v>
      </c>
      <c r="H86" s="36" t="s">
        <v>133</v>
      </c>
      <c r="I86" s="36" t="s">
        <v>30</v>
      </c>
      <c r="J86" s="36"/>
      <c r="K86" s="36"/>
      <c r="L86" s="36"/>
      <c r="M86" s="36"/>
      <c r="N86" s="36"/>
      <c r="O86" s="36"/>
      <c r="P86" s="36"/>
      <c r="Q86" s="57">
        <v>2.79</v>
      </c>
      <c r="R86" s="39">
        <v>1.57</v>
      </c>
      <c r="S86" s="39">
        <v>4.95</v>
      </c>
      <c r="T86" s="36"/>
      <c r="U86" s="36"/>
      <c r="V86" s="36" t="s">
        <v>129</v>
      </c>
      <c r="W86" s="36" t="s">
        <v>134</v>
      </c>
      <c r="X86" s="37" t="s">
        <v>132</v>
      </c>
      <c r="Y86" s="37" t="s">
        <v>34</v>
      </c>
    </row>
    <row r="87" spans="1:25" ht="15" customHeight="1">
      <c r="A87" s="46" t="s">
        <v>25</v>
      </c>
      <c r="B87" s="36"/>
      <c r="C87" s="36"/>
      <c r="D87" s="36"/>
      <c r="E87" s="36"/>
      <c r="F87" s="36"/>
      <c r="G87" s="37" t="s">
        <v>29</v>
      </c>
      <c r="H87" s="36" t="s">
        <v>135</v>
      </c>
      <c r="I87" s="36" t="s">
        <v>30</v>
      </c>
      <c r="J87" s="36"/>
      <c r="K87" s="36"/>
      <c r="L87" s="36"/>
      <c r="M87" s="36"/>
      <c r="N87" s="36"/>
      <c r="O87" s="36"/>
      <c r="P87" s="36"/>
      <c r="Q87" s="57">
        <v>0.92</v>
      </c>
      <c r="R87" s="39">
        <v>0.44</v>
      </c>
      <c r="S87" s="39">
        <v>1.92</v>
      </c>
      <c r="T87" s="36"/>
      <c r="U87" s="36"/>
      <c r="V87" s="36" t="s">
        <v>129</v>
      </c>
      <c r="W87" s="36" t="s">
        <v>134</v>
      </c>
      <c r="X87" s="37" t="s">
        <v>132</v>
      </c>
      <c r="Y87" s="37" t="s">
        <v>34</v>
      </c>
    </row>
    <row r="88" spans="1:25" ht="15" customHeight="1">
      <c r="A88" s="46" t="s">
        <v>25</v>
      </c>
      <c r="B88" s="36"/>
      <c r="C88" s="36"/>
      <c r="D88" s="36"/>
      <c r="E88" s="36"/>
      <c r="F88" s="36"/>
      <c r="G88" s="37" t="s">
        <v>29</v>
      </c>
      <c r="H88" s="58" t="s">
        <v>136</v>
      </c>
      <c r="I88" s="36" t="s">
        <v>30</v>
      </c>
      <c r="J88" s="36"/>
      <c r="K88" s="36"/>
      <c r="L88" s="36"/>
      <c r="M88" s="36"/>
      <c r="N88" s="36"/>
      <c r="O88" s="36"/>
      <c r="P88" s="36"/>
      <c r="Q88" s="57">
        <v>0.62</v>
      </c>
      <c r="R88" s="39">
        <v>0.32</v>
      </c>
      <c r="S88" s="39">
        <v>0.91</v>
      </c>
      <c r="T88" s="36"/>
      <c r="U88" s="36"/>
      <c r="V88" s="36" t="s">
        <v>129</v>
      </c>
      <c r="W88" s="36" t="s">
        <v>56</v>
      </c>
      <c r="X88" s="37" t="s">
        <v>132</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129</v>
      </c>
      <c r="W89" s="36" t="s">
        <v>137</v>
      </c>
      <c r="X89" s="37" t="s">
        <v>132</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129</v>
      </c>
      <c r="W90" s="36" t="s">
        <v>144</v>
      </c>
      <c r="X90" s="37" t="s">
        <v>132</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129</v>
      </c>
      <c r="W91" s="36" t="s">
        <v>56</v>
      </c>
      <c r="X91" s="37" t="s">
        <v>132</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129</v>
      </c>
      <c r="W92" s="36" t="s">
        <v>137</v>
      </c>
      <c r="X92" s="37" t="s">
        <v>132</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129</v>
      </c>
      <c r="W93" s="36" t="s">
        <v>144</v>
      </c>
      <c r="X93" s="37" t="s">
        <v>132</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129</v>
      </c>
      <c r="W94" s="36" t="s">
        <v>145</v>
      </c>
      <c r="X94" s="37" t="s">
        <v>132</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129</v>
      </c>
      <c r="W95" s="36" t="s">
        <v>145</v>
      </c>
      <c r="X95" s="37" t="s">
        <v>132</v>
      </c>
      <c r="Y95" s="37" t="s">
        <v>34</v>
      </c>
    </row>
    <row r="96" spans="1:25" ht="15" customHeight="1">
      <c r="A96" s="46" t="s">
        <v>25</v>
      </c>
      <c r="B96" s="36"/>
      <c r="C96" s="36"/>
      <c r="D96" s="36"/>
      <c r="E96" s="36"/>
      <c r="F96" s="36"/>
      <c r="G96" s="37" t="s">
        <v>29</v>
      </c>
      <c r="H96" s="36" t="s">
        <v>142</v>
      </c>
      <c r="I96" s="36" t="s">
        <v>30</v>
      </c>
      <c r="J96" s="36"/>
      <c r="K96" s="36"/>
      <c r="L96" s="36"/>
      <c r="M96" s="36"/>
      <c r="N96" s="36"/>
      <c r="O96" s="36"/>
      <c r="P96" s="36"/>
      <c r="Q96" s="61">
        <v>1.77</v>
      </c>
      <c r="R96" s="39"/>
      <c r="S96" s="39"/>
      <c r="T96" s="36"/>
      <c r="U96" s="36"/>
      <c r="V96" s="36" t="s">
        <v>129</v>
      </c>
      <c r="W96" s="36" t="s">
        <v>143</v>
      </c>
      <c r="X96" s="37" t="s">
        <v>132</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129</v>
      </c>
      <c r="W97" s="36" t="s">
        <v>143</v>
      </c>
      <c r="X97" s="37" t="s">
        <v>132</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129</v>
      </c>
      <c r="W98" s="36" t="s">
        <v>143</v>
      </c>
      <c r="X98" s="37" t="s">
        <v>132</v>
      </c>
      <c r="Y98" s="37" t="s">
        <v>34</v>
      </c>
    </row>
    <row r="99" spans="1:25" ht="15" customHeight="1">
      <c r="A99" s="10" t="s">
        <v>25</v>
      </c>
      <c r="B99"/>
      <c r="C99"/>
      <c r="D99" t="s">
        <v>146</v>
      </c>
      <c r="E99"/>
      <c r="F99" t="s">
        <v>147</v>
      </c>
      <c r="G99" t="s">
        <v>148</v>
      </c>
      <c r="H99" t="s">
        <v>149</v>
      </c>
      <c r="I99" t="s">
        <v>150</v>
      </c>
      <c r="J99"/>
      <c r="K99"/>
      <c r="L99"/>
      <c r="M99"/>
      <c r="N99"/>
      <c r="O99"/>
      <c r="P99"/>
      <c r="Q99" s="64">
        <v>3.2</v>
      </c>
      <c r="R99" s="64">
        <v>2.2999999999999998</v>
      </c>
      <c r="S99">
        <v>4.3</v>
      </c>
      <c r="T99"/>
      <c r="U99"/>
      <c r="V99" t="s">
        <v>151</v>
      </c>
      <c r="W99" t="s">
        <v>152</v>
      </c>
      <c r="X99" s="29" t="s">
        <v>153</v>
      </c>
      <c r="Y99" t="s">
        <v>34</v>
      </c>
    </row>
    <row r="100" spans="1:25" ht="15" customHeight="1">
      <c r="A100" s="10" t="s">
        <v>25</v>
      </c>
      <c r="B100"/>
      <c r="C100"/>
      <c r="D100" t="s">
        <v>154</v>
      </c>
      <c r="E100"/>
      <c r="F100" t="s">
        <v>147</v>
      </c>
      <c r="G100" t="s">
        <v>148</v>
      </c>
      <c r="H100" t="s">
        <v>155</v>
      </c>
      <c r="I100" t="s">
        <v>156</v>
      </c>
      <c r="J100"/>
      <c r="K100"/>
      <c r="L100"/>
      <c r="M100"/>
      <c r="N100"/>
      <c r="O100"/>
      <c r="P100"/>
      <c r="Q100" s="64">
        <v>0.08</v>
      </c>
      <c r="R100" s="64">
        <v>0.06</v>
      </c>
      <c r="S100">
        <v>0.1</v>
      </c>
      <c r="T100"/>
      <c r="U100"/>
      <c r="V100" t="s">
        <v>151</v>
      </c>
      <c r="W100" t="s">
        <v>152</v>
      </c>
      <c r="X100" s="29" t="s">
        <v>157</v>
      </c>
      <c r="Y100" t="s">
        <v>34</v>
      </c>
    </row>
    <row r="101" spans="1:25" ht="15" customHeight="1">
      <c r="A101" s="10" t="s">
        <v>25</v>
      </c>
      <c r="B101"/>
      <c r="C101"/>
      <c r="D101" t="s">
        <v>154</v>
      </c>
      <c r="E101"/>
      <c r="F101" t="s">
        <v>147</v>
      </c>
      <c r="G101" t="s">
        <v>148</v>
      </c>
      <c r="H101" t="s">
        <v>155</v>
      </c>
      <c r="I101" t="s">
        <v>156</v>
      </c>
      <c r="J101"/>
      <c r="K101"/>
      <c r="L101"/>
      <c r="M101"/>
      <c r="N101"/>
      <c r="O101"/>
      <c r="P101"/>
      <c r="Q101" s="64">
        <v>0.09</v>
      </c>
      <c r="R101" s="64">
        <v>0.08</v>
      </c>
      <c r="S101">
        <v>0.1</v>
      </c>
      <c r="T101"/>
      <c r="U101"/>
      <c r="V101" t="s">
        <v>151</v>
      </c>
      <c r="W101" t="s">
        <v>152</v>
      </c>
      <c r="X101" s="29" t="s">
        <v>158</v>
      </c>
      <c r="Y101" t="s">
        <v>34</v>
      </c>
    </row>
    <row r="102" spans="1:25" ht="15" customHeight="1">
      <c r="A102" s="10" t="s">
        <v>25</v>
      </c>
      <c r="B102"/>
      <c r="C102"/>
      <c r="D102" t="s">
        <v>154</v>
      </c>
      <c r="E102"/>
      <c r="F102" t="s">
        <v>147</v>
      </c>
      <c r="G102" t="s">
        <v>148</v>
      </c>
      <c r="H102" t="s">
        <v>155</v>
      </c>
      <c r="I102" t="s">
        <v>156</v>
      </c>
      <c r="J102"/>
      <c r="K102"/>
      <c r="L102"/>
      <c r="M102"/>
      <c r="N102"/>
      <c r="O102"/>
      <c r="P102"/>
      <c r="Q102" s="64">
        <v>0.11</v>
      </c>
      <c r="R102" s="64">
        <v>0.08</v>
      </c>
      <c r="S102">
        <v>0.2</v>
      </c>
      <c r="T102"/>
      <c r="U102"/>
      <c r="V102" t="s">
        <v>151</v>
      </c>
      <c r="W102" t="s">
        <v>152</v>
      </c>
      <c r="X102" s="29" t="s">
        <v>159</v>
      </c>
      <c r="Y102" t="s">
        <v>34</v>
      </c>
    </row>
    <row r="103" spans="1:25" ht="15" customHeight="1">
      <c r="A103" s="10" t="s">
        <v>25</v>
      </c>
      <c r="B103"/>
      <c r="C103"/>
      <c r="D103" t="s">
        <v>154</v>
      </c>
      <c r="E103"/>
      <c r="F103" t="s">
        <v>147</v>
      </c>
      <c r="G103" t="s">
        <v>148</v>
      </c>
      <c r="H103" t="s">
        <v>155</v>
      </c>
      <c r="I103" t="s">
        <v>156</v>
      </c>
      <c r="J103"/>
      <c r="K103"/>
      <c r="L103"/>
      <c r="M103"/>
      <c r="N103"/>
      <c r="O103"/>
      <c r="P103"/>
      <c r="Q103" s="64">
        <v>0.11</v>
      </c>
      <c r="R103" s="64">
        <v>7.0000000000000007E-2</v>
      </c>
      <c r="S103">
        <v>0.12</v>
      </c>
      <c r="T103"/>
      <c r="U103"/>
      <c r="V103" t="s">
        <v>151</v>
      </c>
      <c r="W103" t="s">
        <v>152</v>
      </c>
      <c r="X103" s="29" t="s">
        <v>160</v>
      </c>
      <c r="Y103" t="s">
        <v>34</v>
      </c>
    </row>
    <row r="104" spans="1:25" ht="15" customHeight="1">
      <c r="A104" s="10" t="s">
        <v>25</v>
      </c>
      <c r="B104"/>
      <c r="C104"/>
      <c r="D104" t="s">
        <v>154</v>
      </c>
      <c r="E104"/>
      <c r="F104" t="s">
        <v>147</v>
      </c>
      <c r="G104" t="s">
        <v>148</v>
      </c>
      <c r="H104" t="s">
        <v>155</v>
      </c>
      <c r="I104" t="s">
        <v>156</v>
      </c>
      <c r="J104"/>
      <c r="K104"/>
      <c r="L104"/>
      <c r="M104"/>
      <c r="N104"/>
      <c r="O104"/>
      <c r="P104"/>
      <c r="Q104" s="64">
        <v>0.1</v>
      </c>
      <c r="R104" s="64">
        <v>0.09</v>
      </c>
      <c r="S104">
        <v>0.12</v>
      </c>
      <c r="T104"/>
      <c r="U104"/>
      <c r="V104" t="s">
        <v>151</v>
      </c>
      <c r="W104" t="s">
        <v>152</v>
      </c>
      <c r="X104" s="29" t="s">
        <v>161</v>
      </c>
      <c r="Y104" t="s">
        <v>34</v>
      </c>
    </row>
    <row r="105" spans="1:25" ht="15" customHeight="1">
      <c r="A105" s="10" t="s">
        <v>25</v>
      </c>
      <c r="B105"/>
      <c r="C105"/>
      <c r="D105" t="s">
        <v>154</v>
      </c>
      <c r="E105"/>
      <c r="F105" t="s">
        <v>147</v>
      </c>
      <c r="G105" t="s">
        <v>148</v>
      </c>
      <c r="H105" t="s">
        <v>155</v>
      </c>
      <c r="I105" t="s">
        <v>156</v>
      </c>
      <c r="J105"/>
      <c r="K105"/>
      <c r="L105"/>
      <c r="M105"/>
      <c r="N105"/>
      <c r="O105"/>
      <c r="P105"/>
      <c r="Q105" s="64">
        <v>0.11</v>
      </c>
      <c r="R105" s="64">
        <v>7.0000000000000007E-2</v>
      </c>
      <c r="S105">
        <v>0.15</v>
      </c>
      <c r="T105"/>
      <c r="U105"/>
      <c r="V105" t="s">
        <v>151</v>
      </c>
      <c r="W105" t="s">
        <v>152</v>
      </c>
      <c r="X105" s="29" t="s">
        <v>162</v>
      </c>
      <c r="Y105" t="s">
        <v>34</v>
      </c>
    </row>
    <row r="106" spans="1:25" ht="15" customHeight="1">
      <c r="A106" s="10" t="s">
        <v>25</v>
      </c>
      <c r="B106"/>
      <c r="C106"/>
      <c r="D106" t="s">
        <v>163</v>
      </c>
      <c r="E106"/>
      <c r="F106" t="s">
        <v>68</v>
      </c>
      <c r="G106" t="s">
        <v>148</v>
      </c>
      <c r="H106" t="s">
        <v>155</v>
      </c>
      <c r="I106" t="s">
        <v>164</v>
      </c>
      <c r="J106"/>
      <c r="K106"/>
      <c r="L106"/>
      <c r="M106"/>
      <c r="N106"/>
      <c r="O106"/>
      <c r="P106"/>
      <c r="Q106" s="64">
        <v>1.84</v>
      </c>
      <c r="R106" s="64">
        <v>1.0900000000000001</v>
      </c>
      <c r="S106">
        <v>3.11</v>
      </c>
      <c r="T106"/>
      <c r="U106"/>
      <c r="V106" t="s">
        <v>151</v>
      </c>
      <c r="W106" t="s">
        <v>165</v>
      </c>
      <c r="X106" s="29" t="s">
        <v>166</v>
      </c>
      <c r="Y106" t="s">
        <v>34</v>
      </c>
    </row>
    <row r="107" spans="1:25" ht="15" customHeight="1">
      <c r="A107" s="10" t="s">
        <v>25</v>
      </c>
      <c r="B107"/>
      <c r="C107"/>
      <c r="D107" t="s">
        <v>163</v>
      </c>
      <c r="E107"/>
      <c r="F107" t="s">
        <v>68</v>
      </c>
      <c r="G107" t="s">
        <v>148</v>
      </c>
      <c r="H107" t="s">
        <v>149</v>
      </c>
      <c r="I107" t="s">
        <v>164</v>
      </c>
      <c r="J107"/>
      <c r="K107"/>
      <c r="L107"/>
      <c r="M107"/>
      <c r="N107"/>
      <c r="O107"/>
      <c r="P107"/>
      <c r="Q107" s="64">
        <v>2.41</v>
      </c>
      <c r="R107" s="64">
        <v>1.41</v>
      </c>
      <c r="S107">
        <v>4.13</v>
      </c>
      <c r="T107"/>
      <c r="U107"/>
      <c r="V107" t="s">
        <v>151</v>
      </c>
      <c r="W107" t="s">
        <v>165</v>
      </c>
      <c r="X107" s="29" t="s">
        <v>167</v>
      </c>
      <c r="Y107" t="s">
        <v>34</v>
      </c>
    </row>
    <row r="108" spans="1:25" ht="15" customHeight="1">
      <c r="A108" s="10" t="s">
        <v>25</v>
      </c>
      <c r="B108"/>
      <c r="C108"/>
      <c r="D108" t="s">
        <v>163</v>
      </c>
      <c r="E108"/>
      <c r="F108" t="s">
        <v>68</v>
      </c>
      <c r="G108" t="s">
        <v>148</v>
      </c>
      <c r="H108" t="s">
        <v>168</v>
      </c>
      <c r="I108" t="s">
        <v>164</v>
      </c>
      <c r="J108"/>
      <c r="K108"/>
      <c r="L108"/>
      <c r="M108"/>
      <c r="N108"/>
      <c r="O108"/>
      <c r="P108"/>
      <c r="Q108" s="64">
        <v>1.07</v>
      </c>
      <c r="R108" s="64">
        <v>0.64</v>
      </c>
      <c r="S108">
        <v>1.78</v>
      </c>
      <c r="T108"/>
      <c r="U108"/>
      <c r="V108" t="s">
        <v>151</v>
      </c>
      <c r="W108" t="s">
        <v>165</v>
      </c>
      <c r="X108" s="29" t="s">
        <v>169</v>
      </c>
      <c r="Y108" t="s">
        <v>34</v>
      </c>
    </row>
    <row r="109" spans="1:25" ht="15" customHeight="1">
      <c r="A109" s="10" t="s">
        <v>25</v>
      </c>
      <c r="B109"/>
      <c r="C109"/>
      <c r="D109" t="s">
        <v>170</v>
      </c>
      <c r="E109"/>
      <c r="F109" t="s">
        <v>68</v>
      </c>
      <c r="G109" t="s">
        <v>148</v>
      </c>
      <c r="H109" t="s">
        <v>171</v>
      </c>
      <c r="I109" t="s">
        <v>150</v>
      </c>
      <c r="J109"/>
      <c r="K109"/>
      <c r="L109"/>
      <c r="M109"/>
      <c r="N109"/>
      <c r="O109"/>
      <c r="P109"/>
      <c r="Q109" s="64">
        <v>2.04</v>
      </c>
      <c r="R109" s="64">
        <v>1.5</v>
      </c>
      <c r="S109">
        <v>2.7</v>
      </c>
      <c r="T109"/>
      <c r="U109"/>
      <c r="V109" t="s">
        <v>151</v>
      </c>
      <c r="W109" t="s">
        <v>172</v>
      </c>
      <c r="X109" s="29" t="s">
        <v>173</v>
      </c>
      <c r="Y109" t="s">
        <v>34</v>
      </c>
    </row>
    <row r="110" spans="1:25" ht="15" customHeight="1">
      <c r="A110" s="10" t="s">
        <v>25</v>
      </c>
      <c r="B110"/>
      <c r="C110"/>
      <c r="D110" t="s">
        <v>170</v>
      </c>
      <c r="E110"/>
      <c r="F110" t="s">
        <v>68</v>
      </c>
      <c r="G110" t="s">
        <v>148</v>
      </c>
      <c r="H110" t="s">
        <v>171</v>
      </c>
      <c r="I110" t="s">
        <v>150</v>
      </c>
      <c r="J110"/>
      <c r="K110"/>
      <c r="L110"/>
      <c r="M110"/>
      <c r="N110"/>
      <c r="O110"/>
      <c r="P110"/>
      <c r="Q110" s="64">
        <v>2.0099999999999998</v>
      </c>
      <c r="R110" s="64">
        <v>1.6</v>
      </c>
      <c r="S110">
        <v>2.5</v>
      </c>
      <c r="T110"/>
      <c r="U110"/>
      <c r="V110" t="s">
        <v>151</v>
      </c>
      <c r="W110" t="s">
        <v>172</v>
      </c>
      <c r="X110" s="29" t="s">
        <v>174</v>
      </c>
      <c r="Y110" t="s">
        <v>34</v>
      </c>
    </row>
    <row r="111" spans="1:25" ht="15" customHeight="1">
      <c r="A111" s="10" t="s">
        <v>25</v>
      </c>
      <c r="B111"/>
      <c r="C111"/>
      <c r="D111" t="s">
        <v>163</v>
      </c>
      <c r="E111"/>
      <c r="F111" t="s">
        <v>147</v>
      </c>
      <c r="G111" t="s">
        <v>148</v>
      </c>
      <c r="H111" t="s">
        <v>175</v>
      </c>
      <c r="I111" t="s">
        <v>156</v>
      </c>
      <c r="J111"/>
      <c r="K111"/>
      <c r="L111"/>
      <c r="M111"/>
      <c r="N111"/>
      <c r="O111"/>
      <c r="P111"/>
      <c r="Q111" s="64">
        <v>4.5</v>
      </c>
      <c r="R111" s="64">
        <v>2.68</v>
      </c>
      <c r="S111">
        <v>7.57</v>
      </c>
      <c r="T111"/>
      <c r="U111"/>
      <c r="V111" t="s">
        <v>151</v>
      </c>
      <c r="W111" t="s">
        <v>176</v>
      </c>
      <c r="X111" s="29" t="s">
        <v>177</v>
      </c>
      <c r="Y111" t="s">
        <v>34</v>
      </c>
    </row>
    <row r="112" spans="1:25" ht="15" customHeight="1">
      <c r="A112" s="10" t="s">
        <v>25</v>
      </c>
      <c r="B112"/>
      <c r="C112"/>
      <c r="D112" t="s">
        <v>170</v>
      </c>
      <c r="E112"/>
      <c r="F112" t="s">
        <v>68</v>
      </c>
      <c r="G112" t="s">
        <v>148</v>
      </c>
      <c r="H112" t="s">
        <v>175</v>
      </c>
      <c r="I112" t="s">
        <v>150</v>
      </c>
      <c r="J112"/>
      <c r="K112"/>
      <c r="L112"/>
      <c r="M112"/>
      <c r="N112"/>
      <c r="O112"/>
      <c r="P112"/>
      <c r="Q112" s="64">
        <v>1.26</v>
      </c>
      <c r="R112" s="64">
        <v>0.99</v>
      </c>
      <c r="S112">
        <v>1.59</v>
      </c>
      <c r="T112"/>
      <c r="U112"/>
      <c r="V112" t="s">
        <v>151</v>
      </c>
      <c r="W112" t="s">
        <v>176</v>
      </c>
      <c r="X112" s="29" t="s">
        <v>178</v>
      </c>
      <c r="Y112" t="s">
        <v>34</v>
      </c>
    </row>
    <row r="113" spans="1:25" ht="15" customHeight="1">
      <c r="A113" s="10" t="s">
        <v>25</v>
      </c>
      <c r="B113"/>
      <c r="C113"/>
      <c r="D113" t="s">
        <v>170</v>
      </c>
      <c r="E113"/>
      <c r="F113" t="s">
        <v>147</v>
      </c>
      <c r="G113" t="s">
        <v>148</v>
      </c>
      <c r="H113" t="s">
        <v>171</v>
      </c>
      <c r="I113" s="65" t="s">
        <v>150</v>
      </c>
      <c r="J113"/>
      <c r="K113"/>
      <c r="L113"/>
      <c r="M113"/>
      <c r="N113"/>
      <c r="O113"/>
      <c r="P113"/>
      <c r="Q113" s="64">
        <v>1.43</v>
      </c>
      <c r="R113" s="64">
        <v>1.17</v>
      </c>
      <c r="S113">
        <v>1.74</v>
      </c>
      <c r="T113"/>
      <c r="U113"/>
      <c r="V113" t="s">
        <v>151</v>
      </c>
      <c r="W113" t="s">
        <v>176</v>
      </c>
      <c r="X113" s="29" t="s">
        <v>179</v>
      </c>
      <c r="Y113" t="s">
        <v>34</v>
      </c>
    </row>
    <row r="114" spans="1:25" ht="15" customHeight="1">
      <c r="A114" s="10" t="s">
        <v>25</v>
      </c>
      <c r="B114"/>
      <c r="C114"/>
      <c r="D114" t="s">
        <v>170</v>
      </c>
      <c r="E114"/>
      <c r="F114" t="s">
        <v>147</v>
      </c>
      <c r="G114" t="s">
        <v>148</v>
      </c>
      <c r="H114" t="s">
        <v>171</v>
      </c>
      <c r="I114" s="66" t="s">
        <v>180</v>
      </c>
      <c r="J114"/>
      <c r="K114"/>
      <c r="L114"/>
      <c r="M114"/>
      <c r="N114"/>
      <c r="O114"/>
      <c r="P114"/>
      <c r="Q114" s="64">
        <v>1.19</v>
      </c>
      <c r="R114" s="64">
        <v>0.93</v>
      </c>
      <c r="S114">
        <v>1.52</v>
      </c>
      <c r="T114"/>
      <c r="U114"/>
      <c r="V114" t="s">
        <v>151</v>
      </c>
      <c r="W114" t="s">
        <v>176</v>
      </c>
      <c r="X114" s="29" t="s">
        <v>181</v>
      </c>
      <c r="Y114" t="s">
        <v>34</v>
      </c>
    </row>
    <row r="115" spans="1:25" ht="15" customHeight="1">
      <c r="A115" s="10" t="s">
        <v>25</v>
      </c>
      <c r="B115"/>
      <c r="C115"/>
      <c r="D115" t="s">
        <v>182</v>
      </c>
      <c r="E115"/>
      <c r="F115" t="s">
        <v>147</v>
      </c>
      <c r="G115" t="s">
        <v>148</v>
      </c>
      <c r="H115" t="s">
        <v>155</v>
      </c>
      <c r="I115" t="s">
        <v>156</v>
      </c>
      <c r="J115"/>
      <c r="K115"/>
      <c r="L115"/>
      <c r="M115"/>
      <c r="N115"/>
      <c r="O115"/>
      <c r="P115"/>
      <c r="Q115" s="64">
        <v>1.27</v>
      </c>
      <c r="R115" s="64">
        <v>1.18</v>
      </c>
      <c r="S115">
        <v>1.18</v>
      </c>
      <c r="T115"/>
      <c r="U115"/>
      <c r="V115" t="s">
        <v>151</v>
      </c>
      <c r="W115" t="s">
        <v>183</v>
      </c>
      <c r="X115" s="29" t="s">
        <v>184</v>
      </c>
      <c r="Y115" t="s">
        <v>34</v>
      </c>
    </row>
    <row r="116" spans="1:25" ht="15" customHeight="1">
      <c r="A116" s="10" t="s">
        <v>25</v>
      </c>
      <c r="B116"/>
      <c r="C116"/>
      <c r="D116" t="s">
        <v>182</v>
      </c>
      <c r="E116"/>
      <c r="F116" t="s">
        <v>147</v>
      </c>
      <c r="G116" t="s">
        <v>148</v>
      </c>
      <c r="H116" t="s">
        <v>155</v>
      </c>
      <c r="I116" t="s">
        <v>156</v>
      </c>
      <c r="J116"/>
      <c r="K116"/>
      <c r="L116"/>
      <c r="M116"/>
      <c r="N116"/>
      <c r="O116"/>
      <c r="P116"/>
      <c r="Q116" s="64">
        <v>1.31</v>
      </c>
      <c r="R116" s="64">
        <v>1.23</v>
      </c>
      <c r="S116">
        <v>1.39</v>
      </c>
      <c r="T116"/>
      <c r="U116"/>
      <c r="V116" t="s">
        <v>151</v>
      </c>
      <c r="W116" t="s">
        <v>183</v>
      </c>
      <c r="X116" s="29" t="s">
        <v>185</v>
      </c>
      <c r="Y116" t="s">
        <v>34</v>
      </c>
    </row>
    <row r="117" spans="1:25" ht="15" customHeight="1">
      <c r="A117" s="10" t="s">
        <v>25</v>
      </c>
      <c r="B117"/>
      <c r="C117"/>
      <c r="D117" t="s">
        <v>182</v>
      </c>
      <c r="E117"/>
      <c r="F117" t="s">
        <v>147</v>
      </c>
      <c r="G117" t="s">
        <v>148</v>
      </c>
      <c r="H117" t="s">
        <v>155</v>
      </c>
      <c r="I117" t="s">
        <v>156</v>
      </c>
      <c r="J117"/>
      <c r="K117"/>
      <c r="L117"/>
      <c r="M117"/>
      <c r="N117"/>
      <c r="O117"/>
      <c r="P117"/>
      <c r="Q117" s="64">
        <v>1.53</v>
      </c>
      <c r="R117" s="64">
        <v>1.35</v>
      </c>
      <c r="S117">
        <v>1.67</v>
      </c>
      <c r="T117"/>
      <c r="U117"/>
      <c r="V117" t="s">
        <v>151</v>
      </c>
      <c r="W117" t="s">
        <v>183</v>
      </c>
      <c r="X117" s="29" t="s">
        <v>186</v>
      </c>
      <c r="Y117" t="s">
        <v>34</v>
      </c>
    </row>
    <row r="118" spans="1:25" ht="15" customHeight="1">
      <c r="A118" s="10" t="s">
        <v>25</v>
      </c>
      <c r="B118"/>
      <c r="C118"/>
      <c r="D118" t="s">
        <v>182</v>
      </c>
      <c r="E118"/>
      <c r="F118" t="s">
        <v>147</v>
      </c>
      <c r="G118" t="s">
        <v>148</v>
      </c>
      <c r="H118" t="s">
        <v>155</v>
      </c>
      <c r="I118" t="s">
        <v>156</v>
      </c>
      <c r="J118"/>
      <c r="K118"/>
      <c r="L118"/>
      <c r="M118"/>
      <c r="N118"/>
      <c r="O118"/>
      <c r="P118"/>
      <c r="Q118" s="64">
        <v>1.6</v>
      </c>
      <c r="R118" s="64">
        <v>1.44</v>
      </c>
      <c r="S118">
        <v>1.75</v>
      </c>
      <c r="T118"/>
      <c r="U118"/>
      <c r="V118" t="s">
        <v>151</v>
      </c>
      <c r="W118" t="s">
        <v>183</v>
      </c>
      <c r="X118" s="29" t="s">
        <v>187</v>
      </c>
      <c r="Y118" t="s">
        <v>34</v>
      </c>
    </row>
    <row r="119" spans="1:25" ht="15" customHeight="1">
      <c r="A119" s="10" t="s">
        <v>25</v>
      </c>
      <c r="B119"/>
      <c r="C119"/>
      <c r="D119" t="s">
        <v>170</v>
      </c>
      <c r="E119"/>
      <c r="F119" t="s">
        <v>147</v>
      </c>
      <c r="G119" t="s">
        <v>148</v>
      </c>
      <c r="H119" t="s">
        <v>155</v>
      </c>
      <c r="I119" t="s">
        <v>156</v>
      </c>
      <c r="J119"/>
      <c r="K119"/>
      <c r="L119"/>
      <c r="M119"/>
      <c r="N119"/>
      <c r="O119"/>
      <c r="P119"/>
      <c r="Q119" s="64">
        <v>7.0000000000000007E-2</v>
      </c>
      <c r="R119" s="64">
        <v>0.06</v>
      </c>
      <c r="S119">
        <v>0.09</v>
      </c>
      <c r="T119"/>
      <c r="U119"/>
      <c r="V119" t="s">
        <v>151</v>
      </c>
      <c r="W119" t="s">
        <v>188</v>
      </c>
      <c r="X119" s="29" t="s">
        <v>189</v>
      </c>
      <c r="Y119" t="s">
        <v>34</v>
      </c>
    </row>
    <row r="120" spans="1:25" ht="15" customHeight="1">
      <c r="A120" s="10" t="s">
        <v>25</v>
      </c>
      <c r="B120"/>
      <c r="C120"/>
      <c r="D120" t="s">
        <v>170</v>
      </c>
      <c r="E120"/>
      <c r="F120" t="s">
        <v>147</v>
      </c>
      <c r="G120" t="s">
        <v>148</v>
      </c>
      <c r="H120" t="s">
        <v>175</v>
      </c>
      <c r="I120" t="s">
        <v>190</v>
      </c>
      <c r="J120"/>
      <c r="K120"/>
      <c r="L120"/>
      <c r="M120"/>
      <c r="N120"/>
      <c r="O120"/>
      <c r="P120"/>
      <c r="Q120" s="64">
        <v>0.47</v>
      </c>
      <c r="R120" s="64">
        <v>0.3</v>
      </c>
      <c r="S120">
        <v>0.7</v>
      </c>
      <c r="T120"/>
      <c r="U120"/>
      <c r="V120" t="s">
        <v>151</v>
      </c>
      <c r="W120" t="s">
        <v>191</v>
      </c>
      <c r="X120" s="29" t="s">
        <v>192</v>
      </c>
      <c r="Y120" t="s">
        <v>34</v>
      </c>
    </row>
    <row r="121" spans="1:25" ht="15" customHeight="1">
      <c r="A121" s="10" t="s">
        <v>25</v>
      </c>
      <c r="B121"/>
      <c r="C121"/>
      <c r="D121" t="s">
        <v>170</v>
      </c>
      <c r="E121"/>
      <c r="F121" t="s">
        <v>147</v>
      </c>
      <c r="G121" t="s">
        <v>148</v>
      </c>
      <c r="H121" t="s">
        <v>175</v>
      </c>
      <c r="I121" t="s">
        <v>190</v>
      </c>
      <c r="J121"/>
      <c r="K121"/>
      <c r="L121"/>
      <c r="M121"/>
      <c r="N121"/>
      <c r="O121"/>
      <c r="P121"/>
      <c r="Q121" s="64">
        <v>0.39</v>
      </c>
      <c r="R121" s="64">
        <v>0.2</v>
      </c>
      <c r="S121">
        <v>0.9</v>
      </c>
      <c r="T121"/>
      <c r="U121"/>
      <c r="V121" t="s">
        <v>151</v>
      </c>
      <c r="W121" t="s">
        <v>191</v>
      </c>
      <c r="X121" s="29" t="s">
        <v>193</v>
      </c>
      <c r="Y121" t="s">
        <v>34</v>
      </c>
    </row>
    <row r="122" spans="1:25" ht="15" customHeight="1">
      <c r="A122" s="10" t="s">
        <v>25</v>
      </c>
      <c r="B122"/>
      <c r="C122"/>
      <c r="D122" t="s">
        <v>154</v>
      </c>
      <c r="E122"/>
      <c r="F122" t="s">
        <v>68</v>
      </c>
      <c r="G122" t="s">
        <v>148</v>
      </c>
      <c r="H122" t="s">
        <v>171</v>
      </c>
      <c r="I122" t="s">
        <v>190</v>
      </c>
      <c r="J122"/>
      <c r="K122"/>
      <c r="L122"/>
      <c r="M122"/>
      <c r="N122"/>
      <c r="O122"/>
      <c r="P122"/>
      <c r="Q122" s="64">
        <v>0.49</v>
      </c>
      <c r="R122" s="64">
        <v>0.3</v>
      </c>
      <c r="S122">
        <v>0.75</v>
      </c>
      <c r="T122"/>
      <c r="U122"/>
      <c r="V122" t="s">
        <v>151</v>
      </c>
      <c r="W122" t="s">
        <v>194</v>
      </c>
      <c r="X122" s="29" t="s">
        <v>195</v>
      </c>
      <c r="Y122" t="s">
        <v>34</v>
      </c>
    </row>
    <row r="123" spans="1:25" ht="15" customHeight="1">
      <c r="A123" s="10" t="s">
        <v>25</v>
      </c>
      <c r="B123"/>
      <c r="C123"/>
      <c r="D123" t="s">
        <v>196</v>
      </c>
      <c r="E123"/>
      <c r="F123" t="s">
        <v>68</v>
      </c>
      <c r="G123" t="s">
        <v>148</v>
      </c>
      <c r="H123" t="s">
        <v>171</v>
      </c>
      <c r="I123" t="s">
        <v>190</v>
      </c>
      <c r="J123"/>
      <c r="K123"/>
      <c r="L123"/>
      <c r="M123"/>
      <c r="N123"/>
      <c r="O123"/>
      <c r="P123"/>
      <c r="Q123" s="64">
        <v>0.49</v>
      </c>
      <c r="R123" s="64">
        <v>0.3</v>
      </c>
      <c r="S123">
        <v>0.75</v>
      </c>
      <c r="T123"/>
      <c r="U123"/>
      <c r="V123" t="s">
        <v>151</v>
      </c>
      <c r="W123" t="s">
        <v>194</v>
      </c>
      <c r="X123" s="29" t="s">
        <v>197</v>
      </c>
      <c r="Y123" t="s">
        <v>34</v>
      </c>
    </row>
    <row r="124" spans="1:25" ht="15" customHeight="1">
      <c r="A124" s="10" t="s">
        <v>25</v>
      </c>
      <c r="B124"/>
      <c r="C124"/>
      <c r="D124" t="s">
        <v>198</v>
      </c>
      <c r="E124"/>
      <c r="F124" t="s">
        <v>68</v>
      </c>
      <c r="G124" t="s">
        <v>148</v>
      </c>
      <c r="H124" t="s">
        <v>199</v>
      </c>
      <c r="I124" t="s">
        <v>190</v>
      </c>
      <c r="J124"/>
      <c r="K124"/>
      <c r="L124"/>
      <c r="M124"/>
      <c r="N124"/>
      <c r="O124"/>
      <c r="P124"/>
      <c r="Q124" s="64">
        <v>0.91</v>
      </c>
      <c r="R124" s="64">
        <v>0.45</v>
      </c>
      <c r="S124">
        <v>1.62</v>
      </c>
      <c r="T124"/>
      <c r="U124"/>
      <c r="V124" t="s">
        <v>151</v>
      </c>
      <c r="W124" t="s">
        <v>194</v>
      </c>
      <c r="X124" s="29" t="s">
        <v>200</v>
      </c>
      <c r="Y124" t="s">
        <v>34</v>
      </c>
    </row>
    <row r="125" spans="1:25" ht="15" customHeight="1">
      <c r="A125" s="10" t="s">
        <v>25</v>
      </c>
      <c r="B125"/>
      <c r="C125"/>
      <c r="D125" t="s">
        <v>198</v>
      </c>
      <c r="E125"/>
      <c r="F125" t="s">
        <v>68</v>
      </c>
      <c r="G125" t="s">
        <v>148</v>
      </c>
      <c r="H125" t="s">
        <v>199</v>
      </c>
      <c r="I125" t="s">
        <v>190</v>
      </c>
      <c r="J125"/>
      <c r="K125"/>
      <c r="L125"/>
      <c r="M125"/>
      <c r="N125"/>
      <c r="O125"/>
      <c r="P125"/>
      <c r="Q125" s="64">
        <v>0.91</v>
      </c>
      <c r="R125" s="64">
        <v>0.45</v>
      </c>
      <c r="S125">
        <v>1.62</v>
      </c>
      <c r="T125"/>
      <c r="U125"/>
      <c r="V125" t="s">
        <v>151</v>
      </c>
      <c r="W125" t="s">
        <v>194</v>
      </c>
      <c r="X125" s="29" t="s">
        <v>201</v>
      </c>
      <c r="Y125" t="s">
        <v>34</v>
      </c>
    </row>
    <row r="126" spans="1:25" ht="15" customHeight="1">
      <c r="A126" s="10" t="s">
        <v>25</v>
      </c>
      <c r="B126"/>
      <c r="C126"/>
      <c r="D126" t="s">
        <v>163</v>
      </c>
      <c r="E126"/>
      <c r="F126" t="s">
        <v>147</v>
      </c>
      <c r="G126" t="s">
        <v>148</v>
      </c>
      <c r="H126" t="s">
        <v>199</v>
      </c>
      <c r="I126" t="s">
        <v>202</v>
      </c>
      <c r="J126"/>
      <c r="K126"/>
      <c r="L126"/>
      <c r="M126"/>
      <c r="N126"/>
      <c r="O126"/>
      <c r="P126"/>
      <c r="Q126" s="64">
        <v>0.72</v>
      </c>
      <c r="R126" s="64">
        <v>0.68</v>
      </c>
      <c r="S126">
        <v>0.77</v>
      </c>
      <c r="T126"/>
      <c r="U126"/>
      <c r="V126" t="s">
        <v>151</v>
      </c>
      <c r="W126" t="s">
        <v>194</v>
      </c>
      <c r="X126" s="29" t="s">
        <v>203</v>
      </c>
      <c r="Y126" t="s">
        <v>34</v>
      </c>
    </row>
    <row r="127" spans="1:25" ht="15" customHeight="1">
      <c r="A127" s="10" t="s">
        <v>25</v>
      </c>
      <c r="B127"/>
      <c r="C127"/>
      <c r="D127" t="s">
        <v>146</v>
      </c>
      <c r="E127"/>
      <c r="F127" t="s">
        <v>147</v>
      </c>
      <c r="G127" t="s">
        <v>148</v>
      </c>
      <c r="H127" t="s">
        <v>199</v>
      </c>
      <c r="I127" t="s">
        <v>202</v>
      </c>
      <c r="J127"/>
      <c r="K127"/>
      <c r="L127"/>
      <c r="M127"/>
      <c r="N127"/>
      <c r="O127"/>
      <c r="P127"/>
      <c r="Q127" s="64">
        <v>0.73</v>
      </c>
      <c r="R127" s="64">
        <v>0.69</v>
      </c>
      <c r="S127">
        <v>0.77</v>
      </c>
      <c r="T127"/>
      <c r="U127"/>
      <c r="V127" t="s">
        <v>151</v>
      </c>
      <c r="W127" t="s">
        <v>194</v>
      </c>
      <c r="X127" s="29" t="s">
        <v>204</v>
      </c>
      <c r="Y127" t="s">
        <v>34</v>
      </c>
    </row>
    <row r="128" spans="1:25" ht="15" customHeight="1">
      <c r="A128" s="10" t="s">
        <v>25</v>
      </c>
      <c r="B128"/>
      <c r="C128"/>
      <c r="D128" t="s">
        <v>163</v>
      </c>
      <c r="E128"/>
      <c r="F128" t="s">
        <v>147</v>
      </c>
      <c r="G128" t="s">
        <v>148</v>
      </c>
      <c r="H128" t="s">
        <v>199</v>
      </c>
      <c r="I128" t="s">
        <v>202</v>
      </c>
      <c r="J128"/>
      <c r="K128"/>
      <c r="L128"/>
      <c r="M128"/>
      <c r="N128"/>
      <c r="O128"/>
      <c r="P128"/>
      <c r="Q128" s="64">
        <v>0.5</v>
      </c>
      <c r="R128" s="64">
        <v>0.45</v>
      </c>
      <c r="S128">
        <v>0.55000000000000004</v>
      </c>
      <c r="T128"/>
      <c r="U128"/>
      <c r="V128" t="s">
        <v>151</v>
      </c>
      <c r="W128" t="s">
        <v>194</v>
      </c>
      <c r="X128" s="29" t="s">
        <v>205</v>
      </c>
      <c r="Y128" t="s">
        <v>34</v>
      </c>
    </row>
    <row r="129" spans="1:25" ht="15" customHeight="1">
      <c r="A129" s="10" t="s">
        <v>25</v>
      </c>
      <c r="B129"/>
      <c r="C129"/>
      <c r="D129" t="s">
        <v>146</v>
      </c>
      <c r="E129"/>
      <c r="F129" t="s">
        <v>147</v>
      </c>
      <c r="G129" t="s">
        <v>148</v>
      </c>
      <c r="H129" t="s">
        <v>199</v>
      </c>
      <c r="I129" t="s">
        <v>202</v>
      </c>
      <c r="J129"/>
      <c r="K129"/>
      <c r="L129"/>
      <c r="M129"/>
      <c r="N129"/>
      <c r="O129"/>
      <c r="P129"/>
      <c r="Q129" s="64">
        <v>0.5</v>
      </c>
      <c r="R129" s="64">
        <v>0.42</v>
      </c>
      <c r="S129">
        <v>0.59</v>
      </c>
      <c r="T129"/>
      <c r="U129"/>
      <c r="V129" t="s">
        <v>151</v>
      </c>
      <c r="W129" t="s">
        <v>194</v>
      </c>
      <c r="X129" s="29" t="s">
        <v>206</v>
      </c>
      <c r="Y129" t="s">
        <v>34</v>
      </c>
    </row>
    <row r="130" spans="1:25" ht="15" customHeight="1">
      <c r="A130" s="10" t="s">
        <v>25</v>
      </c>
      <c r="B130"/>
      <c r="C130"/>
      <c r="D130" t="s">
        <v>154</v>
      </c>
      <c r="E130"/>
      <c r="F130" t="s">
        <v>68</v>
      </c>
      <c r="G130" t="s">
        <v>148</v>
      </c>
      <c r="H130" t="s">
        <v>175</v>
      </c>
      <c r="I130" t="s">
        <v>207</v>
      </c>
      <c r="J130"/>
      <c r="K130"/>
      <c r="L130"/>
      <c r="M130"/>
      <c r="N130"/>
      <c r="O130"/>
      <c r="P130"/>
      <c r="Q130" s="64">
        <v>0.16</v>
      </c>
      <c r="R130" s="64">
        <v>0.06</v>
      </c>
      <c r="S130">
        <v>0.32</v>
      </c>
      <c r="T130"/>
      <c r="U130"/>
      <c r="V130" t="s">
        <v>151</v>
      </c>
      <c r="W130" t="s">
        <v>194</v>
      </c>
      <c r="X130" s="29" t="s">
        <v>208</v>
      </c>
      <c r="Y130" t="s">
        <v>34</v>
      </c>
    </row>
    <row r="131" spans="1:25" ht="15" customHeight="1">
      <c r="A131" s="10" t="s">
        <v>25</v>
      </c>
      <c r="B131"/>
      <c r="C131"/>
      <c r="D131" t="s">
        <v>196</v>
      </c>
      <c r="E131"/>
      <c r="F131" t="s">
        <v>68</v>
      </c>
      <c r="G131" t="s">
        <v>148</v>
      </c>
      <c r="H131" t="s">
        <v>175</v>
      </c>
      <c r="I131" t="s">
        <v>207</v>
      </c>
      <c r="J131"/>
      <c r="K131"/>
      <c r="L131"/>
      <c r="M131"/>
      <c r="N131"/>
      <c r="O131"/>
      <c r="P131"/>
      <c r="Q131" s="64">
        <v>0.16</v>
      </c>
      <c r="R131" s="64">
        <v>0.06</v>
      </c>
      <c r="S131">
        <v>0.32</v>
      </c>
      <c r="T131"/>
      <c r="U131"/>
      <c r="V131" t="s">
        <v>151</v>
      </c>
      <c r="W131" t="s">
        <v>194</v>
      </c>
      <c r="X131" s="29" t="s">
        <v>209</v>
      </c>
      <c r="Y131" t="s">
        <v>34</v>
      </c>
    </row>
    <row r="132" spans="1:25" ht="15" customHeight="1">
      <c r="A132" s="10" t="s">
        <v>25</v>
      </c>
      <c r="B132"/>
      <c r="C132"/>
      <c r="D132" t="s">
        <v>154</v>
      </c>
      <c r="E132"/>
      <c r="F132" t="s">
        <v>68</v>
      </c>
      <c r="G132" t="s">
        <v>148</v>
      </c>
      <c r="H132" t="s">
        <v>175</v>
      </c>
      <c r="I132" t="s">
        <v>207</v>
      </c>
      <c r="J132"/>
      <c r="K132"/>
      <c r="L132"/>
      <c r="M132"/>
      <c r="N132"/>
      <c r="O132"/>
      <c r="P132"/>
      <c r="Q132" s="64">
        <v>0.04</v>
      </c>
      <c r="R132" s="64">
        <v>0.01</v>
      </c>
      <c r="S132">
        <v>0.14000000000000001</v>
      </c>
      <c r="T132"/>
      <c r="U132"/>
      <c r="V132" t="s">
        <v>151</v>
      </c>
      <c r="W132" t="s">
        <v>194</v>
      </c>
      <c r="X132" s="29" t="s">
        <v>210</v>
      </c>
      <c r="Y132" t="s">
        <v>34</v>
      </c>
    </row>
    <row r="133" spans="1:25" ht="15" customHeight="1">
      <c r="A133" s="10" t="s">
        <v>25</v>
      </c>
      <c r="B133"/>
      <c r="C133"/>
      <c r="D133" t="s">
        <v>196</v>
      </c>
      <c r="E133"/>
      <c r="F133" t="s">
        <v>68</v>
      </c>
      <c r="G133" t="s">
        <v>148</v>
      </c>
      <c r="H133" t="s">
        <v>175</v>
      </c>
      <c r="I133" t="s">
        <v>207</v>
      </c>
      <c r="J133"/>
      <c r="K133"/>
      <c r="L133"/>
      <c r="M133"/>
      <c r="N133"/>
      <c r="O133"/>
      <c r="P133"/>
      <c r="Q133" s="64">
        <v>0.04</v>
      </c>
      <c r="R133" s="64">
        <v>0.01</v>
      </c>
      <c r="S133">
        <v>0.14000000000000001</v>
      </c>
      <c r="T133"/>
      <c r="U133"/>
      <c r="V133" t="s">
        <v>151</v>
      </c>
      <c r="W133" t="s">
        <v>194</v>
      </c>
      <c r="X133" s="29" t="s">
        <v>211</v>
      </c>
      <c r="Y133" t="s">
        <v>34</v>
      </c>
    </row>
    <row r="134" spans="1:25" ht="15" customHeight="1">
      <c r="A134" s="10" t="s">
        <v>25</v>
      </c>
      <c r="B134"/>
      <c r="C134"/>
      <c r="D134" t="s">
        <v>154</v>
      </c>
      <c r="E134"/>
      <c r="F134" t="s">
        <v>68</v>
      </c>
      <c r="G134" t="s">
        <v>148</v>
      </c>
      <c r="H134" t="s">
        <v>149</v>
      </c>
      <c r="I134" t="s">
        <v>190</v>
      </c>
      <c r="J134"/>
      <c r="K134"/>
      <c r="L134"/>
      <c r="M134"/>
      <c r="N134"/>
      <c r="O134"/>
      <c r="P134"/>
      <c r="Q134" s="64">
        <v>0.24</v>
      </c>
      <c r="R134" s="64">
        <v>0.1</v>
      </c>
      <c r="S134">
        <v>0.44</v>
      </c>
      <c r="T134"/>
      <c r="U134"/>
      <c r="V134" t="s">
        <v>151</v>
      </c>
      <c r="W134" t="s">
        <v>212</v>
      </c>
      <c r="X134" s="29" t="s">
        <v>213</v>
      </c>
      <c r="Y134" t="s">
        <v>34</v>
      </c>
    </row>
    <row r="135" spans="1:25" ht="15" customHeight="1">
      <c r="A135" s="10" t="s">
        <v>25</v>
      </c>
      <c r="B135"/>
      <c r="C135"/>
      <c r="D135" t="s">
        <v>154</v>
      </c>
      <c r="E135"/>
      <c r="F135" t="s">
        <v>68</v>
      </c>
      <c r="G135" t="s">
        <v>148</v>
      </c>
      <c r="H135" t="s">
        <v>149</v>
      </c>
      <c r="I135" t="s">
        <v>190</v>
      </c>
      <c r="J135"/>
      <c r="K135"/>
      <c r="L135"/>
      <c r="M135"/>
      <c r="N135"/>
      <c r="O135"/>
      <c r="P135"/>
      <c r="Q135" s="64">
        <v>0.37</v>
      </c>
      <c r="R135" s="64">
        <v>0.14000000000000001</v>
      </c>
      <c r="S135">
        <v>0.61</v>
      </c>
      <c r="T135"/>
      <c r="U135"/>
      <c r="V135" t="s">
        <v>151</v>
      </c>
      <c r="W135" t="s">
        <v>212</v>
      </c>
      <c r="X135" s="29" t="s">
        <v>214</v>
      </c>
      <c r="Y135" t="s">
        <v>34</v>
      </c>
    </row>
    <row r="136" spans="1:25" ht="15" customHeight="1">
      <c r="A136" s="10" t="s">
        <v>25</v>
      </c>
      <c r="B136"/>
      <c r="C136"/>
      <c r="D136" t="s">
        <v>154</v>
      </c>
      <c r="E136"/>
      <c r="F136" t="s">
        <v>68</v>
      </c>
      <c r="G136" t="s">
        <v>148</v>
      </c>
      <c r="H136" t="s">
        <v>171</v>
      </c>
      <c r="I136" t="s">
        <v>190</v>
      </c>
      <c r="J136"/>
      <c r="K136"/>
      <c r="L136"/>
      <c r="M136"/>
      <c r="N136"/>
      <c r="O136"/>
      <c r="P136"/>
      <c r="Q136" s="64">
        <v>0.15</v>
      </c>
      <c r="R136" s="64">
        <v>0.02</v>
      </c>
      <c r="S136">
        <v>0.25</v>
      </c>
      <c r="T136"/>
      <c r="U136"/>
      <c r="V136" t="s">
        <v>151</v>
      </c>
      <c r="W136" t="s">
        <v>212</v>
      </c>
      <c r="X136" s="29" t="s">
        <v>215</v>
      </c>
      <c r="Y136" t="s">
        <v>34</v>
      </c>
    </row>
    <row r="137" spans="1:25" ht="15" customHeight="1">
      <c r="A137" s="10" t="s">
        <v>25</v>
      </c>
      <c r="B137"/>
      <c r="C137"/>
      <c r="D137" t="s">
        <v>154</v>
      </c>
      <c r="E137"/>
      <c r="F137" t="s">
        <v>68</v>
      </c>
      <c r="G137" t="s">
        <v>148</v>
      </c>
      <c r="H137" t="s">
        <v>171</v>
      </c>
      <c r="I137" t="s">
        <v>190</v>
      </c>
      <c r="J137"/>
      <c r="K137"/>
      <c r="L137"/>
      <c r="M137"/>
      <c r="N137"/>
      <c r="O137"/>
      <c r="P137"/>
      <c r="Q137" s="64">
        <v>0.38</v>
      </c>
      <c r="R137" s="64">
        <v>0.11</v>
      </c>
      <c r="S137">
        <v>0.44</v>
      </c>
      <c r="T137"/>
      <c r="U137"/>
      <c r="V137" t="s">
        <v>151</v>
      </c>
      <c r="W137" t="s">
        <v>212</v>
      </c>
      <c r="X137" s="29" t="s">
        <v>216</v>
      </c>
      <c r="Y137" t="s">
        <v>34</v>
      </c>
    </row>
    <row r="138" spans="1:25" ht="15" customHeight="1">
      <c r="A138" s="10" t="s">
        <v>25</v>
      </c>
      <c r="B138"/>
      <c r="C138"/>
      <c r="D138" t="s">
        <v>163</v>
      </c>
      <c r="E138"/>
      <c r="F138" t="s">
        <v>68</v>
      </c>
      <c r="G138" t="s">
        <v>148</v>
      </c>
      <c r="H138" t="s">
        <v>155</v>
      </c>
      <c r="I138" t="s">
        <v>207</v>
      </c>
      <c r="J138"/>
      <c r="K138"/>
      <c r="L138"/>
      <c r="M138"/>
      <c r="N138"/>
      <c r="O138"/>
      <c r="P138"/>
      <c r="Q138" s="64">
        <v>1.7</v>
      </c>
      <c r="R138" s="64">
        <v>0.1</v>
      </c>
      <c r="S138">
        <v>19.3</v>
      </c>
      <c r="T138"/>
      <c r="U138"/>
      <c r="V138" t="s">
        <v>151</v>
      </c>
      <c r="W138" t="s">
        <v>217</v>
      </c>
      <c r="X138" s="29" t="s">
        <v>218</v>
      </c>
      <c r="Y138" t="s">
        <v>34</v>
      </c>
    </row>
    <row r="139" spans="1:25" ht="15" customHeight="1">
      <c r="A139" s="10" t="s">
        <v>25</v>
      </c>
      <c r="B139"/>
      <c r="C139"/>
      <c r="D139" t="s">
        <v>163</v>
      </c>
      <c r="E139"/>
      <c r="F139" t="s">
        <v>68</v>
      </c>
      <c r="G139" t="s">
        <v>148</v>
      </c>
      <c r="H139" t="s">
        <v>155</v>
      </c>
      <c r="I139" t="s">
        <v>207</v>
      </c>
      <c r="J139"/>
      <c r="K139"/>
      <c r="L139"/>
      <c r="M139"/>
      <c r="N139"/>
      <c r="O139"/>
      <c r="P139"/>
      <c r="Q139" s="64">
        <v>2.2000000000000002</v>
      </c>
      <c r="R139" s="64">
        <v>0.1</v>
      </c>
      <c r="S139">
        <v>44.4</v>
      </c>
      <c r="T139"/>
      <c r="U139"/>
      <c r="V139" t="s">
        <v>151</v>
      </c>
      <c r="W139" t="s">
        <v>217</v>
      </c>
      <c r="X139" s="29" t="s">
        <v>219</v>
      </c>
      <c r="Y139" t="s">
        <v>34</v>
      </c>
    </row>
    <row r="140" spans="1:25" ht="15" customHeight="1">
      <c r="A140" s="10" t="s">
        <v>25</v>
      </c>
      <c r="B140"/>
      <c r="C140"/>
      <c r="D140" t="s">
        <v>163</v>
      </c>
      <c r="E140"/>
      <c r="F140" t="s">
        <v>68</v>
      </c>
      <c r="G140" t="s">
        <v>148</v>
      </c>
      <c r="H140" t="s">
        <v>155</v>
      </c>
      <c r="I140" t="s">
        <v>207</v>
      </c>
      <c r="J140"/>
      <c r="K140"/>
      <c r="L140"/>
      <c r="M140"/>
      <c r="N140"/>
      <c r="O140"/>
      <c r="P140"/>
      <c r="Q140" s="64">
        <v>0.9</v>
      </c>
      <c r="R140" s="64">
        <v>0.1</v>
      </c>
      <c r="S140">
        <v>10</v>
      </c>
      <c r="T140"/>
      <c r="U140"/>
      <c r="V140" t="s">
        <v>151</v>
      </c>
      <c r="W140" t="s">
        <v>217</v>
      </c>
      <c r="X140" s="29" t="s">
        <v>220</v>
      </c>
      <c r="Y140" t="s">
        <v>34</v>
      </c>
    </row>
    <row r="141" spans="1:25" ht="15" customHeight="1">
      <c r="A141" s="10" t="s">
        <v>25</v>
      </c>
      <c r="B141"/>
      <c r="C141"/>
      <c r="D141" t="s">
        <v>163</v>
      </c>
      <c r="E141"/>
      <c r="F141" t="s">
        <v>68</v>
      </c>
      <c r="G141" t="s">
        <v>148</v>
      </c>
      <c r="H141" t="s">
        <v>155</v>
      </c>
      <c r="I141" t="s">
        <v>207</v>
      </c>
      <c r="J141"/>
      <c r="K141"/>
      <c r="L141"/>
      <c r="M141"/>
      <c r="N141"/>
      <c r="O141"/>
      <c r="P141"/>
      <c r="Q141" s="64">
        <v>2</v>
      </c>
      <c r="R141" s="64">
        <v>0.3</v>
      </c>
      <c r="S141">
        <v>14</v>
      </c>
      <c r="T141"/>
      <c r="U141"/>
      <c r="V141" t="s">
        <v>151</v>
      </c>
      <c r="W141" t="s">
        <v>217</v>
      </c>
      <c r="X141" s="29" t="s">
        <v>221</v>
      </c>
      <c r="Y141" t="s">
        <v>34</v>
      </c>
    </row>
    <row r="142" spans="1:25" ht="15" customHeight="1">
      <c r="A142" s="10" t="s">
        <v>25</v>
      </c>
      <c r="B142"/>
      <c r="C142"/>
      <c r="D142" t="s">
        <v>163</v>
      </c>
      <c r="E142"/>
      <c r="F142" t="s">
        <v>68</v>
      </c>
      <c r="G142" t="s">
        <v>148</v>
      </c>
      <c r="H142" t="s">
        <v>155</v>
      </c>
      <c r="I142" t="s">
        <v>207</v>
      </c>
      <c r="J142"/>
      <c r="K142"/>
      <c r="L142"/>
      <c r="M142"/>
      <c r="N142"/>
      <c r="O142"/>
      <c r="P142"/>
      <c r="Q142" s="64">
        <v>1.6</v>
      </c>
      <c r="R142" s="64">
        <v>0.2</v>
      </c>
      <c r="S142">
        <v>11</v>
      </c>
      <c r="T142"/>
      <c r="U142"/>
      <c r="V142" t="s">
        <v>151</v>
      </c>
      <c r="W142" t="s">
        <v>217</v>
      </c>
      <c r="X142" s="29" t="s">
        <v>222</v>
      </c>
      <c r="Y142" t="s">
        <v>34</v>
      </c>
    </row>
    <row r="143" spans="1:25" ht="15" customHeight="1">
      <c r="A143" s="10" t="s">
        <v>25</v>
      </c>
      <c r="B143"/>
      <c r="C143"/>
      <c r="D143" t="s">
        <v>163</v>
      </c>
      <c r="E143"/>
      <c r="F143" t="s">
        <v>68</v>
      </c>
      <c r="G143" t="s">
        <v>148</v>
      </c>
      <c r="H143" t="s">
        <v>155</v>
      </c>
      <c r="I143" t="s">
        <v>207</v>
      </c>
      <c r="J143"/>
      <c r="K143"/>
      <c r="L143"/>
      <c r="M143"/>
      <c r="N143"/>
      <c r="O143"/>
      <c r="P143"/>
      <c r="Q143" s="64">
        <v>2.7</v>
      </c>
      <c r="R143" s="64">
        <v>1.2</v>
      </c>
      <c r="S143">
        <v>5.9</v>
      </c>
      <c r="T143"/>
      <c r="U143"/>
      <c r="V143" t="s">
        <v>151</v>
      </c>
      <c r="W143" t="s">
        <v>217</v>
      </c>
      <c r="X143" s="29" t="s">
        <v>223</v>
      </c>
      <c r="Y143" t="s">
        <v>34</v>
      </c>
    </row>
    <row r="144" spans="1:25" ht="15" customHeight="1">
      <c r="A144" s="10" t="s">
        <v>25</v>
      </c>
      <c r="B144"/>
      <c r="C144"/>
      <c r="D144" t="s">
        <v>163</v>
      </c>
      <c r="E144"/>
      <c r="F144" t="s">
        <v>147</v>
      </c>
      <c r="G144" t="s">
        <v>148</v>
      </c>
      <c r="H144" t="s">
        <v>155</v>
      </c>
      <c r="I144" t="s">
        <v>224</v>
      </c>
      <c r="J144"/>
      <c r="K144"/>
      <c r="L144"/>
      <c r="M144"/>
      <c r="N144"/>
      <c r="O144"/>
      <c r="P144"/>
      <c r="Q144" s="64">
        <v>2.2999999999999998</v>
      </c>
      <c r="R144" s="64">
        <v>1.92</v>
      </c>
      <c r="S144">
        <v>2.76</v>
      </c>
      <c r="T144"/>
      <c r="U144"/>
      <c r="V144" t="s">
        <v>151</v>
      </c>
      <c r="W144" t="s">
        <v>225</v>
      </c>
      <c r="X144" s="29" t="s">
        <v>226</v>
      </c>
      <c r="Y144" t="s">
        <v>34</v>
      </c>
    </row>
    <row r="145" spans="1:25" ht="15" customHeight="1">
      <c r="A145" s="10" t="s">
        <v>25</v>
      </c>
      <c r="B145"/>
      <c r="C145"/>
      <c r="D145" t="s">
        <v>163</v>
      </c>
      <c r="E145"/>
      <c r="F145" t="s">
        <v>147</v>
      </c>
      <c r="G145" t="s">
        <v>148</v>
      </c>
      <c r="H145" t="s">
        <v>155</v>
      </c>
      <c r="I145" t="s">
        <v>224</v>
      </c>
      <c r="J145"/>
      <c r="K145"/>
      <c r="L145"/>
      <c r="M145"/>
      <c r="N145"/>
      <c r="O145"/>
      <c r="P145"/>
      <c r="Q145" s="64">
        <v>1.43</v>
      </c>
      <c r="R145" s="64">
        <v>1.2</v>
      </c>
      <c r="S145">
        <v>1.71</v>
      </c>
      <c r="T145"/>
      <c r="U145"/>
      <c r="V145" t="s">
        <v>151</v>
      </c>
      <c r="W145" t="s">
        <v>225</v>
      </c>
      <c r="X145" s="29" t="s">
        <v>227</v>
      </c>
      <c r="Y145" t="s">
        <v>34</v>
      </c>
    </row>
    <row r="146" spans="1:25" ht="15" customHeight="1">
      <c r="A146" s="10" t="s">
        <v>25</v>
      </c>
      <c r="B146"/>
      <c r="C146"/>
      <c r="D146" t="s">
        <v>163</v>
      </c>
      <c r="E146"/>
      <c r="F146" t="s">
        <v>147</v>
      </c>
      <c r="G146" t="s">
        <v>148</v>
      </c>
      <c r="H146" t="s">
        <v>155</v>
      </c>
      <c r="I146" t="s">
        <v>224</v>
      </c>
      <c r="J146"/>
      <c r="K146"/>
      <c r="L146"/>
      <c r="M146"/>
      <c r="N146"/>
      <c r="O146"/>
      <c r="P146"/>
      <c r="Q146" s="64">
        <v>1.1599999999999999</v>
      </c>
      <c r="R146" s="64">
        <v>0.9</v>
      </c>
      <c r="S146">
        <v>1.5</v>
      </c>
      <c r="T146"/>
      <c r="U146"/>
      <c r="V146" t="s">
        <v>151</v>
      </c>
      <c r="W146" t="s">
        <v>225</v>
      </c>
      <c r="X146" s="29" t="s">
        <v>228</v>
      </c>
      <c r="Y146" t="s">
        <v>34</v>
      </c>
    </row>
    <row r="147" spans="1:25" ht="15" customHeight="1">
      <c r="A147" s="10" t="s">
        <v>25</v>
      </c>
      <c r="B147"/>
      <c r="C147"/>
      <c r="D147" t="s">
        <v>163</v>
      </c>
      <c r="E147"/>
      <c r="F147" t="s">
        <v>147</v>
      </c>
      <c r="G147" t="s">
        <v>148</v>
      </c>
      <c r="H147" t="s">
        <v>155</v>
      </c>
      <c r="I147" t="s">
        <v>224</v>
      </c>
      <c r="J147"/>
      <c r="K147"/>
      <c r="L147"/>
      <c r="M147"/>
      <c r="N147"/>
      <c r="O147"/>
      <c r="P147"/>
      <c r="Q147" s="64">
        <v>0.79</v>
      </c>
      <c r="R147" s="64">
        <v>0.5</v>
      </c>
      <c r="S147">
        <v>1.25</v>
      </c>
      <c r="T147"/>
      <c r="U147"/>
      <c r="V147" t="s">
        <v>151</v>
      </c>
      <c r="W147" t="s">
        <v>225</v>
      </c>
      <c r="X147" s="29" t="s">
        <v>229</v>
      </c>
      <c r="Y147" t="s">
        <v>34</v>
      </c>
    </row>
    <row r="148" spans="1:25" ht="15" customHeight="1">
      <c r="A148" s="10" t="s">
        <v>25</v>
      </c>
      <c r="B148"/>
      <c r="C148"/>
      <c r="D148" t="s">
        <v>163</v>
      </c>
      <c r="E148"/>
      <c r="F148" t="s">
        <v>147</v>
      </c>
      <c r="G148" t="s">
        <v>148</v>
      </c>
      <c r="H148" t="s">
        <v>155</v>
      </c>
      <c r="I148" t="s">
        <v>230</v>
      </c>
      <c r="J148"/>
      <c r="K148"/>
      <c r="L148"/>
      <c r="M148"/>
      <c r="N148"/>
      <c r="O148"/>
      <c r="P148"/>
      <c r="Q148" s="64">
        <v>2.1800000000000002</v>
      </c>
      <c r="R148" s="64">
        <v>1.94</v>
      </c>
      <c r="S148">
        <v>2.46</v>
      </c>
      <c r="T148"/>
      <c r="U148"/>
      <c r="V148" t="s">
        <v>151</v>
      </c>
      <c r="W148" t="s">
        <v>225</v>
      </c>
      <c r="X148" s="29" t="s">
        <v>231</v>
      </c>
      <c r="Y148" t="s">
        <v>34</v>
      </c>
    </row>
    <row r="149" spans="1:25" ht="15" customHeight="1">
      <c r="A149" s="10" t="s">
        <v>25</v>
      </c>
      <c r="B149"/>
      <c r="C149"/>
      <c r="D149" t="s">
        <v>163</v>
      </c>
      <c r="E149"/>
      <c r="F149" t="s">
        <v>147</v>
      </c>
      <c r="G149" t="s">
        <v>148</v>
      </c>
      <c r="H149" t="s">
        <v>155</v>
      </c>
      <c r="I149" t="s">
        <v>230</v>
      </c>
      <c r="J149"/>
      <c r="K149"/>
      <c r="L149"/>
      <c r="M149"/>
      <c r="N149"/>
      <c r="O149"/>
      <c r="P149"/>
      <c r="Q149" s="64">
        <v>1.1499999999999999</v>
      </c>
      <c r="R149" s="64">
        <v>1.02</v>
      </c>
      <c r="S149">
        <v>1.3</v>
      </c>
      <c r="T149"/>
      <c r="U149"/>
      <c r="V149" t="s">
        <v>151</v>
      </c>
      <c r="W149" t="s">
        <v>225</v>
      </c>
      <c r="X149" s="29" t="s">
        <v>232</v>
      </c>
      <c r="Y149" t="s">
        <v>34</v>
      </c>
    </row>
    <row r="150" spans="1:25" ht="15" customHeight="1">
      <c r="A150" s="10" t="s">
        <v>25</v>
      </c>
      <c r="B150"/>
      <c r="C150"/>
      <c r="D150" t="s">
        <v>163</v>
      </c>
      <c r="E150"/>
      <c r="F150" t="s">
        <v>147</v>
      </c>
      <c r="G150" t="s">
        <v>148</v>
      </c>
      <c r="H150" t="s">
        <v>155</v>
      </c>
      <c r="I150" t="s">
        <v>230</v>
      </c>
      <c r="J150"/>
      <c r="K150"/>
      <c r="L150"/>
      <c r="M150"/>
      <c r="N150"/>
      <c r="O150"/>
      <c r="P150"/>
      <c r="Q150" s="64">
        <v>0.75</v>
      </c>
      <c r="R150" s="64">
        <v>0.63</v>
      </c>
      <c r="S150">
        <v>0.91</v>
      </c>
      <c r="T150"/>
      <c r="U150"/>
      <c r="V150" t="s">
        <v>151</v>
      </c>
      <c r="W150" t="s">
        <v>225</v>
      </c>
      <c r="X150" s="29" t="s">
        <v>233</v>
      </c>
      <c r="Y150" t="s">
        <v>34</v>
      </c>
    </row>
    <row r="151" spans="1:25" ht="15" customHeight="1">
      <c r="A151" s="10" t="s">
        <v>25</v>
      </c>
      <c r="B151"/>
      <c r="C151"/>
      <c r="D151" t="s">
        <v>163</v>
      </c>
      <c r="E151"/>
      <c r="F151" t="s">
        <v>147</v>
      </c>
      <c r="G151" t="s">
        <v>148</v>
      </c>
      <c r="H151" t="s">
        <v>155</v>
      </c>
      <c r="I151" t="s">
        <v>230</v>
      </c>
      <c r="J151"/>
      <c r="K151"/>
      <c r="L151"/>
      <c r="M151"/>
      <c r="N151"/>
      <c r="O151"/>
      <c r="P151"/>
      <c r="Q151" s="64">
        <v>0.6</v>
      </c>
      <c r="R151" s="64">
        <v>0.43</v>
      </c>
      <c r="S151">
        <v>0.84</v>
      </c>
      <c r="T151"/>
      <c r="U151"/>
      <c r="V151" t="s">
        <v>151</v>
      </c>
      <c r="W151" t="s">
        <v>225</v>
      </c>
      <c r="X151" s="29" t="s">
        <v>234</v>
      </c>
      <c r="Y151" t="s">
        <v>34</v>
      </c>
    </row>
    <row r="152" spans="1:25" ht="15" customHeight="1">
      <c r="A152" s="10" t="s">
        <v>25</v>
      </c>
      <c r="B152"/>
      <c r="C152"/>
      <c r="D152" t="s">
        <v>146</v>
      </c>
      <c r="E152"/>
      <c r="F152" t="s">
        <v>68</v>
      </c>
      <c r="G152" t="s">
        <v>148</v>
      </c>
      <c r="H152" t="s">
        <v>175</v>
      </c>
      <c r="I152" t="s">
        <v>190</v>
      </c>
      <c r="J152"/>
      <c r="K152"/>
      <c r="L152"/>
      <c r="M152"/>
      <c r="N152"/>
      <c r="O152"/>
      <c r="P152"/>
      <c r="Q152" s="64">
        <v>33</v>
      </c>
      <c r="R152" s="67"/>
      <c r="S152"/>
      <c r="T152"/>
      <c r="U152"/>
      <c r="V152" t="s">
        <v>151</v>
      </c>
      <c r="W152" t="s">
        <v>235</v>
      </c>
      <c r="X152" s="29" t="s">
        <v>236</v>
      </c>
      <c r="Y152" t="s">
        <v>34</v>
      </c>
    </row>
    <row r="153" spans="1:25" ht="15" customHeight="1">
      <c r="A153" s="10" t="s">
        <v>25</v>
      </c>
      <c r="B153"/>
      <c r="C153"/>
      <c r="D153" t="s">
        <v>237</v>
      </c>
      <c r="E153"/>
      <c r="F153" t="s">
        <v>68</v>
      </c>
      <c r="G153" t="s">
        <v>148</v>
      </c>
      <c r="H153" t="s">
        <v>155</v>
      </c>
      <c r="I153" t="s">
        <v>190</v>
      </c>
      <c r="J153"/>
      <c r="K153"/>
      <c r="L153"/>
      <c r="M153"/>
      <c r="N153"/>
      <c r="O153"/>
      <c r="P153"/>
      <c r="Q153" s="64">
        <v>0.8</v>
      </c>
      <c r="R153" s="64">
        <v>0.38</v>
      </c>
      <c r="S153">
        <v>1.5</v>
      </c>
      <c r="T153"/>
      <c r="U153"/>
      <c r="V153" t="s">
        <v>151</v>
      </c>
      <c r="W153" t="s">
        <v>238</v>
      </c>
      <c r="X153" s="29" t="s">
        <v>239</v>
      </c>
      <c r="Y153" t="s">
        <v>34</v>
      </c>
    </row>
    <row r="154" spans="1:25" ht="15" customHeight="1">
      <c r="A154" s="10" t="s">
        <v>25</v>
      </c>
      <c r="B154"/>
      <c r="C154"/>
      <c r="D154" t="s">
        <v>237</v>
      </c>
      <c r="E154"/>
      <c r="F154" t="s">
        <v>68</v>
      </c>
      <c r="G154" t="s">
        <v>148</v>
      </c>
      <c r="H154" t="s">
        <v>155</v>
      </c>
      <c r="I154" t="s">
        <v>190</v>
      </c>
      <c r="J154"/>
      <c r="K154"/>
      <c r="L154"/>
      <c r="M154"/>
      <c r="N154"/>
      <c r="O154"/>
      <c r="P154"/>
      <c r="Q154" s="64">
        <v>0.74</v>
      </c>
      <c r="R154" s="64">
        <v>0.27</v>
      </c>
      <c r="S154">
        <v>1.6</v>
      </c>
      <c r="T154"/>
      <c r="U154"/>
      <c r="V154" t="s">
        <v>151</v>
      </c>
      <c r="W154" t="s">
        <v>238</v>
      </c>
      <c r="X154" s="29" t="s">
        <v>240</v>
      </c>
      <c r="Y154" t="s">
        <v>34</v>
      </c>
    </row>
    <row r="155" spans="1:25" ht="15" customHeight="1">
      <c r="A155" s="10" t="s">
        <v>25</v>
      </c>
      <c r="B155"/>
      <c r="C155"/>
      <c r="D155" t="s">
        <v>154</v>
      </c>
      <c r="E155"/>
      <c r="F155" t="s">
        <v>147</v>
      </c>
      <c r="G155" t="s">
        <v>148</v>
      </c>
      <c r="H155" t="s">
        <v>171</v>
      </c>
      <c r="I155" t="s">
        <v>156</v>
      </c>
      <c r="J155"/>
      <c r="K155"/>
      <c r="L155"/>
      <c r="M155"/>
      <c r="N155"/>
      <c r="O155"/>
      <c r="P155"/>
      <c r="Q155" s="64">
        <v>0.15</v>
      </c>
      <c r="R155" s="64">
        <v>0.09</v>
      </c>
      <c r="S155">
        <v>0.25</v>
      </c>
      <c r="T155"/>
      <c r="U155"/>
      <c r="V155" t="s">
        <v>151</v>
      </c>
      <c r="W155" t="s">
        <v>241</v>
      </c>
      <c r="X155" s="29" t="s">
        <v>242</v>
      </c>
      <c r="Y155" t="s">
        <v>34</v>
      </c>
    </row>
    <row r="156" spans="1:25" ht="15" customHeight="1">
      <c r="A156" s="10" t="s">
        <v>25</v>
      </c>
      <c r="B156"/>
      <c r="C156"/>
      <c r="D156" t="s">
        <v>154</v>
      </c>
      <c r="E156"/>
      <c r="F156" t="s">
        <v>147</v>
      </c>
      <c r="G156" t="s">
        <v>148</v>
      </c>
      <c r="H156" t="s">
        <v>171</v>
      </c>
      <c r="I156" t="s">
        <v>156</v>
      </c>
      <c r="J156"/>
      <c r="K156"/>
      <c r="L156"/>
      <c r="M156"/>
      <c r="N156"/>
      <c r="O156"/>
      <c r="P156"/>
      <c r="Q156" s="64">
        <v>0.13</v>
      </c>
      <c r="R156" s="64">
        <v>1</v>
      </c>
      <c r="S156">
        <v>0.18</v>
      </c>
      <c r="T156"/>
      <c r="U156"/>
      <c r="V156" t="s">
        <v>151</v>
      </c>
      <c r="W156" t="s">
        <v>241</v>
      </c>
      <c r="X156" s="29" t="s">
        <v>243</v>
      </c>
      <c r="Y156" t="s">
        <v>34</v>
      </c>
    </row>
    <row r="157" spans="1:25" ht="15" customHeight="1">
      <c r="A157" s="10" t="s">
        <v>25</v>
      </c>
      <c r="B157"/>
      <c r="C157"/>
      <c r="D157"/>
      <c r="E157"/>
      <c r="F157"/>
      <c r="G157" t="s">
        <v>148</v>
      </c>
      <c r="H157" t="s">
        <v>155</v>
      </c>
      <c r="I157" t="s">
        <v>190</v>
      </c>
      <c r="J157"/>
      <c r="K157"/>
      <c r="L157"/>
      <c r="M157"/>
      <c r="N157"/>
      <c r="O157"/>
      <c r="P157"/>
      <c r="Q157" s="68">
        <v>0.6</v>
      </c>
      <c r="R157" s="68">
        <v>0.43</v>
      </c>
      <c r="S157" s="69">
        <v>0.84</v>
      </c>
      <c r="T157"/>
      <c r="U157"/>
      <c r="V157" s="9" t="s">
        <v>244</v>
      </c>
      <c r="W157" t="s">
        <v>245</v>
      </c>
      <c r="X157" s="21" t="s">
        <v>246</v>
      </c>
      <c r="Y157" s="10" t="s">
        <v>247</v>
      </c>
    </row>
    <row r="158" spans="1:25" ht="15" customHeight="1">
      <c r="A158" s="10" t="s">
        <v>25</v>
      </c>
      <c r="B158"/>
      <c r="C158"/>
      <c r="D158"/>
      <c r="E158"/>
      <c r="F158"/>
      <c r="G158" t="s">
        <v>148</v>
      </c>
      <c r="H158" t="s">
        <v>155</v>
      </c>
      <c r="I158" t="s">
        <v>190</v>
      </c>
      <c r="J158"/>
      <c r="K158"/>
      <c r="L158"/>
      <c r="M158"/>
      <c r="N158"/>
      <c r="O158"/>
      <c r="P158"/>
      <c r="Q158" s="69">
        <v>2.2999999999999998</v>
      </c>
      <c r="R158" s="68">
        <v>1.92</v>
      </c>
      <c r="S158" s="69">
        <v>2.76</v>
      </c>
      <c r="T158"/>
      <c r="U158"/>
      <c r="V158" s="9" t="s">
        <v>244</v>
      </c>
      <c r="W158" t="s">
        <v>245</v>
      </c>
      <c r="X158" s="21" t="s">
        <v>246</v>
      </c>
      <c r="Y158" s="10" t="s">
        <v>247</v>
      </c>
    </row>
    <row r="159" spans="1:25" ht="15" customHeight="1">
      <c r="A159" s="10" t="s">
        <v>25</v>
      </c>
      <c r="B159"/>
      <c r="C159"/>
      <c r="D159"/>
      <c r="E159"/>
      <c r="F159"/>
      <c r="G159" t="s">
        <v>148</v>
      </c>
      <c r="H159" t="s">
        <v>155</v>
      </c>
      <c r="I159" t="s">
        <v>156</v>
      </c>
      <c r="J159"/>
      <c r="K159"/>
      <c r="L159"/>
      <c r="M159"/>
      <c r="N159"/>
      <c r="O159"/>
      <c r="P159"/>
      <c r="Q159" s="68">
        <v>0</v>
      </c>
      <c r="R159" s="69"/>
      <c r="S159" s="69"/>
      <c r="T159"/>
      <c r="U159"/>
      <c r="V159" s="9" t="s">
        <v>244</v>
      </c>
      <c r="W159" t="s">
        <v>248</v>
      </c>
      <c r="X159" s="21" t="s">
        <v>249</v>
      </c>
      <c r="Y159" s="10" t="s">
        <v>247</v>
      </c>
    </row>
    <row r="160" spans="1:25" ht="15" customHeight="1">
      <c r="A160" s="10" t="s">
        <v>25</v>
      </c>
      <c r="B160"/>
      <c r="C160"/>
      <c r="D160"/>
      <c r="E160"/>
      <c r="F160"/>
      <c r="G160" t="s">
        <v>148</v>
      </c>
      <c r="H160" t="s">
        <v>155</v>
      </c>
      <c r="I160" t="s">
        <v>156</v>
      </c>
      <c r="J160"/>
      <c r="K160"/>
      <c r="L160"/>
      <c r="M160"/>
      <c r="N160"/>
      <c r="O160"/>
      <c r="P160"/>
      <c r="Q160" s="69">
        <v>8</v>
      </c>
      <c r="R160" s="69"/>
      <c r="S160" s="69"/>
      <c r="T160"/>
      <c r="U160"/>
      <c r="V160" s="9" t="s">
        <v>244</v>
      </c>
      <c r="W160" t="s">
        <v>248</v>
      </c>
      <c r="X160" s="21" t="s">
        <v>249</v>
      </c>
      <c r="Y160" s="10" t="s">
        <v>247</v>
      </c>
    </row>
    <row r="161" spans="1:25" ht="15" customHeight="1">
      <c r="A161" s="10" t="s">
        <v>25</v>
      </c>
      <c r="B161"/>
      <c r="C161"/>
      <c r="D161"/>
      <c r="E161"/>
      <c r="F161"/>
      <c r="G161" t="s">
        <v>148</v>
      </c>
      <c r="H161" t="s">
        <v>155</v>
      </c>
      <c r="I161" t="s">
        <v>250</v>
      </c>
      <c r="J161"/>
      <c r="K161"/>
      <c r="L161"/>
      <c r="M161"/>
      <c r="N161"/>
      <c r="O161"/>
      <c r="P161"/>
      <c r="Q161" s="69">
        <v>9.9099999999999991E-7</v>
      </c>
      <c r="R161" s="69">
        <v>7.6000000000000003E-7</v>
      </c>
      <c r="S161" s="69">
        <v>1.1200000000000001E-6</v>
      </c>
      <c r="T161"/>
      <c r="U161"/>
      <c r="V161" s="9" t="s">
        <v>244</v>
      </c>
      <c r="W161" t="s">
        <v>251</v>
      </c>
      <c r="X161" s="21" t="s">
        <v>252</v>
      </c>
      <c r="Y161" s="10" t="s">
        <v>247</v>
      </c>
    </row>
    <row r="162" spans="1:25" ht="15" customHeight="1">
      <c r="A162" s="10" t="s">
        <v>25</v>
      </c>
      <c r="B162"/>
      <c r="C162"/>
      <c r="D162"/>
      <c r="E162"/>
      <c r="F162"/>
      <c r="G162" t="s">
        <v>148</v>
      </c>
      <c r="H162" t="s">
        <v>155</v>
      </c>
      <c r="I162" t="s">
        <v>250</v>
      </c>
      <c r="J162"/>
      <c r="K162"/>
      <c r="L162"/>
      <c r="M162"/>
      <c r="N162"/>
      <c r="O162"/>
      <c r="P162"/>
      <c r="Q162" s="69">
        <v>4.0999999999999997E-6</v>
      </c>
      <c r="R162" s="69">
        <v>3.4000000000000001E-6</v>
      </c>
      <c r="S162" s="69">
        <v>5.2000000000000002E-6</v>
      </c>
      <c r="T162"/>
      <c r="U162"/>
      <c r="V162" s="9" t="s">
        <v>244</v>
      </c>
      <c r="W162" t="s">
        <v>251</v>
      </c>
      <c r="X162" s="21" t="s">
        <v>252</v>
      </c>
      <c r="Y162" s="10" t="s">
        <v>247</v>
      </c>
    </row>
    <row r="163" spans="1:25" ht="15" customHeight="1">
      <c r="A163" s="10" t="s">
        <v>25</v>
      </c>
      <c r="B163"/>
      <c r="C163"/>
      <c r="D163"/>
      <c r="E163"/>
      <c r="F163"/>
      <c r="G163" t="s">
        <v>148</v>
      </c>
      <c r="H163" t="s">
        <v>155</v>
      </c>
      <c r="I163" t="s">
        <v>156</v>
      </c>
      <c r="J163"/>
      <c r="K163"/>
      <c r="L163"/>
      <c r="M163"/>
      <c r="N163"/>
      <c r="O163"/>
      <c r="P163"/>
      <c r="Q163" s="69">
        <v>1.8500000000000001E-6</v>
      </c>
      <c r="R163" s="69">
        <v>7.5000000000000002E-7</v>
      </c>
      <c r="S163" s="69">
        <v>4.8799999999999999E-6</v>
      </c>
      <c r="T163"/>
      <c r="U163"/>
      <c r="V163" s="9" t="s">
        <v>244</v>
      </c>
      <c r="W163" t="s">
        <v>253</v>
      </c>
      <c r="X163" s="21" t="s">
        <v>254</v>
      </c>
      <c r="Y163" s="10" t="s">
        <v>247</v>
      </c>
    </row>
    <row r="164" spans="1:25" ht="15" customHeight="1">
      <c r="A164" s="10" t="s">
        <v>25</v>
      </c>
      <c r="B164"/>
      <c r="C164"/>
      <c r="D164"/>
      <c r="E164"/>
      <c r="F164"/>
      <c r="G164" t="s">
        <v>148</v>
      </c>
      <c r="H164" t="s">
        <v>155</v>
      </c>
      <c r="I164" t="s">
        <v>156</v>
      </c>
      <c r="J164"/>
      <c r="K164"/>
      <c r="L164"/>
      <c r="M164"/>
      <c r="N164"/>
      <c r="O164"/>
      <c r="P164"/>
      <c r="Q164" s="69">
        <v>3.9600000000000002E-6</v>
      </c>
      <c r="R164" s="69">
        <v>4.4999999999999998E-7</v>
      </c>
      <c r="S164" s="69">
        <v>1.45E-5</v>
      </c>
      <c r="T164"/>
      <c r="U164"/>
      <c r="V164" s="9" t="s">
        <v>244</v>
      </c>
      <c r="W164" t="s">
        <v>253</v>
      </c>
      <c r="X164" s="21" t="s">
        <v>254</v>
      </c>
      <c r="Y164" s="10" t="s">
        <v>247</v>
      </c>
    </row>
    <row r="165" spans="1:25" ht="15" customHeight="1">
      <c r="A165" s="10" t="s">
        <v>25</v>
      </c>
      <c r="B165"/>
      <c r="C165"/>
      <c r="D165"/>
      <c r="E165"/>
      <c r="F165"/>
      <c r="G165" t="s">
        <v>148</v>
      </c>
      <c r="H165" t="s">
        <v>155</v>
      </c>
      <c r="I165" t="s">
        <v>156</v>
      </c>
      <c r="J165"/>
      <c r="K165"/>
      <c r="L165"/>
      <c r="M165"/>
      <c r="N165"/>
      <c r="O165"/>
      <c r="P165"/>
      <c r="Q165" s="69">
        <v>1.4E-8</v>
      </c>
      <c r="R165" s="69"/>
      <c r="S165" s="69"/>
      <c r="T165"/>
      <c r="U165"/>
      <c r="V165" s="9" t="s">
        <v>244</v>
      </c>
      <c r="W165" t="s">
        <v>255</v>
      </c>
      <c r="X165" s="21" t="s">
        <v>256</v>
      </c>
      <c r="Y165" s="10" t="s">
        <v>247</v>
      </c>
    </row>
    <row r="166" spans="1:25" ht="15" customHeight="1">
      <c r="A166" s="10" t="s">
        <v>25</v>
      </c>
      <c r="B166"/>
      <c r="C166"/>
      <c r="D166"/>
      <c r="E166"/>
      <c r="F166"/>
      <c r="G166" t="s">
        <v>148</v>
      </c>
      <c r="H166" t="s">
        <v>155</v>
      </c>
      <c r="I166" t="s">
        <v>156</v>
      </c>
      <c r="J166"/>
      <c r="K166"/>
      <c r="L166"/>
      <c r="M166"/>
      <c r="N166"/>
      <c r="O166"/>
      <c r="P166"/>
      <c r="Q166" s="69">
        <v>3.9999999999999998E-7</v>
      </c>
      <c r="R166" s="69"/>
      <c r="S166" s="69"/>
      <c r="T166"/>
      <c r="U166"/>
      <c r="V166" s="9" t="s">
        <v>244</v>
      </c>
      <c r="W166" t="s">
        <v>255</v>
      </c>
      <c r="X166" s="21" t="s">
        <v>256</v>
      </c>
      <c r="Y166" s="10" t="s">
        <v>247</v>
      </c>
    </row>
    <row r="167" spans="1:25" ht="15" customHeight="1">
      <c r="A167" s="10" t="s">
        <v>25</v>
      </c>
      <c r="B167" t="s">
        <v>257</v>
      </c>
      <c r="C167"/>
      <c r="D167"/>
      <c r="E167"/>
      <c r="F167"/>
      <c r="G167" t="s">
        <v>148</v>
      </c>
      <c r="H167" t="s">
        <v>155</v>
      </c>
      <c r="I167" t="s">
        <v>250</v>
      </c>
      <c r="J167"/>
      <c r="K167"/>
      <c r="L167"/>
      <c r="M167"/>
      <c r="N167"/>
      <c r="O167"/>
      <c r="P167"/>
      <c r="Q167" s="69">
        <v>0.42899999999999999</v>
      </c>
      <c r="R167" s="69"/>
      <c r="S167" s="69"/>
      <c r="T167"/>
      <c r="U167"/>
      <c r="V167" s="9" t="s">
        <v>244</v>
      </c>
      <c r="W167" t="s">
        <v>258</v>
      </c>
      <c r="X167" s="21" t="s">
        <v>259</v>
      </c>
      <c r="Y167" s="10" t="s">
        <v>247</v>
      </c>
    </row>
    <row r="168" spans="1:25" ht="15" customHeight="1">
      <c r="A168" s="10" t="s">
        <v>25</v>
      </c>
      <c r="B168"/>
      <c r="C168"/>
      <c r="D168"/>
      <c r="E168"/>
      <c r="F168"/>
      <c r="G168" t="s">
        <v>148</v>
      </c>
      <c r="H168" t="s">
        <v>155</v>
      </c>
      <c r="I168" t="s">
        <v>156</v>
      </c>
      <c r="J168"/>
      <c r="K168"/>
      <c r="L168"/>
      <c r="M168"/>
      <c r="N168"/>
      <c r="O168"/>
      <c r="P168"/>
      <c r="Q168" s="69">
        <v>4.7500000000000003E-5</v>
      </c>
      <c r="R168" s="69"/>
      <c r="S168" s="69"/>
      <c r="T168"/>
      <c r="U168"/>
      <c r="V168" s="9" t="s">
        <v>244</v>
      </c>
      <c r="W168" t="s">
        <v>260</v>
      </c>
      <c r="X168" s="21" t="s">
        <v>261</v>
      </c>
      <c r="Y168" s="10" t="s">
        <v>247</v>
      </c>
    </row>
    <row r="169" spans="1:25" ht="15" customHeight="1">
      <c r="A169" s="10" t="s">
        <v>25</v>
      </c>
      <c r="B169"/>
      <c r="C169"/>
      <c r="D169"/>
      <c r="E169"/>
      <c r="F169"/>
      <c r="G169" t="s">
        <v>148</v>
      </c>
      <c r="H169" t="s">
        <v>155</v>
      </c>
      <c r="I169" t="s">
        <v>156</v>
      </c>
      <c r="J169"/>
      <c r="K169"/>
      <c r="L169"/>
      <c r="M169"/>
      <c r="N169"/>
      <c r="O169"/>
      <c r="P169"/>
      <c r="Q169" s="69">
        <v>5.7800000000000002E-5</v>
      </c>
      <c r="R169" s="69"/>
      <c r="S169" s="69"/>
      <c r="T169"/>
      <c r="U169"/>
      <c r="V169" s="9" t="s">
        <v>244</v>
      </c>
      <c r="W169" t="s">
        <v>260</v>
      </c>
      <c r="X169" s="21" t="s">
        <v>261</v>
      </c>
      <c r="Y169" s="10" t="s">
        <v>247</v>
      </c>
    </row>
    <row r="170" spans="1:25" ht="15" customHeight="1">
      <c r="A170" s="10" t="s">
        <v>25</v>
      </c>
      <c r="B170"/>
      <c r="C170"/>
      <c r="D170"/>
      <c r="E170"/>
      <c r="F170"/>
      <c r="G170" t="s">
        <v>148</v>
      </c>
      <c r="H170" t="s">
        <v>155</v>
      </c>
      <c r="I170" t="s">
        <v>190</v>
      </c>
      <c r="J170"/>
      <c r="K170"/>
      <c r="L170"/>
      <c r="M170"/>
      <c r="N170"/>
      <c r="O170"/>
      <c r="P170"/>
      <c r="Q170" s="69">
        <v>1.71E-10</v>
      </c>
      <c r="R170" s="69">
        <v>5.8599999999999997E-11</v>
      </c>
      <c r="S170" s="69">
        <v>3.6299999999999999E-10</v>
      </c>
      <c r="T170"/>
      <c r="U170"/>
      <c r="V170" s="9" t="s">
        <v>244</v>
      </c>
      <c r="W170" t="s">
        <v>262</v>
      </c>
      <c r="X170" s="21" t="s">
        <v>263</v>
      </c>
      <c r="Y170" s="10" t="s">
        <v>247</v>
      </c>
    </row>
    <row r="171" spans="1:25" ht="15" customHeight="1">
      <c r="A171" s="10" t="s">
        <v>25</v>
      </c>
      <c r="B171"/>
      <c r="C171"/>
      <c r="D171"/>
      <c r="E171"/>
      <c r="F171"/>
      <c r="G171" t="s">
        <v>148</v>
      </c>
      <c r="H171" t="s">
        <v>155</v>
      </c>
      <c r="I171" t="s">
        <v>190</v>
      </c>
      <c r="J171"/>
      <c r="K171"/>
      <c r="L171"/>
      <c r="M171"/>
      <c r="N171"/>
      <c r="O171"/>
      <c r="P171"/>
      <c r="Q171" s="69">
        <v>1.06E-7</v>
      </c>
      <c r="R171" s="69">
        <v>7.2900000000000003E-9</v>
      </c>
      <c r="S171" s="69">
        <v>3.7800000000000002E-7</v>
      </c>
      <c r="T171"/>
      <c r="U171"/>
      <c r="V171" s="9" t="s">
        <v>244</v>
      </c>
      <c r="W171" t="s">
        <v>262</v>
      </c>
      <c r="X171" s="21" t="s">
        <v>264</v>
      </c>
      <c r="Y171" s="10" t="s">
        <v>247</v>
      </c>
    </row>
    <row r="172" spans="1:25" ht="15" customHeight="1">
      <c r="A172" s="10" t="s">
        <v>25</v>
      </c>
      <c r="B172"/>
      <c r="C172"/>
      <c r="D172"/>
      <c r="E172"/>
      <c r="F172"/>
      <c r="G172" t="s">
        <v>148</v>
      </c>
      <c r="H172" t="s">
        <v>155</v>
      </c>
      <c r="I172" t="s">
        <v>156</v>
      </c>
      <c r="J172"/>
      <c r="K172"/>
      <c r="L172"/>
      <c r="M172"/>
      <c r="N172"/>
      <c r="O172"/>
      <c r="P172"/>
      <c r="Q172" s="69">
        <v>0.08</v>
      </c>
      <c r="R172" s="69">
        <v>0.06</v>
      </c>
      <c r="S172" s="69">
        <v>0.1</v>
      </c>
      <c r="T172"/>
      <c r="U172"/>
      <c r="V172" s="9" t="s">
        <v>244</v>
      </c>
      <c r="W172" t="s">
        <v>265</v>
      </c>
      <c r="X172" s="21" t="s">
        <v>266</v>
      </c>
      <c r="Y172" s="10" t="s">
        <v>247</v>
      </c>
    </row>
    <row r="173" spans="1:25" ht="15" customHeight="1">
      <c r="A173" s="10" t="s">
        <v>25</v>
      </c>
      <c r="B173"/>
      <c r="C173"/>
      <c r="D173"/>
      <c r="E173"/>
      <c r="F173"/>
      <c r="G173" t="s">
        <v>148</v>
      </c>
      <c r="H173" t="s">
        <v>155</v>
      </c>
      <c r="I173" t="s">
        <v>156</v>
      </c>
      <c r="J173"/>
      <c r="K173"/>
      <c r="L173"/>
      <c r="M173"/>
      <c r="N173"/>
      <c r="O173"/>
      <c r="P173"/>
      <c r="Q173" s="69">
        <v>0.11</v>
      </c>
      <c r="R173" s="69">
        <v>0.08</v>
      </c>
      <c r="S173" s="69">
        <v>0.2</v>
      </c>
      <c r="T173"/>
      <c r="U173"/>
      <c r="V173" s="9" t="s">
        <v>244</v>
      </c>
      <c r="W173" t="s">
        <v>265</v>
      </c>
      <c r="X173" s="21" t="s">
        <v>266</v>
      </c>
      <c r="Y173" s="10" t="s">
        <v>247</v>
      </c>
    </row>
    <row r="174" spans="1:25" ht="15" customHeight="1">
      <c r="A174" s="10" t="s">
        <v>25</v>
      </c>
      <c r="B174"/>
      <c r="C174"/>
      <c r="D174"/>
      <c r="E174"/>
      <c r="F174"/>
      <c r="G174" t="s">
        <v>148</v>
      </c>
      <c r="H174" t="s">
        <v>155</v>
      </c>
      <c r="I174" t="s">
        <v>156</v>
      </c>
      <c r="J174"/>
      <c r="K174"/>
      <c r="L174"/>
      <c r="M174"/>
      <c r="N174"/>
      <c r="O174"/>
      <c r="P174"/>
      <c r="Q174" s="69">
        <v>0.122</v>
      </c>
      <c r="R174" s="69"/>
      <c r="S174" s="69"/>
      <c r="T174"/>
      <c r="U174"/>
      <c r="V174" s="9" t="s">
        <v>244</v>
      </c>
      <c r="W174" t="s">
        <v>267</v>
      </c>
      <c r="X174" s="21" t="s">
        <v>268</v>
      </c>
      <c r="Y174" s="10" t="s">
        <v>247</v>
      </c>
    </row>
    <row r="175" spans="1:25" ht="15" customHeight="1">
      <c r="A175" s="10" t="s">
        <v>25</v>
      </c>
      <c r="B175"/>
      <c r="C175"/>
      <c r="D175"/>
      <c r="E175"/>
      <c r="F175"/>
      <c r="G175" t="s">
        <v>148</v>
      </c>
      <c r="H175" t="s">
        <v>155</v>
      </c>
      <c r="I175" t="s">
        <v>156</v>
      </c>
      <c r="J175"/>
      <c r="K175"/>
      <c r="L175"/>
      <c r="M175"/>
      <c r="N175"/>
      <c r="O175"/>
      <c r="P175"/>
      <c r="Q175" s="69">
        <v>7.0000000000000007E-2</v>
      </c>
      <c r="R175" s="69">
        <v>0.06</v>
      </c>
      <c r="S175" s="69">
        <v>0.09</v>
      </c>
      <c r="T175"/>
      <c r="U175"/>
      <c r="V175" s="9" t="s">
        <v>244</v>
      </c>
      <c r="W175" t="s">
        <v>269</v>
      </c>
      <c r="X175" s="21" t="s">
        <v>270</v>
      </c>
      <c r="Y175" s="10" t="s">
        <v>247</v>
      </c>
    </row>
    <row r="176" spans="1:25" ht="15" customHeight="1">
      <c r="A176" s="10" t="s">
        <v>25</v>
      </c>
      <c r="B176"/>
      <c r="C176"/>
      <c r="D176"/>
      <c r="E176"/>
      <c r="F176"/>
      <c r="G176" t="s">
        <v>148</v>
      </c>
      <c r="H176" t="s">
        <v>155</v>
      </c>
      <c r="I176" t="s">
        <v>156</v>
      </c>
      <c r="J176"/>
      <c r="K176"/>
      <c r="L176"/>
      <c r="M176"/>
      <c r="N176"/>
      <c r="O176"/>
      <c r="P176"/>
      <c r="Q176" s="70">
        <v>58</v>
      </c>
      <c r="R176" s="69"/>
      <c r="S176" s="69"/>
      <c r="T176"/>
      <c r="U176"/>
      <c r="V176" s="9" t="s">
        <v>244</v>
      </c>
      <c r="W176" t="s">
        <v>271</v>
      </c>
      <c r="X176" s="21" t="s">
        <v>272</v>
      </c>
      <c r="Y176" s="10" t="s">
        <v>247</v>
      </c>
    </row>
    <row r="177" spans="1:25" ht="15" customHeight="1">
      <c r="A177" s="10" t="s">
        <v>25</v>
      </c>
      <c r="B177"/>
      <c r="C177"/>
      <c r="D177"/>
      <c r="E177"/>
      <c r="F177"/>
      <c r="G177" t="s">
        <v>148</v>
      </c>
      <c r="H177" t="s">
        <v>155</v>
      </c>
      <c r="I177" t="s">
        <v>156</v>
      </c>
      <c r="J177"/>
      <c r="K177"/>
      <c r="L177"/>
      <c r="M177"/>
      <c r="N177"/>
      <c r="O177"/>
      <c r="P177"/>
      <c r="Q177" s="69">
        <v>0</v>
      </c>
      <c r="R177" s="69"/>
      <c r="S177" s="69"/>
      <c r="T177"/>
      <c r="U177"/>
      <c r="V177" s="9" t="s">
        <v>244</v>
      </c>
      <c r="W177" t="s">
        <v>273</v>
      </c>
      <c r="X177" s="21" t="s">
        <v>274</v>
      </c>
      <c r="Y177" s="10" t="s">
        <v>247</v>
      </c>
    </row>
    <row r="178" spans="1:25" ht="15" customHeight="1">
      <c r="A178" s="10" t="s">
        <v>25</v>
      </c>
      <c r="B178"/>
      <c r="C178"/>
      <c r="D178"/>
      <c r="E178"/>
      <c r="F178"/>
      <c r="G178" t="s">
        <v>148</v>
      </c>
      <c r="H178" t="s">
        <v>155</v>
      </c>
      <c r="I178" t="s">
        <v>156</v>
      </c>
      <c r="J178"/>
      <c r="K178"/>
      <c r="L178"/>
      <c r="M178"/>
      <c r="N178"/>
      <c r="O178"/>
      <c r="P178"/>
      <c r="Q178" s="69">
        <v>2.0009999999999999</v>
      </c>
      <c r="R178" s="69"/>
      <c r="S178" s="69"/>
      <c r="T178"/>
      <c r="U178"/>
      <c r="V178" s="9" t="s">
        <v>244</v>
      </c>
      <c r="W178" t="s">
        <v>273</v>
      </c>
      <c r="X178" s="21" t="s">
        <v>274</v>
      </c>
      <c r="Y178" s="10" t="s">
        <v>247</v>
      </c>
    </row>
    <row r="179" spans="1:25" ht="15" customHeight="1">
      <c r="A179" s="10" t="s">
        <v>25</v>
      </c>
      <c r="B179"/>
      <c r="C179"/>
      <c r="D179"/>
      <c r="E179"/>
      <c r="F179"/>
      <c r="G179" t="s">
        <v>148</v>
      </c>
      <c r="H179" t="s">
        <v>149</v>
      </c>
      <c r="I179" t="s">
        <v>275</v>
      </c>
      <c r="J179"/>
      <c r="K179"/>
      <c r="L179"/>
      <c r="M179"/>
      <c r="N179"/>
      <c r="O179"/>
      <c r="P179"/>
      <c r="Q179" s="69">
        <v>6.1000000000000004E-3</v>
      </c>
      <c r="R179" s="69">
        <v>2.5000000000000001E-3</v>
      </c>
      <c r="S179" s="69">
        <v>0.13700000000000001</v>
      </c>
      <c r="T179"/>
      <c r="U179"/>
      <c r="V179" s="9" t="s">
        <v>244</v>
      </c>
      <c r="W179" t="s">
        <v>276</v>
      </c>
      <c r="X179" s="21" t="s">
        <v>277</v>
      </c>
      <c r="Y179" s="10" t="s">
        <v>247</v>
      </c>
    </row>
    <row r="180" spans="1:25" ht="15" customHeight="1">
      <c r="A180" s="10" t="s">
        <v>25</v>
      </c>
      <c r="B180"/>
      <c r="C180"/>
      <c r="D180"/>
      <c r="E180"/>
      <c r="F180"/>
      <c r="G180" t="s">
        <v>148</v>
      </c>
      <c r="H180" t="s">
        <v>149</v>
      </c>
      <c r="I180" t="s">
        <v>150</v>
      </c>
      <c r="J180"/>
      <c r="K180"/>
      <c r="L180"/>
      <c r="M180"/>
      <c r="N180"/>
      <c r="O180"/>
      <c r="P180"/>
      <c r="Q180" s="69">
        <v>3.2</v>
      </c>
      <c r="R180" s="69">
        <v>2.2999999999999998</v>
      </c>
      <c r="S180" s="69">
        <v>4.3</v>
      </c>
      <c r="T180"/>
      <c r="U180"/>
      <c r="V180" s="9" t="s">
        <v>244</v>
      </c>
      <c r="W180" t="s">
        <v>265</v>
      </c>
      <c r="X180" s="21" t="s">
        <v>278</v>
      </c>
      <c r="Y180" s="10" t="s">
        <v>247</v>
      </c>
    </row>
    <row r="181" spans="1:25" ht="15" customHeight="1">
      <c r="A181" s="10" t="s">
        <v>25</v>
      </c>
      <c r="B181"/>
      <c r="C181"/>
      <c r="D181"/>
      <c r="E181"/>
      <c r="F181"/>
      <c r="G181" t="s">
        <v>148</v>
      </c>
      <c r="H181" t="s">
        <v>279</v>
      </c>
      <c r="I181" t="s">
        <v>156</v>
      </c>
      <c r="J181"/>
      <c r="K181"/>
      <c r="L181"/>
      <c r="M181"/>
      <c r="N181"/>
      <c r="O181"/>
      <c r="P181"/>
      <c r="Q181" s="69">
        <v>3.5000000000000001E-3</v>
      </c>
      <c r="R181" s="69"/>
      <c r="S181" s="69"/>
      <c r="T181"/>
      <c r="U181"/>
      <c r="V181" s="9" t="s">
        <v>244</v>
      </c>
      <c r="W181" t="s">
        <v>280</v>
      </c>
      <c r="X181" s="21" t="s">
        <v>281</v>
      </c>
      <c r="Y181" s="10" t="s">
        <v>247</v>
      </c>
    </row>
    <row r="182" spans="1:25" ht="15" customHeight="1">
      <c r="A182" s="10" t="s">
        <v>25</v>
      </c>
      <c r="B182"/>
      <c r="C182"/>
      <c r="D182"/>
      <c r="E182"/>
      <c r="F182"/>
      <c r="G182" t="s">
        <v>148</v>
      </c>
      <c r="H182" t="s">
        <v>279</v>
      </c>
      <c r="I182" t="s">
        <v>156</v>
      </c>
      <c r="J182"/>
      <c r="K182"/>
      <c r="L182"/>
      <c r="M182"/>
      <c r="N182"/>
      <c r="O182"/>
      <c r="P182"/>
      <c r="Q182" s="69">
        <v>1.1999999999999999E-3</v>
      </c>
      <c r="R182" s="69">
        <v>1E-4</v>
      </c>
      <c r="S182" s="69">
        <v>0.1</v>
      </c>
      <c r="T182"/>
      <c r="U182"/>
      <c r="V182" s="9" t="s">
        <v>244</v>
      </c>
      <c r="W182" t="s">
        <v>282</v>
      </c>
      <c r="X182" s="21" t="s">
        <v>283</v>
      </c>
      <c r="Y182" s="10" t="s">
        <v>247</v>
      </c>
    </row>
    <row r="183" spans="1:25" ht="15" customHeight="1">
      <c r="A183" s="10" t="s">
        <v>25</v>
      </c>
      <c r="B183"/>
      <c r="C183"/>
      <c r="D183"/>
      <c r="E183"/>
      <c r="F183"/>
      <c r="G183" t="s">
        <v>148</v>
      </c>
      <c r="H183" t="s">
        <v>284</v>
      </c>
      <c r="I183" t="s">
        <v>250</v>
      </c>
      <c r="J183"/>
      <c r="K183"/>
      <c r="L183"/>
      <c r="M183"/>
      <c r="N183"/>
      <c r="O183"/>
      <c r="P183"/>
      <c r="Q183" s="69">
        <v>6.9999999999999994E-5</v>
      </c>
      <c r="R183" s="69"/>
      <c r="S183" s="69"/>
      <c r="T183"/>
      <c r="U183"/>
      <c r="V183" s="9" t="s">
        <v>244</v>
      </c>
      <c r="W183" t="s">
        <v>271</v>
      </c>
      <c r="X183" s="21" t="s">
        <v>285</v>
      </c>
      <c r="Y183" s="10" t="s">
        <v>247</v>
      </c>
    </row>
    <row r="184" spans="1:25" ht="15" customHeight="1">
      <c r="A184" s="10" t="s">
        <v>25</v>
      </c>
      <c r="B184"/>
      <c r="C184"/>
      <c r="D184"/>
      <c r="E184"/>
      <c r="F184"/>
      <c r="G184" t="s">
        <v>148</v>
      </c>
      <c r="H184" t="s">
        <v>284</v>
      </c>
      <c r="I184" t="s">
        <v>250</v>
      </c>
      <c r="J184"/>
      <c r="K184"/>
      <c r="L184"/>
      <c r="M184"/>
      <c r="N184"/>
      <c r="O184"/>
      <c r="P184"/>
      <c r="Q184" s="69">
        <v>7.0699999999999999E-3</v>
      </c>
      <c r="R184" s="69"/>
      <c r="S184" s="69"/>
      <c r="T184"/>
      <c r="U184"/>
      <c r="V184" s="9" t="s">
        <v>244</v>
      </c>
      <c r="W184" t="s">
        <v>271</v>
      </c>
      <c r="X184" s="21" t="s">
        <v>285</v>
      </c>
      <c r="Y184" s="10" t="s">
        <v>247</v>
      </c>
    </row>
    <row r="185" spans="1:25" ht="15" customHeight="1">
      <c r="A185" s="10" t="s">
        <v>25</v>
      </c>
      <c r="B185"/>
      <c r="C185"/>
      <c r="D185"/>
      <c r="E185"/>
      <c r="F185"/>
      <c r="G185" t="s">
        <v>148</v>
      </c>
      <c r="H185" t="s">
        <v>286</v>
      </c>
      <c r="I185" t="s">
        <v>250</v>
      </c>
      <c r="J185"/>
      <c r="K185"/>
      <c r="L185"/>
      <c r="M185"/>
      <c r="N185"/>
      <c r="O185"/>
      <c r="P185"/>
      <c r="Q185" s="69">
        <v>0.95</v>
      </c>
      <c r="R185" s="69">
        <v>0.3</v>
      </c>
      <c r="S185" s="69">
        <v>2.2999999999999998</v>
      </c>
      <c r="T185"/>
      <c r="U185"/>
      <c r="V185" s="9" t="s">
        <v>244</v>
      </c>
      <c r="W185" t="s">
        <v>287</v>
      </c>
      <c r="X185" s="21" t="s">
        <v>288</v>
      </c>
      <c r="Y185" s="10" t="s">
        <v>247</v>
      </c>
    </row>
    <row r="186" spans="1:25" ht="15" customHeight="1">
      <c r="A186" s="10" t="s">
        <v>25</v>
      </c>
      <c r="B186"/>
      <c r="C186"/>
      <c r="D186"/>
      <c r="E186"/>
      <c r="F186"/>
      <c r="G186" t="s">
        <v>148</v>
      </c>
      <c r="H186" t="s">
        <v>286</v>
      </c>
      <c r="I186" t="s">
        <v>250</v>
      </c>
      <c r="J186"/>
      <c r="K186"/>
      <c r="L186"/>
      <c r="M186"/>
      <c r="N186"/>
      <c r="O186"/>
      <c r="P186"/>
      <c r="Q186" s="69">
        <v>34.4</v>
      </c>
      <c r="R186" s="69">
        <v>27.3</v>
      </c>
      <c r="S186" s="69">
        <v>44.4</v>
      </c>
      <c r="T186"/>
      <c r="U186"/>
      <c r="V186" s="9" t="s">
        <v>244</v>
      </c>
      <c r="W186" t="s">
        <v>287</v>
      </c>
      <c r="X186" s="21" t="s">
        <v>288</v>
      </c>
      <c r="Y186" s="10" t="s">
        <v>247</v>
      </c>
    </row>
    <row r="187" spans="1:25" ht="15" customHeight="1">
      <c r="A187" s="10" t="s">
        <v>25</v>
      </c>
      <c r="B187"/>
      <c r="C187"/>
      <c r="D187"/>
      <c r="E187"/>
      <c r="F187"/>
      <c r="G187" t="s">
        <v>148</v>
      </c>
      <c r="H187" t="s">
        <v>286</v>
      </c>
      <c r="I187" t="s">
        <v>289</v>
      </c>
      <c r="J187"/>
      <c r="K187"/>
      <c r="L187"/>
      <c r="M187"/>
      <c r="N187"/>
      <c r="O187"/>
      <c r="P187"/>
      <c r="Q187" s="69">
        <v>0.23</v>
      </c>
      <c r="R187" s="69">
        <v>0.16</v>
      </c>
      <c r="S187" s="69">
        <v>0.31</v>
      </c>
      <c r="T187"/>
      <c r="U187"/>
      <c r="V187" s="9" t="s">
        <v>244</v>
      </c>
      <c r="W187" t="s">
        <v>290</v>
      </c>
      <c r="X187" s="21" t="s">
        <v>291</v>
      </c>
      <c r="Y187" s="10" t="s">
        <v>247</v>
      </c>
    </row>
    <row r="188" spans="1:25" ht="15" customHeight="1">
      <c r="A188" s="10" t="s">
        <v>25</v>
      </c>
      <c r="B188"/>
      <c r="C188"/>
      <c r="D188"/>
      <c r="E188"/>
      <c r="F188"/>
      <c r="G188" t="s">
        <v>148</v>
      </c>
      <c r="H188" t="s">
        <v>286</v>
      </c>
      <c r="I188" t="s">
        <v>289</v>
      </c>
      <c r="J188"/>
      <c r="K188"/>
      <c r="L188"/>
      <c r="M188"/>
      <c r="N188"/>
      <c r="O188"/>
      <c r="P188"/>
      <c r="Q188" s="69">
        <v>0.53</v>
      </c>
      <c r="R188" s="69">
        <v>0.37</v>
      </c>
      <c r="S188" s="69">
        <v>0.72</v>
      </c>
      <c r="T188"/>
      <c r="U188"/>
      <c r="V188" s="9" t="s">
        <v>244</v>
      </c>
      <c r="W188" t="s">
        <v>290</v>
      </c>
      <c r="X188" s="21" t="s">
        <v>291</v>
      </c>
      <c r="Y188" s="10" t="s">
        <v>247</v>
      </c>
    </row>
    <row r="189" spans="1:25" ht="15" customHeight="1">
      <c r="A189" s="10" t="s">
        <v>25</v>
      </c>
      <c r="B189"/>
      <c r="C189"/>
      <c r="D189"/>
      <c r="E189"/>
      <c r="F189"/>
      <c r="G189" t="s">
        <v>148</v>
      </c>
      <c r="H189" t="s">
        <v>286</v>
      </c>
      <c r="I189" t="s">
        <v>164</v>
      </c>
      <c r="J189"/>
      <c r="K189"/>
      <c r="L189"/>
      <c r="M189"/>
      <c r="N189"/>
      <c r="O189"/>
      <c r="P189"/>
      <c r="Q189" s="69">
        <v>4.0999999999999996</v>
      </c>
      <c r="R189" s="69">
        <v>2.8</v>
      </c>
      <c r="S189" s="69">
        <v>5.8</v>
      </c>
      <c r="T189"/>
      <c r="U189"/>
      <c r="V189" s="9" t="s">
        <v>244</v>
      </c>
      <c r="W189" t="s">
        <v>292</v>
      </c>
      <c r="X189" s="21" t="s">
        <v>293</v>
      </c>
      <c r="Y189" s="10" t="s">
        <v>247</v>
      </c>
    </row>
    <row r="190" spans="1:25" ht="15" customHeight="1">
      <c r="A190" s="10" t="s">
        <v>25</v>
      </c>
      <c r="B190"/>
      <c r="C190"/>
      <c r="D190"/>
      <c r="E190"/>
      <c r="F190"/>
      <c r="G190" t="s">
        <v>148</v>
      </c>
      <c r="H190" t="s">
        <v>286</v>
      </c>
      <c r="I190" t="s">
        <v>190</v>
      </c>
      <c r="J190"/>
      <c r="K190"/>
      <c r="L190"/>
      <c r="M190"/>
      <c r="N190"/>
      <c r="O190"/>
      <c r="P190"/>
      <c r="Q190" s="69">
        <v>0.66100000000000003</v>
      </c>
      <c r="R190" s="69">
        <v>0.627</v>
      </c>
      <c r="S190" s="69">
        <v>0.69599999999999995</v>
      </c>
      <c r="T190"/>
      <c r="U190"/>
      <c r="V190" s="9" t="s">
        <v>244</v>
      </c>
      <c r="W190" t="s">
        <v>294</v>
      </c>
      <c r="X190" s="21" t="s">
        <v>295</v>
      </c>
      <c r="Y190" s="10" t="s">
        <v>247</v>
      </c>
    </row>
    <row r="191" spans="1:25" ht="15" customHeight="1">
      <c r="A191" s="10" t="s">
        <v>25</v>
      </c>
      <c r="B191"/>
      <c r="C191"/>
      <c r="D191"/>
      <c r="E191"/>
      <c r="F191"/>
      <c r="G191" t="s">
        <v>148</v>
      </c>
      <c r="H191" t="s">
        <v>286</v>
      </c>
      <c r="I191" t="s">
        <v>190</v>
      </c>
      <c r="J191"/>
      <c r="K191"/>
      <c r="L191"/>
      <c r="M191"/>
      <c r="N191"/>
      <c r="O191"/>
      <c r="P191"/>
      <c r="Q191" s="69">
        <v>3.387</v>
      </c>
      <c r="R191" s="69">
        <v>1.774</v>
      </c>
      <c r="S191" s="69">
        <v>2.0710000000000002</v>
      </c>
      <c r="T191"/>
      <c r="U191"/>
      <c r="V191" s="9" t="s">
        <v>244</v>
      </c>
      <c r="W191" t="s">
        <v>294</v>
      </c>
      <c r="X191" s="21" t="s">
        <v>295</v>
      </c>
      <c r="Y191" s="10" t="s">
        <v>247</v>
      </c>
    </row>
    <row r="192" spans="1:25" ht="15" customHeight="1">
      <c r="A192" s="10" t="s">
        <v>25</v>
      </c>
      <c r="B192"/>
      <c r="C192"/>
      <c r="D192"/>
      <c r="E192"/>
      <c r="F192"/>
      <c r="G192" t="s">
        <v>148</v>
      </c>
      <c r="H192" t="s">
        <v>296</v>
      </c>
      <c r="I192" t="s">
        <v>156</v>
      </c>
      <c r="J192"/>
      <c r="K192"/>
      <c r="L192"/>
      <c r="M192"/>
      <c r="N192"/>
      <c r="O192"/>
      <c r="P192"/>
      <c r="Q192" s="69">
        <v>1.887E-8</v>
      </c>
      <c r="R192" s="69"/>
      <c r="S192" s="69"/>
      <c r="T192"/>
      <c r="U192"/>
      <c r="V192" s="9" t="s">
        <v>244</v>
      </c>
      <c r="W192" t="s">
        <v>297</v>
      </c>
      <c r="X192" s="21" t="s">
        <v>298</v>
      </c>
      <c r="Y192" s="10" t="s">
        <v>247</v>
      </c>
    </row>
    <row r="193" spans="1:25" ht="15" customHeight="1">
      <c r="A193" s="10" t="s">
        <v>25</v>
      </c>
      <c r="B193"/>
      <c r="C193"/>
      <c r="D193"/>
      <c r="E193"/>
      <c r="F193"/>
      <c r="G193" t="s">
        <v>148</v>
      </c>
      <c r="H193" t="s">
        <v>171</v>
      </c>
      <c r="I193" t="s">
        <v>299</v>
      </c>
      <c r="J193"/>
      <c r="K193"/>
      <c r="L193"/>
      <c r="M193"/>
      <c r="N193"/>
      <c r="O193"/>
      <c r="P193"/>
      <c r="Q193" s="69">
        <v>8.9999999999999998E-4</v>
      </c>
      <c r="R193" s="69">
        <v>5.0000000000000001E-4</v>
      </c>
      <c r="S193" s="69">
        <v>1.2999999999999999E-2</v>
      </c>
      <c r="T193"/>
      <c r="U193"/>
      <c r="V193" s="9" t="s">
        <v>244</v>
      </c>
      <c r="W193" t="s">
        <v>300</v>
      </c>
      <c r="X193" s="21" t="s">
        <v>301</v>
      </c>
      <c r="Y193" s="10" t="s">
        <v>247</v>
      </c>
    </row>
    <row r="194" spans="1:25" ht="15" customHeight="1">
      <c r="A194" s="10" t="s">
        <v>25</v>
      </c>
      <c r="B194"/>
      <c r="C194"/>
      <c r="D194"/>
      <c r="E194"/>
      <c r="F194"/>
      <c r="G194" t="s">
        <v>148</v>
      </c>
      <c r="H194" t="s">
        <v>171</v>
      </c>
      <c r="I194" t="s">
        <v>299</v>
      </c>
      <c r="J194"/>
      <c r="K194"/>
      <c r="L194"/>
      <c r="M194"/>
      <c r="N194"/>
      <c r="O194"/>
      <c r="P194"/>
      <c r="Q194" s="69">
        <v>1.55E-2</v>
      </c>
      <c r="R194" s="69">
        <v>7.8E-2</v>
      </c>
      <c r="S194" s="69">
        <v>0.23200000000000001</v>
      </c>
      <c r="T194"/>
      <c r="U194"/>
      <c r="V194" s="9" t="s">
        <v>244</v>
      </c>
      <c r="W194" t="s">
        <v>300</v>
      </c>
      <c r="X194" s="21" t="s">
        <v>301</v>
      </c>
      <c r="Y194" s="10" t="s">
        <v>247</v>
      </c>
    </row>
    <row r="195" spans="1:25" ht="15" customHeight="1">
      <c r="A195" s="10" t="s">
        <v>25</v>
      </c>
      <c r="B195"/>
      <c r="C195"/>
      <c r="D195"/>
      <c r="E195"/>
      <c r="F195"/>
      <c r="G195" t="s">
        <v>148</v>
      </c>
      <c r="H195" t="s">
        <v>199</v>
      </c>
      <c r="I195" t="s">
        <v>156</v>
      </c>
      <c r="J195"/>
      <c r="K195"/>
      <c r="L195"/>
      <c r="M195"/>
      <c r="N195"/>
      <c r="O195"/>
      <c r="P195"/>
      <c r="Q195" s="69">
        <v>0</v>
      </c>
      <c r="R195" s="69"/>
      <c r="S195" s="69"/>
      <c r="T195"/>
      <c r="U195"/>
      <c r="V195" s="9" t="s">
        <v>244</v>
      </c>
      <c r="W195" t="s">
        <v>302</v>
      </c>
      <c r="X195" s="21" t="s">
        <v>303</v>
      </c>
      <c r="Y195" s="10" t="s">
        <v>247</v>
      </c>
    </row>
    <row r="196" spans="1:25" ht="15" customHeight="1">
      <c r="A196" s="10" t="s">
        <v>25</v>
      </c>
      <c r="B196"/>
      <c r="C196"/>
      <c r="D196"/>
      <c r="E196"/>
      <c r="F196"/>
      <c r="G196" t="s">
        <v>148</v>
      </c>
      <c r="H196" t="s">
        <v>199</v>
      </c>
      <c r="I196" t="s">
        <v>156</v>
      </c>
      <c r="J196"/>
      <c r="K196"/>
      <c r="L196"/>
      <c r="M196"/>
      <c r="N196"/>
      <c r="O196"/>
      <c r="P196"/>
      <c r="Q196" s="69">
        <v>2.3800000000000002E-3</v>
      </c>
      <c r="R196" s="69"/>
      <c r="S196" s="69"/>
      <c r="T196"/>
      <c r="U196"/>
      <c r="V196" s="9" t="s">
        <v>244</v>
      </c>
      <c r="W196" t="s">
        <v>302</v>
      </c>
      <c r="X196" s="21" t="s">
        <v>303</v>
      </c>
      <c r="Y196" s="10" t="s">
        <v>247</v>
      </c>
    </row>
    <row r="197" spans="1:25" ht="15" customHeight="1">
      <c r="A197" s="10" t="s">
        <v>25</v>
      </c>
      <c r="B197"/>
      <c r="C197"/>
      <c r="D197"/>
      <c r="E197"/>
      <c r="F197"/>
      <c r="G197" t="s">
        <v>148</v>
      </c>
      <c r="H197" t="s">
        <v>175</v>
      </c>
      <c r="I197" t="s">
        <v>156</v>
      </c>
      <c r="J197"/>
      <c r="K197"/>
      <c r="L197"/>
      <c r="M197"/>
      <c r="N197"/>
      <c r="O197"/>
      <c r="P197"/>
      <c r="Q197" s="69">
        <v>0.17</v>
      </c>
      <c r="R197" s="69">
        <v>0.1</v>
      </c>
      <c r="S197" s="69">
        <v>0.2</v>
      </c>
      <c r="T197"/>
      <c r="U197"/>
      <c r="V197" s="9" t="s">
        <v>244</v>
      </c>
      <c r="W197" t="s">
        <v>304</v>
      </c>
      <c r="X197" s="21" t="s">
        <v>305</v>
      </c>
      <c r="Y197" s="10" t="s">
        <v>247</v>
      </c>
    </row>
    <row r="198" spans="1:25" ht="15" customHeight="1">
      <c r="A198" s="10" t="s">
        <v>25</v>
      </c>
      <c r="B198"/>
      <c r="C198"/>
      <c r="D198"/>
      <c r="E198"/>
      <c r="F198"/>
      <c r="G198" t="s">
        <v>148</v>
      </c>
      <c r="H198" t="s">
        <v>175</v>
      </c>
      <c r="I198" t="s">
        <v>156</v>
      </c>
      <c r="J198"/>
      <c r="K198"/>
      <c r="L198"/>
      <c r="M198"/>
      <c r="N198"/>
      <c r="O198"/>
      <c r="P198"/>
      <c r="Q198" s="69">
        <v>0.47</v>
      </c>
      <c r="R198" s="69">
        <v>0.3</v>
      </c>
      <c r="S198" s="69">
        <v>0.7</v>
      </c>
      <c r="T198"/>
      <c r="U198"/>
      <c r="V198" s="9" t="s">
        <v>244</v>
      </c>
      <c r="W198" t="s">
        <v>304</v>
      </c>
      <c r="X198" s="21" t="s">
        <v>305</v>
      </c>
      <c r="Y198" s="10" t="s">
        <v>247</v>
      </c>
    </row>
    <row r="199" spans="1:25" ht="15" customHeight="1">
      <c r="A199" s="10" t="s">
        <v>25</v>
      </c>
      <c r="B199"/>
      <c r="C199"/>
      <c r="D199"/>
      <c r="E199"/>
      <c r="F199"/>
      <c r="G199" t="s">
        <v>148</v>
      </c>
      <c r="H199" t="s">
        <v>175</v>
      </c>
      <c r="I199" t="s">
        <v>156</v>
      </c>
      <c r="J199"/>
      <c r="K199"/>
      <c r="L199"/>
      <c r="M199"/>
      <c r="N199"/>
      <c r="O199"/>
      <c r="P199"/>
      <c r="Q199" s="69">
        <v>7.5999999999999998E-2</v>
      </c>
      <c r="R199" s="69"/>
      <c r="S199" s="69"/>
      <c r="T199"/>
      <c r="U199"/>
      <c r="V199" s="9" t="s">
        <v>244</v>
      </c>
      <c r="W199" t="s">
        <v>306</v>
      </c>
      <c r="X199" s="21" t="s">
        <v>307</v>
      </c>
      <c r="Y199" s="10" t="s">
        <v>247</v>
      </c>
    </row>
    <row r="200" spans="1:25" ht="15" customHeight="1">
      <c r="A200" s="10" t="s">
        <v>25</v>
      </c>
      <c r="B200"/>
      <c r="C200"/>
      <c r="D200"/>
      <c r="E200"/>
      <c r="F200"/>
      <c r="G200" t="s">
        <v>148</v>
      </c>
      <c r="H200" t="s">
        <v>175</v>
      </c>
      <c r="I200" t="s">
        <v>156</v>
      </c>
      <c r="J200"/>
      <c r="K200"/>
      <c r="L200"/>
      <c r="M200"/>
      <c r="N200"/>
      <c r="O200"/>
      <c r="P200"/>
      <c r="Q200" s="69">
        <v>0.33600000000000002</v>
      </c>
      <c r="R200" s="69"/>
      <c r="S200" s="69"/>
      <c r="T200"/>
      <c r="U200"/>
      <c r="V200" s="9" t="s">
        <v>244</v>
      </c>
      <c r="W200" t="s">
        <v>306</v>
      </c>
      <c r="X200" s="21" t="s">
        <v>307</v>
      </c>
      <c r="Y200" s="10" t="s">
        <v>247</v>
      </c>
    </row>
    <row r="201" spans="1:25" ht="15" customHeight="1">
      <c r="A201" s="10" t="s">
        <v>25</v>
      </c>
      <c r="B201"/>
      <c r="C201"/>
      <c r="D201"/>
      <c r="E201"/>
      <c r="F201"/>
      <c r="G201" t="s">
        <v>148</v>
      </c>
      <c r="H201" t="s">
        <v>175</v>
      </c>
      <c r="I201" t="s">
        <v>156</v>
      </c>
      <c r="J201"/>
      <c r="K201"/>
      <c r="L201"/>
      <c r="M201"/>
      <c r="N201"/>
      <c r="O201"/>
      <c r="P201"/>
      <c r="Q201" s="69">
        <v>2E-3</v>
      </c>
      <c r="R201" s="69">
        <v>1.1999999999999999E-3</v>
      </c>
      <c r="S201" s="69">
        <v>3.8999999999999998E-3</v>
      </c>
      <c r="T201"/>
      <c r="U201"/>
      <c r="V201" s="9" t="s">
        <v>244</v>
      </c>
      <c r="W201" t="s">
        <v>308</v>
      </c>
      <c r="X201" s="21" t="s">
        <v>309</v>
      </c>
      <c r="Y201" s="10" t="s">
        <v>247</v>
      </c>
    </row>
    <row r="202" spans="1:25" ht="15" customHeight="1">
      <c r="A202" s="10" t="s">
        <v>25</v>
      </c>
      <c r="B202"/>
      <c r="C202"/>
      <c r="D202"/>
      <c r="E202"/>
      <c r="F202"/>
      <c r="G202" t="s">
        <v>148</v>
      </c>
      <c r="H202" t="s">
        <v>175</v>
      </c>
      <c r="I202" t="s">
        <v>156</v>
      </c>
      <c r="J202"/>
      <c r="K202"/>
      <c r="L202"/>
      <c r="M202"/>
      <c r="N202"/>
      <c r="O202"/>
      <c r="P202"/>
      <c r="Q202" s="69">
        <v>1.7000000000000001E-4</v>
      </c>
      <c r="R202" s="69">
        <v>1.4999999999999999E-4</v>
      </c>
      <c r="S202" s="69">
        <v>2.0000000000000001E-4</v>
      </c>
      <c r="T202"/>
      <c r="U202"/>
      <c r="V202" s="9" t="s">
        <v>244</v>
      </c>
      <c r="W202" t="s">
        <v>310</v>
      </c>
      <c r="X202" s="21" t="s">
        <v>311</v>
      </c>
      <c r="Y202" s="10" t="s">
        <v>247</v>
      </c>
    </row>
    <row r="203" spans="1:25" ht="15" customHeight="1">
      <c r="A203" s="10" t="s">
        <v>25</v>
      </c>
      <c r="B203"/>
      <c r="C203"/>
      <c r="D203"/>
      <c r="E203"/>
      <c r="F203"/>
      <c r="G203" t="s">
        <v>148</v>
      </c>
      <c r="H203" t="s">
        <v>175</v>
      </c>
      <c r="I203" t="s">
        <v>275</v>
      </c>
      <c r="J203"/>
      <c r="K203"/>
      <c r="L203"/>
      <c r="M203"/>
      <c r="N203"/>
      <c r="O203"/>
      <c r="P203"/>
      <c r="Q203" s="69">
        <v>4.5</v>
      </c>
      <c r="R203" s="69">
        <v>2.68</v>
      </c>
      <c r="S203" s="69">
        <v>7.57</v>
      </c>
      <c r="T203"/>
      <c r="U203"/>
      <c r="V203" s="9" t="s">
        <v>244</v>
      </c>
      <c r="W203" t="s">
        <v>312</v>
      </c>
      <c r="X203" s="21" t="s">
        <v>313</v>
      </c>
      <c r="Y203" s="10" t="s">
        <v>247</v>
      </c>
    </row>
    <row r="204" spans="1:25" ht="15" customHeight="1">
      <c r="A204" s="10" t="s">
        <v>25</v>
      </c>
      <c r="B204" t="s">
        <v>314</v>
      </c>
      <c r="C204"/>
      <c r="D204"/>
      <c r="E204"/>
      <c r="F204"/>
      <c r="G204" t="s">
        <v>148</v>
      </c>
      <c r="H204" t="s">
        <v>175</v>
      </c>
      <c r="I204" t="s">
        <v>315</v>
      </c>
      <c r="J204"/>
      <c r="K204"/>
      <c r="L204"/>
      <c r="M204"/>
      <c r="N204"/>
      <c r="O204"/>
      <c r="P204"/>
      <c r="Q204" s="69">
        <v>1.9</v>
      </c>
      <c r="R204" s="69">
        <v>0.61</v>
      </c>
      <c r="S204" s="69">
        <v>8.1</v>
      </c>
      <c r="T204"/>
      <c r="U204"/>
      <c r="V204" s="9" t="s">
        <v>244</v>
      </c>
      <c r="W204" t="s">
        <v>316</v>
      </c>
      <c r="X204" s="21" t="s">
        <v>317</v>
      </c>
      <c r="Y204" s="10" t="s">
        <v>247</v>
      </c>
    </row>
    <row r="205" spans="1:25" ht="15" customHeight="1">
      <c r="A205" s="10" t="s">
        <v>25</v>
      </c>
      <c r="B205" t="s">
        <v>318</v>
      </c>
      <c r="C205"/>
      <c r="D205"/>
      <c r="E205"/>
      <c r="F205"/>
      <c r="G205" t="s">
        <v>148</v>
      </c>
      <c r="H205" t="s">
        <v>175</v>
      </c>
      <c r="I205" t="s">
        <v>315</v>
      </c>
      <c r="J205"/>
      <c r="K205"/>
      <c r="L205"/>
      <c r="M205"/>
      <c r="N205"/>
      <c r="O205"/>
      <c r="P205"/>
      <c r="Q205" s="69">
        <v>3.8999999999999998E-3</v>
      </c>
      <c r="R205" s="69">
        <v>2.3E-3</v>
      </c>
      <c r="S205" s="69">
        <v>7.6E-3</v>
      </c>
      <c r="T205"/>
      <c r="U205"/>
      <c r="V205" s="9" t="s">
        <v>244</v>
      </c>
      <c r="W205" t="s">
        <v>316</v>
      </c>
      <c r="X205" s="21" t="s">
        <v>317</v>
      </c>
      <c r="Y205" s="10" t="s">
        <v>247</v>
      </c>
    </row>
    <row r="206" spans="1:25" ht="15" customHeight="1">
      <c r="A206" s="10" t="s">
        <v>25</v>
      </c>
      <c r="B206"/>
      <c r="C206"/>
      <c r="D206"/>
      <c r="E206"/>
      <c r="F206"/>
      <c r="G206" t="s">
        <v>148</v>
      </c>
      <c r="H206" t="s">
        <v>149</v>
      </c>
      <c r="I206" t="s">
        <v>150</v>
      </c>
      <c r="J206"/>
      <c r="K206"/>
      <c r="L206"/>
      <c r="M206"/>
      <c r="N206"/>
      <c r="O206"/>
      <c r="P206"/>
      <c r="Q206" s="69">
        <v>0.6</v>
      </c>
      <c r="R206" s="69">
        <v>0.4</v>
      </c>
      <c r="S206" s="69">
        <v>1</v>
      </c>
      <c r="T206"/>
      <c r="U206"/>
      <c r="V206" s="9" t="s">
        <v>244</v>
      </c>
      <c r="W206" t="s">
        <v>276</v>
      </c>
      <c r="X206" s="21" t="s">
        <v>319</v>
      </c>
      <c r="Y206" s="10" t="s">
        <v>247</v>
      </c>
    </row>
    <row r="207" spans="1:25" ht="15" customHeight="1">
      <c r="A207" s="10" t="s">
        <v>25</v>
      </c>
      <c r="B207"/>
      <c r="C207"/>
      <c r="D207"/>
      <c r="E207"/>
      <c r="F207"/>
      <c r="G207" t="s">
        <v>148</v>
      </c>
      <c r="H207" t="s">
        <v>149</v>
      </c>
      <c r="I207" t="s">
        <v>150</v>
      </c>
      <c r="J207"/>
      <c r="K207"/>
      <c r="L207"/>
      <c r="M207"/>
      <c r="N207"/>
      <c r="O207"/>
      <c r="P207"/>
      <c r="Q207" s="69">
        <v>3.9</v>
      </c>
      <c r="R207" s="69">
        <v>1.2</v>
      </c>
      <c r="S207" s="69">
        <v>5.8</v>
      </c>
      <c r="T207"/>
      <c r="U207"/>
      <c r="V207" s="9" t="s">
        <v>244</v>
      </c>
      <c r="W207" t="s">
        <v>276</v>
      </c>
      <c r="X207" s="21" t="s">
        <v>319</v>
      </c>
      <c r="Y207" s="10" t="s">
        <v>247</v>
      </c>
    </row>
    <row r="208" spans="1:25" ht="15" customHeight="1">
      <c r="A208" s="10" t="s">
        <v>25</v>
      </c>
      <c r="B208"/>
      <c r="C208"/>
      <c r="D208"/>
      <c r="E208"/>
      <c r="F208"/>
      <c r="G208" t="s">
        <v>148</v>
      </c>
      <c r="H208"/>
      <c r="I208"/>
      <c r="J208"/>
      <c r="K208"/>
      <c r="L208"/>
      <c r="M208"/>
      <c r="N208"/>
      <c r="O208"/>
      <c r="P208"/>
      <c r="Q208" s="69">
        <v>0.5</v>
      </c>
      <c r="R208" s="69">
        <v>0.45</v>
      </c>
      <c r="S208" s="69">
        <v>0.55000000000000004</v>
      </c>
      <c r="T208"/>
      <c r="U208"/>
      <c r="W208"/>
      <c r="X208" s="21"/>
      <c r="Y208" s="10"/>
    </row>
    <row r="209" spans="1:25" ht="15" customHeight="1">
      <c r="A209" s="10" t="s">
        <v>25</v>
      </c>
      <c r="B209"/>
      <c r="C209"/>
      <c r="D209"/>
      <c r="E209"/>
      <c r="F209"/>
      <c r="G209" t="s">
        <v>148</v>
      </c>
      <c r="H209" t="s">
        <v>199</v>
      </c>
      <c r="I209" t="s">
        <v>190</v>
      </c>
      <c r="J209"/>
      <c r="K209"/>
      <c r="L209"/>
      <c r="M209"/>
      <c r="N209"/>
      <c r="O209"/>
      <c r="P209"/>
      <c r="Q209" s="69">
        <v>0.72</v>
      </c>
      <c r="R209" s="69">
        <v>0.68</v>
      </c>
      <c r="S209" s="69">
        <v>0.77</v>
      </c>
      <c r="T209"/>
      <c r="U209"/>
      <c r="V209" s="9" t="s">
        <v>244</v>
      </c>
      <c r="W209" t="s">
        <v>320</v>
      </c>
      <c r="X209" s="21" t="s">
        <v>321</v>
      </c>
      <c r="Y209" s="10" t="s">
        <v>247</v>
      </c>
    </row>
    <row r="210" spans="1:25" ht="15" customHeight="1">
      <c r="A210" s="10" t="s">
        <v>25</v>
      </c>
      <c r="B210"/>
      <c r="C210"/>
      <c r="D210"/>
      <c r="E210"/>
      <c r="F210"/>
      <c r="G210" t="s">
        <v>148</v>
      </c>
      <c r="H210"/>
      <c r="I210"/>
      <c r="J210"/>
      <c r="K210"/>
      <c r="L210"/>
      <c r="M210"/>
      <c r="N210"/>
      <c r="O210"/>
      <c r="P210"/>
      <c r="Q210" s="69">
        <v>0.22</v>
      </c>
      <c r="R210" s="69">
        <v>0.21</v>
      </c>
      <c r="S210" s="69">
        <v>0.23</v>
      </c>
      <c r="T210"/>
      <c r="U210"/>
      <c r="W210"/>
      <c r="X210" s="21"/>
      <c r="Y210" s="10"/>
    </row>
    <row r="211" spans="1:25" ht="15" customHeight="1">
      <c r="A211" s="10" t="s">
        <v>25</v>
      </c>
      <c r="B211"/>
      <c r="C211"/>
      <c r="D211"/>
      <c r="E211"/>
      <c r="F211"/>
      <c r="G211" t="s">
        <v>148</v>
      </c>
      <c r="H211" t="s">
        <v>322</v>
      </c>
      <c r="I211" t="s">
        <v>190</v>
      </c>
      <c r="J211"/>
      <c r="K211"/>
      <c r="L211"/>
      <c r="M211"/>
      <c r="N211"/>
      <c r="O211"/>
      <c r="P211"/>
      <c r="Q211" s="69">
        <v>0.49</v>
      </c>
      <c r="R211" s="69">
        <v>0.47</v>
      </c>
      <c r="S211" s="69">
        <v>0.51</v>
      </c>
      <c r="T211"/>
      <c r="U211"/>
      <c r="V211" s="9" t="s">
        <v>244</v>
      </c>
      <c r="W211" t="s">
        <v>323</v>
      </c>
      <c r="X211" s="21" t="s">
        <v>324</v>
      </c>
      <c r="Y211" s="10" t="s">
        <v>247</v>
      </c>
    </row>
    <row r="212" spans="1:25" ht="15" customHeight="1">
      <c r="A212" s="10" t="s">
        <v>25</v>
      </c>
      <c r="B212"/>
      <c r="C212"/>
      <c r="D212"/>
      <c r="E212"/>
      <c r="F212"/>
      <c r="G212" t="s">
        <v>148</v>
      </c>
      <c r="H212"/>
      <c r="I212"/>
      <c r="J212"/>
      <c r="K212"/>
      <c r="L212"/>
      <c r="M212"/>
      <c r="N212"/>
      <c r="O212"/>
      <c r="P212"/>
      <c r="Q212" s="69">
        <v>5.1499999999999998E-10</v>
      </c>
      <c r="R212" s="69"/>
      <c r="S212" s="69"/>
      <c r="T212"/>
      <c r="U212"/>
      <c r="W212"/>
      <c r="X212" s="21"/>
      <c r="Y212" s="10"/>
    </row>
    <row r="213" spans="1:25" ht="15" customHeight="1">
      <c r="A213" s="10" t="s">
        <v>25</v>
      </c>
      <c r="B213"/>
      <c r="C213"/>
      <c r="D213"/>
      <c r="E213"/>
      <c r="F213"/>
      <c r="G213" t="s">
        <v>148</v>
      </c>
      <c r="H213" t="s">
        <v>322</v>
      </c>
      <c r="I213" t="s">
        <v>156</v>
      </c>
      <c r="J213"/>
      <c r="K213"/>
      <c r="L213"/>
      <c r="M213"/>
      <c r="N213"/>
      <c r="O213"/>
      <c r="P213"/>
      <c r="Q213" s="69">
        <v>1.9920000000000002E-9</v>
      </c>
      <c r="R213" s="69"/>
      <c r="S213" s="69"/>
      <c r="T213"/>
      <c r="U213"/>
      <c r="V213" s="9" t="s">
        <v>244</v>
      </c>
      <c r="W213" t="s">
        <v>325</v>
      </c>
      <c r="X213" s="21" t="s">
        <v>326</v>
      </c>
      <c r="Y213" s="10" t="s">
        <v>247</v>
      </c>
    </row>
    <row r="214" spans="1:25" ht="15" customHeight="1">
      <c r="A214" s="10" t="s">
        <v>25</v>
      </c>
      <c r="B214"/>
      <c r="C214"/>
      <c r="D214"/>
      <c r="E214"/>
      <c r="F214"/>
      <c r="G214" t="s">
        <v>148</v>
      </c>
      <c r="H214" t="s">
        <v>322</v>
      </c>
      <c r="I214" t="s">
        <v>156</v>
      </c>
      <c r="J214"/>
      <c r="K214"/>
      <c r="L214"/>
      <c r="M214"/>
      <c r="N214"/>
      <c r="O214"/>
      <c r="P214"/>
      <c r="Q214" s="69">
        <v>0.67900000000000005</v>
      </c>
      <c r="R214" s="69"/>
      <c r="S214" s="69"/>
      <c r="T214"/>
      <c r="U214"/>
      <c r="V214" s="9" t="s">
        <v>244</v>
      </c>
      <c r="W214" t="s">
        <v>327</v>
      </c>
      <c r="X214" s="21" t="s">
        <v>328</v>
      </c>
      <c r="Y214" s="10" t="s">
        <v>247</v>
      </c>
    </row>
    <row r="215" spans="1:25" ht="15" customHeight="1">
      <c r="A215" s="10" t="s">
        <v>38</v>
      </c>
      <c r="B215"/>
      <c r="C215"/>
      <c r="D215" t="s">
        <v>146</v>
      </c>
      <c r="E215"/>
      <c r="F215" t="s">
        <v>147</v>
      </c>
      <c r="G215" t="s">
        <v>148</v>
      </c>
      <c r="H215" t="s">
        <v>149</v>
      </c>
      <c r="I215" t="s">
        <v>150</v>
      </c>
      <c r="J215"/>
      <c r="K215"/>
      <c r="L215"/>
      <c r="M215"/>
      <c r="N215"/>
      <c r="O215"/>
      <c r="P215"/>
      <c r="Q215" s="64">
        <v>12.8</v>
      </c>
      <c r="R215" s="64">
        <v>9.1999999999999993</v>
      </c>
      <c r="S215">
        <v>17.2</v>
      </c>
      <c r="T215"/>
      <c r="U215"/>
      <c r="V215" t="s">
        <v>151</v>
      </c>
      <c r="W215" t="s">
        <v>152</v>
      </c>
      <c r="X215" s="29" t="s">
        <v>153</v>
      </c>
      <c r="Y215" t="s">
        <v>34</v>
      </c>
    </row>
    <row r="216" spans="1:25" ht="15" customHeight="1">
      <c r="A216" s="10" t="s">
        <v>38</v>
      </c>
      <c r="B216"/>
      <c r="C216"/>
      <c r="D216" t="s">
        <v>154</v>
      </c>
      <c r="E216"/>
      <c r="F216" t="s">
        <v>147</v>
      </c>
      <c r="G216" t="s">
        <v>148</v>
      </c>
      <c r="H216" t="s">
        <v>155</v>
      </c>
      <c r="I216" t="s">
        <v>156</v>
      </c>
      <c r="J216"/>
      <c r="K216"/>
      <c r="L216"/>
      <c r="M216"/>
      <c r="N216"/>
      <c r="O216"/>
      <c r="P216"/>
      <c r="Q216" s="64">
        <v>0.96</v>
      </c>
      <c r="R216" s="64">
        <v>0.72</v>
      </c>
      <c r="S216">
        <v>1.2</v>
      </c>
      <c r="T216"/>
      <c r="U216"/>
      <c r="V216" t="s">
        <v>151</v>
      </c>
      <c r="W216" t="s">
        <v>152</v>
      </c>
      <c r="X216" s="29" t="s">
        <v>157</v>
      </c>
      <c r="Y216" t="s">
        <v>34</v>
      </c>
    </row>
    <row r="217" spans="1:25" ht="15" customHeight="1">
      <c r="A217" s="10" t="s">
        <v>38</v>
      </c>
      <c r="B217"/>
      <c r="C217"/>
      <c r="D217" t="s">
        <v>154</v>
      </c>
      <c r="E217"/>
      <c r="F217" t="s">
        <v>147</v>
      </c>
      <c r="G217" t="s">
        <v>148</v>
      </c>
      <c r="H217" t="s">
        <v>155</v>
      </c>
      <c r="I217" t="s">
        <v>156</v>
      </c>
      <c r="J217"/>
      <c r="K217"/>
      <c r="L217"/>
      <c r="M217"/>
      <c r="N217"/>
      <c r="O217"/>
      <c r="P217"/>
      <c r="Q217" s="64">
        <v>0.96</v>
      </c>
      <c r="R217" s="64">
        <v>0.86</v>
      </c>
      <c r="S217">
        <v>1.07</v>
      </c>
      <c r="T217"/>
      <c r="U217"/>
      <c r="V217" t="s">
        <v>151</v>
      </c>
      <c r="W217" t="s">
        <v>152</v>
      </c>
      <c r="X217" s="29" t="s">
        <v>158</v>
      </c>
      <c r="Y217" t="s">
        <v>34</v>
      </c>
    </row>
    <row r="218" spans="1:25" ht="15" customHeight="1">
      <c r="A218" s="10" t="s">
        <v>38</v>
      </c>
      <c r="B218"/>
      <c r="C218"/>
      <c r="D218" t="s">
        <v>154</v>
      </c>
      <c r="E218"/>
      <c r="F218" t="s">
        <v>147</v>
      </c>
      <c r="G218" t="s">
        <v>148</v>
      </c>
      <c r="H218" t="s">
        <v>155</v>
      </c>
      <c r="I218" t="s">
        <v>156</v>
      </c>
      <c r="J218"/>
      <c r="K218"/>
      <c r="L218"/>
      <c r="M218"/>
      <c r="N218"/>
      <c r="O218"/>
      <c r="P218"/>
      <c r="Q218" s="64">
        <v>0.87</v>
      </c>
      <c r="R218" s="64">
        <v>0.63</v>
      </c>
      <c r="S218">
        <v>1.58</v>
      </c>
      <c r="T218"/>
      <c r="U218"/>
      <c r="V218" t="s">
        <v>151</v>
      </c>
      <c r="W218" t="s">
        <v>152</v>
      </c>
      <c r="X218" s="29" t="s">
        <v>159</v>
      </c>
      <c r="Y218" t="s">
        <v>34</v>
      </c>
    </row>
    <row r="219" spans="1:25" ht="15" customHeight="1">
      <c r="A219" s="10" t="s">
        <v>38</v>
      </c>
      <c r="B219"/>
      <c r="C219"/>
      <c r="D219" t="s">
        <v>154</v>
      </c>
      <c r="E219"/>
      <c r="F219" t="s">
        <v>147</v>
      </c>
      <c r="G219" t="s">
        <v>148</v>
      </c>
      <c r="H219" t="s">
        <v>155</v>
      </c>
      <c r="I219" t="s">
        <v>156</v>
      </c>
      <c r="J219"/>
      <c r="K219"/>
      <c r="L219"/>
      <c r="M219"/>
      <c r="N219"/>
      <c r="O219"/>
      <c r="P219"/>
      <c r="Q219" s="64">
        <v>0.89</v>
      </c>
      <c r="R219" s="64">
        <v>0.56999999999999995</v>
      </c>
      <c r="S219">
        <v>0.97</v>
      </c>
      <c r="T219"/>
      <c r="U219"/>
      <c r="V219" t="s">
        <v>151</v>
      </c>
      <c r="W219" t="s">
        <v>152</v>
      </c>
      <c r="X219" s="29" t="s">
        <v>160</v>
      </c>
      <c r="Y219" t="s">
        <v>34</v>
      </c>
    </row>
    <row r="220" spans="1:25" ht="15" customHeight="1">
      <c r="A220" s="10" t="s">
        <v>38</v>
      </c>
      <c r="B220"/>
      <c r="C220"/>
      <c r="D220" t="s">
        <v>154</v>
      </c>
      <c r="E220"/>
      <c r="F220" t="s">
        <v>147</v>
      </c>
      <c r="G220" t="s">
        <v>148</v>
      </c>
      <c r="H220" t="s">
        <v>155</v>
      </c>
      <c r="I220" t="s">
        <v>156</v>
      </c>
      <c r="J220"/>
      <c r="K220"/>
      <c r="L220"/>
      <c r="M220"/>
      <c r="N220"/>
      <c r="O220"/>
      <c r="P220"/>
      <c r="Q220" s="64">
        <v>0.85</v>
      </c>
      <c r="R220" s="64">
        <v>0.77</v>
      </c>
      <c r="S220">
        <v>1.02</v>
      </c>
      <c r="T220"/>
      <c r="U220"/>
      <c r="V220" t="s">
        <v>151</v>
      </c>
      <c r="W220" t="s">
        <v>152</v>
      </c>
      <c r="X220" s="29" t="s">
        <v>161</v>
      </c>
      <c r="Y220" t="s">
        <v>34</v>
      </c>
    </row>
    <row r="221" spans="1:25" ht="15" customHeight="1">
      <c r="A221" s="10" t="s">
        <v>38</v>
      </c>
      <c r="B221"/>
      <c r="C221"/>
      <c r="D221" t="s">
        <v>154</v>
      </c>
      <c r="E221"/>
      <c r="F221" t="s">
        <v>147</v>
      </c>
      <c r="G221" t="s">
        <v>148</v>
      </c>
      <c r="H221" t="s">
        <v>155</v>
      </c>
      <c r="I221" t="s">
        <v>156</v>
      </c>
      <c r="J221"/>
      <c r="K221"/>
      <c r="L221"/>
      <c r="M221"/>
      <c r="N221"/>
      <c r="O221"/>
      <c r="P221"/>
      <c r="Q221" s="64">
        <v>0.94</v>
      </c>
      <c r="R221" s="64">
        <v>0.6</v>
      </c>
      <c r="S221">
        <v>1.28</v>
      </c>
      <c r="T221"/>
      <c r="U221"/>
      <c r="V221" t="s">
        <v>151</v>
      </c>
      <c r="W221" t="s">
        <v>152</v>
      </c>
      <c r="X221" s="29" t="s">
        <v>162</v>
      </c>
      <c r="Y221" t="s">
        <v>34</v>
      </c>
    </row>
    <row r="222" spans="1:25" ht="15" customHeight="1">
      <c r="A222" s="10" t="s">
        <v>38</v>
      </c>
      <c r="B222"/>
      <c r="C222"/>
      <c r="D222" t="s">
        <v>329</v>
      </c>
      <c r="E222"/>
      <c r="F222" t="s">
        <v>147</v>
      </c>
      <c r="G222" t="s">
        <v>148</v>
      </c>
      <c r="H222" t="s">
        <v>330</v>
      </c>
      <c r="I222" t="s">
        <v>156</v>
      </c>
      <c r="J222"/>
      <c r="K222"/>
      <c r="L222"/>
      <c r="M222"/>
      <c r="N222"/>
      <c r="O222"/>
      <c r="P222"/>
      <c r="Q222" s="71">
        <v>0.94</v>
      </c>
      <c r="R222" s="71">
        <v>0.57999999999999996</v>
      </c>
      <c r="S222">
        <v>1.3</v>
      </c>
      <c r="T222"/>
      <c r="U222"/>
      <c r="V222" t="s">
        <v>151</v>
      </c>
      <c r="W222" t="s">
        <v>331</v>
      </c>
      <c r="X222" s="29" t="s">
        <v>332</v>
      </c>
      <c r="Y222" t="s">
        <v>34</v>
      </c>
    </row>
    <row r="223" spans="1:25" ht="15" customHeight="1">
      <c r="A223" s="10" t="s">
        <v>38</v>
      </c>
      <c r="B223"/>
      <c r="C223"/>
      <c r="D223" t="s">
        <v>329</v>
      </c>
      <c r="E223"/>
      <c r="F223" t="s">
        <v>147</v>
      </c>
      <c r="G223" t="s">
        <v>148</v>
      </c>
      <c r="H223" t="s">
        <v>330</v>
      </c>
      <c r="I223" t="s">
        <v>156</v>
      </c>
      <c r="J223"/>
      <c r="K223"/>
      <c r="L223"/>
      <c r="M223"/>
      <c r="N223"/>
      <c r="O223"/>
      <c r="P223"/>
      <c r="Q223" s="71">
        <v>0.9</v>
      </c>
      <c r="R223" s="71">
        <v>0.48</v>
      </c>
      <c r="S223">
        <v>1.34</v>
      </c>
      <c r="T223"/>
      <c r="U223"/>
      <c r="V223" t="s">
        <v>151</v>
      </c>
      <c r="W223" t="s">
        <v>331</v>
      </c>
      <c r="X223" s="29" t="s">
        <v>333</v>
      </c>
      <c r="Y223" t="s">
        <v>34</v>
      </c>
    </row>
    <row r="224" spans="1:25" ht="15" customHeight="1">
      <c r="A224" s="10" t="s">
        <v>38</v>
      </c>
      <c r="B224"/>
      <c r="C224"/>
      <c r="D224" t="s">
        <v>329</v>
      </c>
      <c r="E224"/>
      <c r="F224" t="s">
        <v>147</v>
      </c>
      <c r="G224" t="s">
        <v>148</v>
      </c>
      <c r="H224" t="s">
        <v>330</v>
      </c>
      <c r="I224" t="s">
        <v>156</v>
      </c>
      <c r="J224"/>
      <c r="K224"/>
      <c r="L224"/>
      <c r="M224"/>
      <c r="N224"/>
      <c r="O224"/>
      <c r="P224"/>
      <c r="Q224" s="71">
        <v>0.97</v>
      </c>
      <c r="R224" s="71">
        <v>0.56999999999999995</v>
      </c>
      <c r="S224">
        <v>1.39</v>
      </c>
      <c r="T224"/>
      <c r="U224"/>
      <c r="V224" t="s">
        <v>151</v>
      </c>
      <c r="W224" t="s">
        <v>331</v>
      </c>
      <c r="X224" s="29" t="s">
        <v>334</v>
      </c>
      <c r="Y224" t="s">
        <v>34</v>
      </c>
    </row>
    <row r="225" spans="1:25" ht="15" customHeight="1">
      <c r="A225" s="10" t="s">
        <v>38</v>
      </c>
      <c r="B225"/>
      <c r="C225"/>
      <c r="D225" t="s">
        <v>163</v>
      </c>
      <c r="E225"/>
      <c r="F225" t="s">
        <v>68</v>
      </c>
      <c r="G225" t="s">
        <v>148</v>
      </c>
      <c r="H225" t="s">
        <v>155</v>
      </c>
      <c r="I225" t="s">
        <v>164</v>
      </c>
      <c r="J225"/>
      <c r="K225"/>
      <c r="L225"/>
      <c r="M225"/>
      <c r="N225"/>
      <c r="O225"/>
      <c r="P225"/>
      <c r="Q225" s="64">
        <v>14.9</v>
      </c>
      <c r="R225" s="64">
        <v>7.2</v>
      </c>
      <c r="S225">
        <v>30.8</v>
      </c>
      <c r="T225"/>
      <c r="U225"/>
      <c r="V225" t="s">
        <v>151</v>
      </c>
      <c r="W225" t="s">
        <v>165</v>
      </c>
      <c r="X225" s="29" t="s">
        <v>166</v>
      </c>
      <c r="Y225" t="s">
        <v>34</v>
      </c>
    </row>
    <row r="226" spans="1:25" ht="15" customHeight="1">
      <c r="A226" s="10" t="s">
        <v>38</v>
      </c>
      <c r="B226"/>
      <c r="C226"/>
      <c r="D226" t="s">
        <v>163</v>
      </c>
      <c r="E226"/>
      <c r="F226" t="s">
        <v>68</v>
      </c>
      <c r="G226" t="s">
        <v>148</v>
      </c>
      <c r="H226" t="s">
        <v>149</v>
      </c>
      <c r="I226" t="s">
        <v>164</v>
      </c>
      <c r="J226"/>
      <c r="K226"/>
      <c r="L226"/>
      <c r="M226"/>
      <c r="N226"/>
      <c r="O226"/>
      <c r="P226"/>
      <c r="Q226" s="64">
        <v>15.6</v>
      </c>
      <c r="R226" s="64">
        <v>7.4</v>
      </c>
      <c r="S226">
        <v>32.700000000000003</v>
      </c>
      <c r="T226"/>
      <c r="U226"/>
      <c r="V226" t="s">
        <v>151</v>
      </c>
      <c r="W226" t="s">
        <v>165</v>
      </c>
      <c r="X226" s="29" t="s">
        <v>167</v>
      </c>
      <c r="Y226" t="s">
        <v>34</v>
      </c>
    </row>
    <row r="227" spans="1:25" ht="15" customHeight="1">
      <c r="A227" s="10" t="s">
        <v>38</v>
      </c>
      <c r="B227"/>
      <c r="C227"/>
      <c r="D227" t="s">
        <v>163</v>
      </c>
      <c r="E227"/>
      <c r="F227" t="s">
        <v>68</v>
      </c>
      <c r="G227" t="s">
        <v>148</v>
      </c>
      <c r="H227" t="s">
        <v>168</v>
      </c>
      <c r="I227" t="s">
        <v>164</v>
      </c>
      <c r="J227"/>
      <c r="K227"/>
      <c r="L227"/>
      <c r="M227"/>
      <c r="N227"/>
      <c r="O227"/>
      <c r="P227"/>
      <c r="Q227" s="64">
        <v>5.5</v>
      </c>
      <c r="R227" s="64">
        <v>2.7</v>
      </c>
      <c r="S227">
        <v>11.3</v>
      </c>
      <c r="T227"/>
      <c r="U227"/>
      <c r="V227" t="s">
        <v>151</v>
      </c>
      <c r="W227" t="s">
        <v>165</v>
      </c>
      <c r="X227" s="29" t="s">
        <v>169</v>
      </c>
      <c r="Y227" t="s">
        <v>34</v>
      </c>
    </row>
    <row r="228" spans="1:25" ht="15" customHeight="1">
      <c r="A228" s="10" t="s">
        <v>38</v>
      </c>
      <c r="B228"/>
      <c r="C228"/>
      <c r="D228" t="s">
        <v>170</v>
      </c>
      <c r="E228"/>
      <c r="F228" t="s">
        <v>68</v>
      </c>
      <c r="G228" t="s">
        <v>148</v>
      </c>
      <c r="H228" t="s">
        <v>171</v>
      </c>
      <c r="I228" t="s">
        <v>150</v>
      </c>
      <c r="J228"/>
      <c r="K228"/>
      <c r="L228"/>
      <c r="M228"/>
      <c r="N228"/>
      <c r="O228"/>
      <c r="P228"/>
      <c r="Q228" s="64">
        <v>3.01</v>
      </c>
      <c r="R228" s="64">
        <v>2.2000000000000002</v>
      </c>
      <c r="S228">
        <v>4</v>
      </c>
      <c r="T228"/>
      <c r="U228"/>
      <c r="V228" t="s">
        <v>151</v>
      </c>
      <c r="W228" t="s">
        <v>172</v>
      </c>
      <c r="X228" s="29" t="s">
        <v>173</v>
      </c>
      <c r="Y228" t="s">
        <v>34</v>
      </c>
    </row>
    <row r="229" spans="1:25" ht="15" customHeight="1">
      <c r="A229" s="10" t="s">
        <v>38</v>
      </c>
      <c r="B229"/>
      <c r="C229"/>
      <c r="D229" t="s">
        <v>170</v>
      </c>
      <c r="E229"/>
      <c r="F229" t="s">
        <v>68</v>
      </c>
      <c r="G229" t="s">
        <v>148</v>
      </c>
      <c r="H229" t="s">
        <v>171</v>
      </c>
      <c r="I229" t="s">
        <v>150</v>
      </c>
      <c r="J229"/>
      <c r="K229"/>
      <c r="L229"/>
      <c r="M229"/>
      <c r="N229"/>
      <c r="O229"/>
      <c r="P229"/>
      <c r="Q229" s="64">
        <v>15.3</v>
      </c>
      <c r="R229" s="64">
        <v>11.8</v>
      </c>
      <c r="S229">
        <v>19.7</v>
      </c>
      <c r="T229"/>
      <c r="U229"/>
      <c r="V229" t="s">
        <v>151</v>
      </c>
      <c r="W229" t="s">
        <v>172</v>
      </c>
      <c r="X229" s="29" t="s">
        <v>174</v>
      </c>
      <c r="Y229" t="s">
        <v>34</v>
      </c>
    </row>
    <row r="230" spans="1:25" ht="15" customHeight="1">
      <c r="A230" s="10" t="s">
        <v>38</v>
      </c>
      <c r="B230"/>
      <c r="C230"/>
      <c r="D230" t="s">
        <v>335</v>
      </c>
      <c r="E230"/>
      <c r="F230" t="s">
        <v>147</v>
      </c>
      <c r="G230" t="s">
        <v>148</v>
      </c>
      <c r="H230" t="s">
        <v>336</v>
      </c>
      <c r="I230" t="s">
        <v>150</v>
      </c>
      <c r="J230"/>
      <c r="K230"/>
      <c r="L230"/>
      <c r="M230"/>
      <c r="N230"/>
      <c r="O230"/>
      <c r="P230"/>
      <c r="Q230" s="64">
        <v>5.5</v>
      </c>
      <c r="R230" s="64">
        <v>3.4</v>
      </c>
      <c r="S230">
        <v>18.3</v>
      </c>
      <c r="T230"/>
      <c r="U230"/>
      <c r="V230" t="s">
        <v>151</v>
      </c>
      <c r="W230" t="s">
        <v>337</v>
      </c>
      <c r="X230" s="29" t="s">
        <v>338</v>
      </c>
      <c r="Y230" t="s">
        <v>34</v>
      </c>
    </row>
    <row r="231" spans="1:25" ht="15" customHeight="1">
      <c r="A231" s="10" t="s">
        <v>38</v>
      </c>
      <c r="B231"/>
      <c r="C231"/>
      <c r="D231" t="s">
        <v>335</v>
      </c>
      <c r="E231"/>
      <c r="F231" t="s">
        <v>147</v>
      </c>
      <c r="G231" t="s">
        <v>148</v>
      </c>
      <c r="H231"/>
      <c r="I231" t="s">
        <v>150</v>
      </c>
      <c r="J231"/>
      <c r="K231"/>
      <c r="L231"/>
      <c r="M231"/>
      <c r="N231"/>
      <c r="O231"/>
      <c r="P231"/>
      <c r="Q231" s="64">
        <v>3.7</v>
      </c>
      <c r="R231" s="64">
        <v>2.9</v>
      </c>
      <c r="S231">
        <v>5.4</v>
      </c>
      <c r="T231"/>
      <c r="U231"/>
      <c r="V231" t="s">
        <v>151</v>
      </c>
      <c r="W231" t="s">
        <v>337</v>
      </c>
      <c r="X231" s="29" t="s">
        <v>339</v>
      </c>
      <c r="Y231" t="s">
        <v>34</v>
      </c>
    </row>
    <row r="232" spans="1:25" ht="15" customHeight="1">
      <c r="A232" s="10" t="s">
        <v>38</v>
      </c>
      <c r="B232"/>
      <c r="C232"/>
      <c r="D232" t="s">
        <v>335</v>
      </c>
      <c r="E232"/>
      <c r="F232" t="s">
        <v>147</v>
      </c>
      <c r="G232" t="s">
        <v>148</v>
      </c>
      <c r="H232"/>
      <c r="I232" t="s">
        <v>150</v>
      </c>
      <c r="J232"/>
      <c r="K232"/>
      <c r="L232"/>
      <c r="M232"/>
      <c r="N232"/>
      <c r="O232"/>
      <c r="P232"/>
      <c r="Q232" s="64">
        <v>5.2</v>
      </c>
      <c r="R232" s="64">
        <v>3.4</v>
      </c>
      <c r="S232">
        <v>14.4</v>
      </c>
      <c r="T232"/>
      <c r="U232"/>
      <c r="V232" t="s">
        <v>151</v>
      </c>
      <c r="W232" t="s">
        <v>337</v>
      </c>
      <c r="X232" s="29" t="s">
        <v>340</v>
      </c>
      <c r="Y232" t="s">
        <v>34</v>
      </c>
    </row>
    <row r="233" spans="1:25" ht="15" customHeight="1">
      <c r="A233" s="10" t="s">
        <v>38</v>
      </c>
      <c r="B233"/>
      <c r="C233"/>
      <c r="D233" t="s">
        <v>335</v>
      </c>
      <c r="E233"/>
      <c r="F233" t="s">
        <v>147</v>
      </c>
      <c r="G233" t="s">
        <v>148</v>
      </c>
      <c r="H233"/>
      <c r="I233" t="s">
        <v>150</v>
      </c>
      <c r="J233"/>
      <c r="K233"/>
      <c r="L233"/>
      <c r="M233"/>
      <c r="N233"/>
      <c r="O233"/>
      <c r="P233"/>
      <c r="Q233" s="64">
        <v>5.7</v>
      </c>
      <c r="R233" s="64">
        <v>3.3</v>
      </c>
      <c r="S233">
        <v>20.5</v>
      </c>
      <c r="T233"/>
      <c r="U233"/>
      <c r="V233" t="s">
        <v>151</v>
      </c>
      <c r="W233" t="s">
        <v>337</v>
      </c>
      <c r="X233" s="29" t="s">
        <v>341</v>
      </c>
      <c r="Y233" t="s">
        <v>34</v>
      </c>
    </row>
    <row r="234" spans="1:25" ht="15" customHeight="1">
      <c r="A234" s="10" t="s">
        <v>38</v>
      </c>
      <c r="B234"/>
      <c r="C234"/>
      <c r="D234" t="s">
        <v>335</v>
      </c>
      <c r="E234"/>
      <c r="F234" t="s">
        <v>147</v>
      </c>
      <c r="G234" t="s">
        <v>148</v>
      </c>
      <c r="H234"/>
      <c r="I234" t="s">
        <v>150</v>
      </c>
      <c r="J234"/>
      <c r="K234"/>
      <c r="L234"/>
      <c r="M234"/>
      <c r="N234"/>
      <c r="O234"/>
      <c r="P234"/>
      <c r="Q234" s="64">
        <v>4.2</v>
      </c>
      <c r="R234" s="64">
        <v>3.1</v>
      </c>
      <c r="S234">
        <v>7.4</v>
      </c>
      <c r="T234"/>
      <c r="U234"/>
      <c r="V234" t="s">
        <v>151</v>
      </c>
      <c r="W234" t="s">
        <v>337</v>
      </c>
      <c r="X234" s="29" t="s">
        <v>342</v>
      </c>
      <c r="Y234" t="s">
        <v>34</v>
      </c>
    </row>
    <row r="235" spans="1:25" ht="15" customHeight="1">
      <c r="A235" s="10" t="s">
        <v>38</v>
      </c>
      <c r="B235"/>
      <c r="C235"/>
      <c r="D235" t="s">
        <v>335</v>
      </c>
      <c r="E235"/>
      <c r="F235" t="s">
        <v>147</v>
      </c>
      <c r="G235" t="s">
        <v>148</v>
      </c>
      <c r="H235"/>
      <c r="I235" t="s">
        <v>150</v>
      </c>
      <c r="J235"/>
      <c r="K235"/>
      <c r="L235"/>
      <c r="M235"/>
      <c r="N235"/>
      <c r="O235"/>
      <c r="P235"/>
      <c r="Q235" s="64">
        <v>6.6</v>
      </c>
      <c r="R235" s="64">
        <v>3.7</v>
      </c>
      <c r="S235">
        <v>18.7</v>
      </c>
      <c r="T235"/>
      <c r="U235"/>
      <c r="V235" t="s">
        <v>151</v>
      </c>
      <c r="W235" t="s">
        <v>337</v>
      </c>
      <c r="X235" s="29" t="s">
        <v>343</v>
      </c>
      <c r="Y235" t="s">
        <v>34</v>
      </c>
    </row>
    <row r="236" spans="1:25" ht="15" customHeight="1">
      <c r="A236" s="10" t="s">
        <v>38</v>
      </c>
      <c r="B236"/>
      <c r="C236"/>
      <c r="D236" t="s">
        <v>335</v>
      </c>
      <c r="E236"/>
      <c r="F236" t="s">
        <v>147</v>
      </c>
      <c r="G236" t="s">
        <v>148</v>
      </c>
      <c r="H236"/>
      <c r="I236" t="s">
        <v>150</v>
      </c>
      <c r="J236"/>
      <c r="K236"/>
      <c r="L236"/>
      <c r="M236"/>
      <c r="N236"/>
      <c r="O236"/>
      <c r="P236"/>
      <c r="Q236" s="64">
        <v>7</v>
      </c>
      <c r="R236" s="64">
        <v>3.6</v>
      </c>
      <c r="S236">
        <v>21.8</v>
      </c>
      <c r="T236"/>
      <c r="U236"/>
      <c r="V236" t="s">
        <v>151</v>
      </c>
      <c r="W236" t="s">
        <v>337</v>
      </c>
      <c r="X236" s="29" t="s">
        <v>344</v>
      </c>
      <c r="Y236" t="s">
        <v>34</v>
      </c>
    </row>
    <row r="237" spans="1:25" ht="15" customHeight="1">
      <c r="A237" s="10" t="s">
        <v>38</v>
      </c>
      <c r="B237"/>
      <c r="C237"/>
      <c r="D237" t="s">
        <v>345</v>
      </c>
      <c r="E237"/>
      <c r="F237" t="s">
        <v>147</v>
      </c>
      <c r="G237" t="s">
        <v>148</v>
      </c>
      <c r="H237" t="s">
        <v>155</v>
      </c>
      <c r="I237" t="s">
        <v>156</v>
      </c>
      <c r="J237"/>
      <c r="K237"/>
      <c r="L237"/>
      <c r="M237"/>
      <c r="N237"/>
      <c r="O237"/>
      <c r="P237"/>
      <c r="Q237" s="64">
        <v>2.14</v>
      </c>
      <c r="R237" s="67"/>
      <c r="S237"/>
      <c r="T237"/>
      <c r="U237"/>
      <c r="V237" t="s">
        <v>151</v>
      </c>
      <c r="W237" t="s">
        <v>346</v>
      </c>
      <c r="X237" s="29" t="s">
        <v>347</v>
      </c>
      <c r="Y237" t="s">
        <v>34</v>
      </c>
    </row>
    <row r="238" spans="1:25" ht="15" customHeight="1">
      <c r="A238" s="10" t="s">
        <v>38</v>
      </c>
      <c r="B238"/>
      <c r="C238"/>
      <c r="D238" t="s">
        <v>348</v>
      </c>
      <c r="E238"/>
      <c r="F238" t="s">
        <v>147</v>
      </c>
      <c r="G238" t="s">
        <v>148</v>
      </c>
      <c r="H238" t="s">
        <v>155</v>
      </c>
      <c r="I238" t="s">
        <v>156</v>
      </c>
      <c r="J238"/>
      <c r="K238"/>
      <c r="L238"/>
      <c r="M238"/>
      <c r="N238"/>
      <c r="O238"/>
      <c r="P238"/>
      <c r="Q238" s="64">
        <v>1.95</v>
      </c>
      <c r="R238" s="67"/>
      <c r="S238"/>
      <c r="T238"/>
      <c r="U238"/>
      <c r="V238" t="s">
        <v>151</v>
      </c>
      <c r="W238" t="s">
        <v>346</v>
      </c>
      <c r="X238" s="29" t="s">
        <v>349</v>
      </c>
      <c r="Y238" t="s">
        <v>34</v>
      </c>
    </row>
    <row r="239" spans="1:25" ht="15" customHeight="1">
      <c r="A239" s="10" t="s">
        <v>38</v>
      </c>
      <c r="B239"/>
      <c r="C239"/>
      <c r="D239" t="s">
        <v>350</v>
      </c>
      <c r="E239"/>
      <c r="F239" t="s">
        <v>147</v>
      </c>
      <c r="G239" t="s">
        <v>148</v>
      </c>
      <c r="H239" t="s">
        <v>155</v>
      </c>
      <c r="I239" t="s">
        <v>156</v>
      </c>
      <c r="J239"/>
      <c r="K239"/>
      <c r="L239"/>
      <c r="M239"/>
      <c r="N239"/>
      <c r="O239"/>
      <c r="P239"/>
      <c r="Q239" s="64">
        <v>2.21</v>
      </c>
      <c r="R239" s="67"/>
      <c r="S239"/>
      <c r="T239"/>
      <c r="U239"/>
      <c r="V239" t="s">
        <v>151</v>
      </c>
      <c r="W239" t="s">
        <v>346</v>
      </c>
      <c r="X239" s="29" t="s">
        <v>351</v>
      </c>
      <c r="Y239" t="s">
        <v>34</v>
      </c>
    </row>
    <row r="240" spans="1:25" ht="15" customHeight="1">
      <c r="A240" s="10" t="s">
        <v>38</v>
      </c>
      <c r="B240"/>
      <c r="C240"/>
      <c r="D240" t="s">
        <v>170</v>
      </c>
      <c r="E240"/>
      <c r="F240" t="s">
        <v>147</v>
      </c>
      <c r="G240" t="s">
        <v>148</v>
      </c>
      <c r="H240" t="s">
        <v>155</v>
      </c>
      <c r="I240" t="s">
        <v>156</v>
      </c>
      <c r="J240"/>
      <c r="K240"/>
      <c r="L240"/>
      <c r="M240"/>
      <c r="N240"/>
      <c r="O240"/>
      <c r="P240"/>
      <c r="Q240" s="64">
        <v>2.68</v>
      </c>
      <c r="R240" s="67"/>
      <c r="S240"/>
      <c r="T240"/>
      <c r="U240"/>
      <c r="V240" t="s">
        <v>151</v>
      </c>
      <c r="W240" t="s">
        <v>346</v>
      </c>
      <c r="X240" s="29" t="s">
        <v>352</v>
      </c>
      <c r="Y240" t="s">
        <v>34</v>
      </c>
    </row>
    <row r="241" spans="1:25" ht="15" customHeight="1">
      <c r="A241" s="10" t="s">
        <v>38</v>
      </c>
      <c r="B241"/>
      <c r="C241"/>
      <c r="D241" t="s">
        <v>353</v>
      </c>
      <c r="E241"/>
      <c r="F241" t="s">
        <v>147</v>
      </c>
      <c r="G241" t="s">
        <v>148</v>
      </c>
      <c r="H241" t="s">
        <v>171</v>
      </c>
      <c r="I241" t="s">
        <v>150</v>
      </c>
      <c r="J241"/>
      <c r="K241"/>
      <c r="L241"/>
      <c r="M241"/>
      <c r="N241"/>
      <c r="O241"/>
      <c r="P241"/>
      <c r="Q241" s="64">
        <v>1.9</v>
      </c>
      <c r="R241" s="64">
        <v>1.2</v>
      </c>
      <c r="S241">
        <v>2.7</v>
      </c>
      <c r="T241"/>
      <c r="U241"/>
      <c r="V241" t="s">
        <v>151</v>
      </c>
      <c r="W241" t="s">
        <v>354</v>
      </c>
      <c r="X241" s="29" t="s">
        <v>355</v>
      </c>
      <c r="Y241" t="s">
        <v>34</v>
      </c>
    </row>
    <row r="242" spans="1:25" ht="15" customHeight="1">
      <c r="A242" s="10" t="s">
        <v>38</v>
      </c>
      <c r="B242"/>
      <c r="C242"/>
      <c r="D242" t="s">
        <v>353</v>
      </c>
      <c r="E242"/>
      <c r="F242" t="s">
        <v>147</v>
      </c>
      <c r="G242" t="s">
        <v>148</v>
      </c>
      <c r="H242" t="s">
        <v>175</v>
      </c>
      <c r="I242" t="s">
        <v>156</v>
      </c>
      <c r="J242"/>
      <c r="K242"/>
      <c r="L242"/>
      <c r="M242"/>
      <c r="N242"/>
      <c r="O242"/>
      <c r="P242"/>
      <c r="Q242" s="64">
        <v>1.1000000000000001</v>
      </c>
      <c r="R242" s="64">
        <v>0.9</v>
      </c>
      <c r="S242">
        <v>1.5</v>
      </c>
      <c r="T242"/>
      <c r="U242"/>
      <c r="V242" t="s">
        <v>151</v>
      </c>
      <c r="W242" t="s">
        <v>354</v>
      </c>
      <c r="X242" s="29" t="s">
        <v>356</v>
      </c>
      <c r="Y242" t="s">
        <v>34</v>
      </c>
    </row>
    <row r="243" spans="1:25" ht="15" customHeight="1">
      <c r="A243" s="10" t="s">
        <v>38</v>
      </c>
      <c r="B243"/>
      <c r="C243"/>
      <c r="D243" t="s">
        <v>353</v>
      </c>
      <c r="E243"/>
      <c r="F243" t="s">
        <v>147</v>
      </c>
      <c r="G243" t="s">
        <v>148</v>
      </c>
      <c r="H243" t="s">
        <v>175</v>
      </c>
      <c r="I243" t="s">
        <v>156</v>
      </c>
      <c r="J243"/>
      <c r="K243"/>
      <c r="L243"/>
      <c r="M243"/>
      <c r="N243"/>
      <c r="O243"/>
      <c r="P243"/>
      <c r="Q243" s="64">
        <v>1.9</v>
      </c>
      <c r="R243" s="64">
        <v>1</v>
      </c>
      <c r="S243">
        <v>3</v>
      </c>
      <c r="T243"/>
      <c r="U243"/>
      <c r="V243" t="s">
        <v>151</v>
      </c>
      <c r="W243" t="s">
        <v>354</v>
      </c>
      <c r="X243" s="29" t="s">
        <v>357</v>
      </c>
      <c r="Y243" t="s">
        <v>34</v>
      </c>
    </row>
    <row r="244" spans="1:25" ht="15" customHeight="1">
      <c r="A244" s="10" t="s">
        <v>38</v>
      </c>
      <c r="B244"/>
      <c r="C244"/>
      <c r="D244" t="s">
        <v>353</v>
      </c>
      <c r="E244"/>
      <c r="F244" t="s">
        <v>147</v>
      </c>
      <c r="G244" t="s">
        <v>148</v>
      </c>
      <c r="H244" t="s">
        <v>199</v>
      </c>
      <c r="I244" t="s">
        <v>156</v>
      </c>
      <c r="J244"/>
      <c r="K244"/>
      <c r="L244"/>
      <c r="M244"/>
      <c r="N244"/>
      <c r="O244"/>
      <c r="P244"/>
      <c r="Q244" s="64">
        <v>2.4</v>
      </c>
      <c r="R244" s="64">
        <v>1.4</v>
      </c>
      <c r="S244">
        <v>3.6</v>
      </c>
      <c r="T244"/>
      <c r="U244"/>
      <c r="V244" t="s">
        <v>151</v>
      </c>
      <c r="W244" t="s">
        <v>354</v>
      </c>
      <c r="X244" s="29" t="s">
        <v>358</v>
      </c>
      <c r="Y244" t="s">
        <v>34</v>
      </c>
    </row>
    <row r="245" spans="1:25" ht="15" customHeight="1">
      <c r="A245" s="10" t="s">
        <v>38</v>
      </c>
      <c r="B245"/>
      <c r="C245"/>
      <c r="D245" t="s">
        <v>163</v>
      </c>
      <c r="E245"/>
      <c r="F245" t="s">
        <v>147</v>
      </c>
      <c r="G245" t="s">
        <v>148</v>
      </c>
      <c r="H245" t="s">
        <v>175</v>
      </c>
      <c r="I245" t="s">
        <v>156</v>
      </c>
      <c r="J245"/>
      <c r="K245"/>
      <c r="L245"/>
      <c r="M245"/>
      <c r="N245"/>
      <c r="O245"/>
      <c r="P245"/>
      <c r="Q245" s="72">
        <v>18</v>
      </c>
      <c r="R245"/>
      <c r="S245"/>
      <c r="T245"/>
      <c r="U245"/>
      <c r="V245" t="s">
        <v>151</v>
      </c>
      <c r="W245" t="s">
        <v>176</v>
      </c>
      <c r="X245" s="29" t="s">
        <v>177</v>
      </c>
      <c r="Y245" t="s">
        <v>34</v>
      </c>
    </row>
    <row r="246" spans="1:25" ht="15" customHeight="1">
      <c r="A246" s="10" t="s">
        <v>38</v>
      </c>
      <c r="B246"/>
      <c r="C246"/>
      <c r="D246" t="s">
        <v>170</v>
      </c>
      <c r="E246"/>
      <c r="F246" t="s">
        <v>68</v>
      </c>
      <c r="G246" t="s">
        <v>148</v>
      </c>
      <c r="H246" t="s">
        <v>175</v>
      </c>
      <c r="I246" t="s">
        <v>150</v>
      </c>
      <c r="J246"/>
      <c r="K246"/>
      <c r="L246"/>
      <c r="M246"/>
      <c r="N246"/>
      <c r="O246"/>
      <c r="P246"/>
      <c r="Q246" s="73">
        <v>7.8</v>
      </c>
      <c r="R246"/>
      <c r="S246"/>
      <c r="T246"/>
      <c r="U246"/>
      <c r="V246" t="s">
        <v>151</v>
      </c>
      <c r="W246" t="s">
        <v>176</v>
      </c>
      <c r="X246" s="29" t="s">
        <v>178</v>
      </c>
      <c r="Y246" t="s">
        <v>34</v>
      </c>
    </row>
    <row r="247" spans="1:25" ht="15" customHeight="1">
      <c r="A247" s="10" t="s">
        <v>38</v>
      </c>
      <c r="B247"/>
      <c r="C247"/>
      <c r="D247" t="s">
        <v>170</v>
      </c>
      <c r="E247"/>
      <c r="F247" t="s">
        <v>147</v>
      </c>
      <c r="G247" t="s">
        <v>148</v>
      </c>
      <c r="H247" t="s">
        <v>171</v>
      </c>
      <c r="I247" s="74" t="s">
        <v>150</v>
      </c>
      <c r="J247"/>
      <c r="K247"/>
      <c r="L247"/>
      <c r="M247"/>
      <c r="N247"/>
      <c r="O247"/>
      <c r="P247"/>
      <c r="Q247" s="73">
        <v>2.9</v>
      </c>
      <c r="R247"/>
      <c r="S247"/>
      <c r="T247"/>
      <c r="U247"/>
      <c r="V247" t="s">
        <v>151</v>
      </c>
      <c r="W247" t="s">
        <v>176</v>
      </c>
      <c r="X247" s="29" t="s">
        <v>179</v>
      </c>
      <c r="Y247" t="s">
        <v>34</v>
      </c>
    </row>
    <row r="248" spans="1:25" ht="15" customHeight="1">
      <c r="A248" s="10" t="s">
        <v>38</v>
      </c>
      <c r="B248"/>
      <c r="C248"/>
      <c r="D248" t="s">
        <v>170</v>
      </c>
      <c r="E248"/>
      <c r="F248" t="s">
        <v>147</v>
      </c>
      <c r="G248" t="s">
        <v>148</v>
      </c>
      <c r="H248" t="s">
        <v>171</v>
      </c>
      <c r="I248" s="74" t="s">
        <v>180</v>
      </c>
      <c r="J248"/>
      <c r="K248"/>
      <c r="L248"/>
      <c r="M248"/>
      <c r="N248"/>
      <c r="O248"/>
      <c r="P248"/>
      <c r="Q248" s="73">
        <v>2.4</v>
      </c>
      <c r="R248"/>
      <c r="S248"/>
      <c r="T248"/>
      <c r="U248"/>
      <c r="V248" t="s">
        <v>151</v>
      </c>
      <c r="W248" t="s">
        <v>176</v>
      </c>
      <c r="X248" s="29" t="s">
        <v>181</v>
      </c>
      <c r="Y248" t="s">
        <v>34</v>
      </c>
    </row>
    <row r="249" spans="1:25" ht="15" customHeight="1">
      <c r="A249" s="10" t="s">
        <v>38</v>
      </c>
      <c r="B249"/>
      <c r="C249"/>
      <c r="D249" t="s">
        <v>182</v>
      </c>
      <c r="E249"/>
      <c r="F249" t="s">
        <v>147</v>
      </c>
      <c r="G249" t="s">
        <v>148</v>
      </c>
      <c r="H249" t="s">
        <v>155</v>
      </c>
      <c r="I249" t="s">
        <v>156</v>
      </c>
      <c r="J249"/>
      <c r="K249"/>
      <c r="L249"/>
      <c r="M249"/>
      <c r="N249"/>
      <c r="O249"/>
      <c r="P249"/>
      <c r="Q249" s="72">
        <v>8.89</v>
      </c>
      <c r="R249"/>
      <c r="S249"/>
      <c r="T249"/>
      <c r="U249"/>
      <c r="V249" t="s">
        <v>151</v>
      </c>
      <c r="W249" t="s">
        <v>183</v>
      </c>
      <c r="X249" s="29" t="s">
        <v>184</v>
      </c>
      <c r="Y249" t="s">
        <v>34</v>
      </c>
    </row>
    <row r="250" spans="1:25" ht="15" customHeight="1">
      <c r="A250" s="10" t="s">
        <v>38</v>
      </c>
      <c r="B250"/>
      <c r="C250"/>
      <c r="D250" t="s">
        <v>182</v>
      </c>
      <c r="E250"/>
      <c r="F250" t="s">
        <v>147</v>
      </c>
      <c r="G250" t="s">
        <v>148</v>
      </c>
      <c r="H250" t="s">
        <v>155</v>
      </c>
      <c r="I250" t="s">
        <v>156</v>
      </c>
      <c r="J250"/>
      <c r="K250"/>
      <c r="L250"/>
      <c r="M250"/>
      <c r="N250"/>
      <c r="O250"/>
      <c r="P250"/>
      <c r="Q250" s="72">
        <v>9.17</v>
      </c>
      <c r="R250"/>
      <c r="S250"/>
      <c r="T250"/>
      <c r="U250"/>
      <c r="V250" t="s">
        <v>151</v>
      </c>
      <c r="W250" t="s">
        <v>183</v>
      </c>
      <c r="X250" s="29" t="s">
        <v>185</v>
      </c>
      <c r="Y250" t="s">
        <v>34</v>
      </c>
    </row>
    <row r="251" spans="1:25" ht="15" customHeight="1">
      <c r="A251" s="10" t="s">
        <v>38</v>
      </c>
      <c r="B251"/>
      <c r="C251"/>
      <c r="D251" t="s">
        <v>182</v>
      </c>
      <c r="E251"/>
      <c r="F251" t="s">
        <v>147</v>
      </c>
      <c r="G251" t="s">
        <v>148</v>
      </c>
      <c r="H251" t="s">
        <v>155</v>
      </c>
      <c r="I251" t="s">
        <v>156</v>
      </c>
      <c r="J251"/>
      <c r="K251"/>
      <c r="L251"/>
      <c r="M251"/>
      <c r="N251"/>
      <c r="O251"/>
      <c r="P251"/>
      <c r="Q251" s="72">
        <v>21.42</v>
      </c>
      <c r="R251"/>
      <c r="S251"/>
      <c r="T251"/>
      <c r="U251"/>
      <c r="V251" t="s">
        <v>151</v>
      </c>
      <c r="W251" t="s">
        <v>183</v>
      </c>
      <c r="X251" s="29" t="s">
        <v>186</v>
      </c>
      <c r="Y251" t="s">
        <v>34</v>
      </c>
    </row>
    <row r="252" spans="1:25" ht="15" customHeight="1">
      <c r="A252" s="10" t="s">
        <v>38</v>
      </c>
      <c r="B252"/>
      <c r="C252"/>
      <c r="D252" t="s">
        <v>182</v>
      </c>
      <c r="E252"/>
      <c r="F252" t="s">
        <v>147</v>
      </c>
      <c r="G252" t="s">
        <v>148</v>
      </c>
      <c r="H252" t="s">
        <v>155</v>
      </c>
      <c r="I252" t="s">
        <v>156</v>
      </c>
      <c r="J252"/>
      <c r="K252"/>
      <c r="L252"/>
      <c r="M252"/>
      <c r="N252"/>
      <c r="O252"/>
      <c r="P252"/>
      <c r="Q252" s="72">
        <v>22.400000000000002</v>
      </c>
      <c r="R252"/>
      <c r="S252"/>
      <c r="T252"/>
      <c r="U252"/>
      <c r="V252" t="s">
        <v>151</v>
      </c>
      <c r="W252" t="s">
        <v>183</v>
      </c>
      <c r="X252" s="29" t="s">
        <v>187</v>
      </c>
      <c r="Y252" t="s">
        <v>34</v>
      </c>
    </row>
    <row r="253" spans="1:25" ht="15" customHeight="1">
      <c r="A253" s="10" t="s">
        <v>38</v>
      </c>
      <c r="B253"/>
      <c r="C253"/>
      <c r="D253" t="s">
        <v>359</v>
      </c>
      <c r="E253"/>
      <c r="F253" t="s">
        <v>147</v>
      </c>
      <c r="G253" t="s">
        <v>148</v>
      </c>
      <c r="H253" t="s">
        <v>155</v>
      </c>
      <c r="I253" t="s">
        <v>156</v>
      </c>
      <c r="J253"/>
      <c r="K253"/>
      <c r="L253"/>
      <c r="M253"/>
      <c r="N253"/>
      <c r="O253"/>
      <c r="P253"/>
      <c r="Q253" s="67">
        <v>0.97</v>
      </c>
      <c r="R253"/>
      <c r="S253"/>
      <c r="T253"/>
      <c r="U253"/>
      <c r="V253" t="s">
        <v>151</v>
      </c>
      <c r="W253" t="s">
        <v>360</v>
      </c>
      <c r="X253" s="29" t="s">
        <v>361</v>
      </c>
      <c r="Y253" t="s">
        <v>34</v>
      </c>
    </row>
    <row r="254" spans="1:25" ht="15" customHeight="1">
      <c r="A254" s="10" t="s">
        <v>38</v>
      </c>
      <c r="B254"/>
      <c r="C254"/>
      <c r="D254" t="s">
        <v>170</v>
      </c>
      <c r="E254"/>
      <c r="F254" t="s">
        <v>147</v>
      </c>
      <c r="G254" t="s">
        <v>148</v>
      </c>
      <c r="H254" t="s">
        <v>155</v>
      </c>
      <c r="I254" t="s">
        <v>156</v>
      </c>
      <c r="J254"/>
      <c r="K254"/>
      <c r="L254"/>
      <c r="M254"/>
      <c r="N254"/>
      <c r="O254"/>
      <c r="P254"/>
      <c r="Q254" s="67">
        <v>0.85899999999999999</v>
      </c>
      <c r="R254"/>
      <c r="S254"/>
      <c r="T254"/>
      <c r="U254"/>
      <c r="V254" t="s">
        <v>151</v>
      </c>
      <c r="W254" t="s">
        <v>360</v>
      </c>
      <c r="X254" s="29" t="s">
        <v>362</v>
      </c>
      <c r="Y254" t="s">
        <v>34</v>
      </c>
    </row>
    <row r="255" spans="1:25" ht="15" customHeight="1">
      <c r="A255" s="10" t="s">
        <v>38</v>
      </c>
      <c r="B255"/>
      <c r="C255"/>
      <c r="D255" t="s">
        <v>363</v>
      </c>
      <c r="E255"/>
      <c r="F255" t="s">
        <v>147</v>
      </c>
      <c r="G255" t="s">
        <v>148</v>
      </c>
      <c r="H255" t="s">
        <v>155</v>
      </c>
      <c r="I255" t="s">
        <v>156</v>
      </c>
      <c r="J255"/>
      <c r="K255"/>
      <c r="L255"/>
      <c r="M255"/>
      <c r="N255"/>
      <c r="O255"/>
      <c r="P255"/>
      <c r="Q255" s="67">
        <v>1.069</v>
      </c>
      <c r="R255"/>
      <c r="S255"/>
      <c r="T255"/>
      <c r="U255"/>
      <c r="V255" t="s">
        <v>151</v>
      </c>
      <c r="W255" t="s">
        <v>360</v>
      </c>
      <c r="X255" s="29" t="s">
        <v>364</v>
      </c>
      <c r="Y255" t="s">
        <v>34</v>
      </c>
    </row>
    <row r="256" spans="1:25" ht="15" customHeight="1">
      <c r="A256" s="10" t="s">
        <v>38</v>
      </c>
      <c r="B256"/>
      <c r="C256"/>
      <c r="D256" t="s">
        <v>365</v>
      </c>
      <c r="E256"/>
      <c r="F256" t="s">
        <v>147</v>
      </c>
      <c r="G256" t="s">
        <v>148</v>
      </c>
      <c r="H256" t="s">
        <v>155</v>
      </c>
      <c r="I256" t="s">
        <v>156</v>
      </c>
      <c r="J256"/>
      <c r="K256"/>
      <c r="L256"/>
      <c r="M256"/>
      <c r="N256"/>
      <c r="O256"/>
      <c r="P256"/>
      <c r="Q256" s="67">
        <v>1.034</v>
      </c>
      <c r="R256"/>
      <c r="S256"/>
      <c r="T256"/>
      <c r="U256"/>
      <c r="V256" t="s">
        <v>151</v>
      </c>
      <c r="W256" t="s">
        <v>360</v>
      </c>
      <c r="X256" s="29" t="s">
        <v>366</v>
      </c>
      <c r="Y256" t="s">
        <v>34</v>
      </c>
    </row>
    <row r="257" spans="1:25" ht="15" customHeight="1">
      <c r="A257" s="10" t="s">
        <v>38</v>
      </c>
      <c r="B257"/>
      <c r="C257"/>
      <c r="D257" t="s">
        <v>170</v>
      </c>
      <c r="E257"/>
      <c r="F257" t="s">
        <v>147</v>
      </c>
      <c r="G257" t="s">
        <v>148</v>
      </c>
      <c r="H257" t="s">
        <v>155</v>
      </c>
      <c r="I257" t="s">
        <v>156</v>
      </c>
      <c r="J257"/>
      <c r="K257"/>
      <c r="L257"/>
      <c r="M257"/>
      <c r="N257"/>
      <c r="O257"/>
      <c r="P257"/>
      <c r="Q257" s="64">
        <v>0.9</v>
      </c>
      <c r="R257" s="64">
        <v>0.7</v>
      </c>
      <c r="S257">
        <v>1.1000000000000001</v>
      </c>
      <c r="T257"/>
      <c r="U257"/>
      <c r="V257" t="s">
        <v>151</v>
      </c>
      <c r="W257" t="s">
        <v>188</v>
      </c>
      <c r="X257" s="29" t="s">
        <v>189</v>
      </c>
      <c r="Y257" t="s">
        <v>34</v>
      </c>
    </row>
    <row r="258" spans="1:25" ht="15" customHeight="1">
      <c r="A258" s="10" t="s">
        <v>38</v>
      </c>
      <c r="B258"/>
      <c r="C258"/>
      <c r="D258" t="s">
        <v>170</v>
      </c>
      <c r="E258"/>
      <c r="F258" t="s">
        <v>147</v>
      </c>
      <c r="G258" t="s">
        <v>148</v>
      </c>
      <c r="H258" t="s">
        <v>175</v>
      </c>
      <c r="I258" t="s">
        <v>190</v>
      </c>
      <c r="J258"/>
      <c r="K258"/>
      <c r="L258"/>
      <c r="M258"/>
      <c r="N258"/>
      <c r="O258"/>
      <c r="P258"/>
      <c r="Q258" s="64">
        <v>6.5</v>
      </c>
      <c r="R258" s="64">
        <v>3.1</v>
      </c>
      <c r="S258">
        <v>9.9</v>
      </c>
      <c r="T258"/>
      <c r="U258"/>
      <c r="V258" t="s">
        <v>151</v>
      </c>
      <c r="W258" t="s">
        <v>191</v>
      </c>
      <c r="X258" s="29" t="s">
        <v>192</v>
      </c>
      <c r="Y258" t="s">
        <v>34</v>
      </c>
    </row>
    <row r="259" spans="1:25" ht="15" customHeight="1">
      <c r="A259" s="10" t="s">
        <v>38</v>
      </c>
      <c r="B259"/>
      <c r="C259"/>
      <c r="D259" t="s">
        <v>170</v>
      </c>
      <c r="E259"/>
      <c r="F259" t="s">
        <v>147</v>
      </c>
      <c r="G259" t="s">
        <v>148</v>
      </c>
      <c r="H259" t="s">
        <v>175</v>
      </c>
      <c r="I259" t="s">
        <v>190</v>
      </c>
      <c r="J259"/>
      <c r="K259"/>
      <c r="L259"/>
      <c r="M259"/>
      <c r="N259"/>
      <c r="O259"/>
      <c r="P259"/>
      <c r="Q259" s="64">
        <v>3.1</v>
      </c>
      <c r="R259" s="64"/>
      <c r="S259"/>
      <c r="T259"/>
      <c r="U259"/>
      <c r="V259" t="s">
        <v>151</v>
      </c>
      <c r="W259" t="s">
        <v>191</v>
      </c>
      <c r="X259" s="29" t="s">
        <v>193</v>
      </c>
      <c r="Y259" t="s">
        <v>34</v>
      </c>
    </row>
    <row r="260" spans="1:25" ht="15" customHeight="1">
      <c r="A260" s="10" t="s">
        <v>38</v>
      </c>
      <c r="B260"/>
      <c r="C260"/>
      <c r="D260" t="s">
        <v>154</v>
      </c>
      <c r="E260"/>
      <c r="F260" t="s">
        <v>68</v>
      </c>
      <c r="G260" t="s">
        <v>148</v>
      </c>
      <c r="H260" t="s">
        <v>171</v>
      </c>
      <c r="I260" t="s">
        <v>190</v>
      </c>
      <c r="J260"/>
      <c r="K260"/>
      <c r="L260"/>
      <c r="M260"/>
      <c r="N260"/>
      <c r="O260"/>
      <c r="P260"/>
      <c r="Q260" s="64">
        <v>3.8</v>
      </c>
      <c r="R260" s="64">
        <v>1.3</v>
      </c>
      <c r="S260">
        <v>6.3</v>
      </c>
      <c r="T260"/>
      <c r="U260"/>
      <c r="V260" t="s">
        <v>151</v>
      </c>
      <c r="W260" t="s">
        <v>194</v>
      </c>
      <c r="X260" s="29" t="s">
        <v>195</v>
      </c>
      <c r="Y260" t="s">
        <v>34</v>
      </c>
    </row>
    <row r="261" spans="1:25" ht="15" customHeight="1">
      <c r="A261" s="10" t="s">
        <v>38</v>
      </c>
      <c r="B261"/>
      <c r="C261"/>
      <c r="D261" t="s">
        <v>196</v>
      </c>
      <c r="E261"/>
      <c r="F261" t="s">
        <v>68</v>
      </c>
      <c r="G261" t="s">
        <v>148</v>
      </c>
      <c r="H261" t="s">
        <v>171</v>
      </c>
      <c r="I261" t="s">
        <v>190</v>
      </c>
      <c r="J261"/>
      <c r="K261"/>
      <c r="L261"/>
      <c r="M261"/>
      <c r="N261"/>
      <c r="O261"/>
      <c r="P261"/>
      <c r="Q261" s="64">
        <v>4</v>
      </c>
      <c r="R261" s="64">
        <v>1.7</v>
      </c>
      <c r="S261">
        <v>11</v>
      </c>
      <c r="T261"/>
      <c r="U261"/>
      <c r="V261" t="s">
        <v>151</v>
      </c>
      <c r="W261" t="s">
        <v>194</v>
      </c>
      <c r="X261" s="29" t="s">
        <v>197</v>
      </c>
      <c r="Y261" t="s">
        <v>34</v>
      </c>
    </row>
    <row r="262" spans="1:25" ht="15" customHeight="1">
      <c r="A262" s="10" t="s">
        <v>38</v>
      </c>
      <c r="B262"/>
      <c r="C262"/>
      <c r="D262" t="s">
        <v>198</v>
      </c>
      <c r="E262"/>
      <c r="F262" t="s">
        <v>68</v>
      </c>
      <c r="G262" t="s">
        <v>148</v>
      </c>
      <c r="H262" t="s">
        <v>199</v>
      </c>
      <c r="I262" t="s">
        <v>190</v>
      </c>
      <c r="J262"/>
      <c r="K262"/>
      <c r="L262"/>
      <c r="M262"/>
      <c r="N262"/>
      <c r="O262"/>
      <c r="P262"/>
      <c r="Q262" s="64">
        <v>9.1</v>
      </c>
      <c r="R262" s="64">
        <v>3.6</v>
      </c>
      <c r="S262">
        <v>19.5</v>
      </c>
      <c r="T262"/>
      <c r="U262"/>
      <c r="V262" t="s">
        <v>151</v>
      </c>
      <c r="W262" t="s">
        <v>194</v>
      </c>
      <c r="X262" s="29" t="s">
        <v>200</v>
      </c>
      <c r="Y262" t="s">
        <v>34</v>
      </c>
    </row>
    <row r="263" spans="1:25" ht="15" customHeight="1">
      <c r="A263" s="10" t="s">
        <v>38</v>
      </c>
      <c r="B263"/>
      <c r="C263"/>
      <c r="D263" t="s">
        <v>198</v>
      </c>
      <c r="E263"/>
      <c r="F263" t="s">
        <v>68</v>
      </c>
      <c r="G263" t="s">
        <v>148</v>
      </c>
      <c r="H263" t="s">
        <v>199</v>
      </c>
      <c r="I263" t="s">
        <v>190</v>
      </c>
      <c r="J263"/>
      <c r="K263"/>
      <c r="L263"/>
      <c r="M263"/>
      <c r="N263"/>
      <c r="O263"/>
      <c r="P263"/>
      <c r="Q263" s="64">
        <v>9.1</v>
      </c>
      <c r="R263" s="64">
        <v>3.6</v>
      </c>
      <c r="S263">
        <v>19.5</v>
      </c>
      <c r="T263"/>
      <c r="U263"/>
      <c r="V263" t="s">
        <v>151</v>
      </c>
      <c r="W263" t="s">
        <v>194</v>
      </c>
      <c r="X263" s="29" t="s">
        <v>201</v>
      </c>
      <c r="Y263" t="s">
        <v>34</v>
      </c>
    </row>
    <row r="264" spans="1:25" ht="15" customHeight="1">
      <c r="A264" s="10" t="s">
        <v>38</v>
      </c>
      <c r="B264"/>
      <c r="C264"/>
      <c r="D264" t="s">
        <v>163</v>
      </c>
      <c r="E264"/>
      <c r="F264" t="s">
        <v>147</v>
      </c>
      <c r="G264" t="s">
        <v>148</v>
      </c>
      <c r="H264" t="s">
        <v>199</v>
      </c>
      <c r="I264" t="s">
        <v>202</v>
      </c>
      <c r="J264"/>
      <c r="K264"/>
      <c r="L264"/>
      <c r="M264"/>
      <c r="N264"/>
      <c r="O264"/>
      <c r="P264"/>
      <c r="Q264" s="64">
        <v>5.6</v>
      </c>
      <c r="R264" s="64">
        <v>4.3</v>
      </c>
      <c r="S264">
        <v>7.7</v>
      </c>
      <c r="T264"/>
      <c r="U264"/>
      <c r="V264" t="s">
        <v>151</v>
      </c>
      <c r="W264" t="s">
        <v>194</v>
      </c>
      <c r="X264" s="29" t="s">
        <v>203</v>
      </c>
      <c r="Y264" t="s">
        <v>34</v>
      </c>
    </row>
    <row r="265" spans="1:25" ht="15" customHeight="1">
      <c r="A265" s="10" t="s">
        <v>38</v>
      </c>
      <c r="B265"/>
      <c r="C265"/>
      <c r="D265" t="s">
        <v>146</v>
      </c>
      <c r="E265"/>
      <c r="F265" t="s">
        <v>147</v>
      </c>
      <c r="G265" t="s">
        <v>148</v>
      </c>
      <c r="H265" t="s">
        <v>199</v>
      </c>
      <c r="I265" t="s">
        <v>202</v>
      </c>
      <c r="J265"/>
      <c r="K265"/>
      <c r="L265"/>
      <c r="M265"/>
      <c r="N265"/>
      <c r="O265"/>
      <c r="P265"/>
      <c r="Q265" s="64">
        <v>5.6</v>
      </c>
      <c r="R265" s="64">
        <v>4.4000000000000004</v>
      </c>
      <c r="S265">
        <v>7.8</v>
      </c>
      <c r="T265"/>
      <c r="U265"/>
      <c r="V265" t="s">
        <v>151</v>
      </c>
      <c r="W265" t="s">
        <v>194</v>
      </c>
      <c r="X265" s="29" t="s">
        <v>204</v>
      </c>
      <c r="Y265" t="s">
        <v>34</v>
      </c>
    </row>
    <row r="266" spans="1:25" ht="15" customHeight="1">
      <c r="A266" s="10" t="s">
        <v>38</v>
      </c>
      <c r="B266"/>
      <c r="C266"/>
      <c r="D266" t="s">
        <v>163</v>
      </c>
      <c r="E266"/>
      <c r="F266" t="s">
        <v>147</v>
      </c>
      <c r="G266" t="s">
        <v>148</v>
      </c>
      <c r="H266" t="s">
        <v>199</v>
      </c>
      <c r="I266" t="s">
        <v>202</v>
      </c>
      <c r="J266"/>
      <c r="K266"/>
      <c r="L266"/>
      <c r="M266"/>
      <c r="N266"/>
      <c r="O266"/>
      <c r="P266"/>
      <c r="Q266" s="64">
        <v>4.7</v>
      </c>
      <c r="R266" s="64">
        <v>3</v>
      </c>
      <c r="S266">
        <v>8.6</v>
      </c>
      <c r="T266"/>
      <c r="U266"/>
      <c r="V266" t="s">
        <v>151</v>
      </c>
      <c r="W266" t="s">
        <v>194</v>
      </c>
      <c r="X266" s="29" t="s">
        <v>205</v>
      </c>
      <c r="Y266" t="s">
        <v>34</v>
      </c>
    </row>
    <row r="267" spans="1:25" ht="15" customHeight="1">
      <c r="A267" s="10" t="s">
        <v>38</v>
      </c>
      <c r="B267"/>
      <c r="C267"/>
      <c r="D267" t="s">
        <v>146</v>
      </c>
      <c r="E267"/>
      <c r="F267" t="s">
        <v>147</v>
      </c>
      <c r="G267" t="s">
        <v>148</v>
      </c>
      <c r="H267" t="s">
        <v>199</v>
      </c>
      <c r="I267" t="s">
        <v>202</v>
      </c>
      <c r="J267"/>
      <c r="K267"/>
      <c r="L267"/>
      <c r="M267"/>
      <c r="N267"/>
      <c r="O267"/>
      <c r="P267"/>
      <c r="Q267" s="64">
        <v>4.7</v>
      </c>
      <c r="R267" s="64">
        <v>2.2000000000000002</v>
      </c>
      <c r="S267">
        <v>11</v>
      </c>
      <c r="T267"/>
      <c r="U267"/>
      <c r="V267" t="s">
        <v>151</v>
      </c>
      <c r="W267" t="s">
        <v>194</v>
      </c>
      <c r="X267" s="29" t="s">
        <v>206</v>
      </c>
      <c r="Y267" t="s">
        <v>34</v>
      </c>
    </row>
    <row r="268" spans="1:25" ht="15" customHeight="1">
      <c r="A268" s="10" t="s">
        <v>38</v>
      </c>
      <c r="B268"/>
      <c r="C268"/>
      <c r="D268" t="s">
        <v>154</v>
      </c>
      <c r="E268"/>
      <c r="F268" t="s">
        <v>68</v>
      </c>
      <c r="G268" t="s">
        <v>148</v>
      </c>
      <c r="H268" t="s">
        <v>175</v>
      </c>
      <c r="I268" t="s">
        <v>207</v>
      </c>
      <c r="J268"/>
      <c r="K268"/>
      <c r="L268"/>
      <c r="M268"/>
      <c r="N268"/>
      <c r="O268"/>
      <c r="P268"/>
      <c r="Q268" s="64">
        <v>1.2</v>
      </c>
      <c r="R268" s="64">
        <v>0</v>
      </c>
      <c r="S268">
        <v>2.5</v>
      </c>
      <c r="T268"/>
      <c r="U268"/>
      <c r="V268" t="s">
        <v>151</v>
      </c>
      <c r="W268" t="s">
        <v>194</v>
      </c>
      <c r="X268" s="29" t="s">
        <v>208</v>
      </c>
      <c r="Y268" t="s">
        <v>34</v>
      </c>
    </row>
    <row r="269" spans="1:25" ht="15" customHeight="1">
      <c r="A269" s="10" t="s">
        <v>38</v>
      </c>
      <c r="B269"/>
      <c r="C269"/>
      <c r="D269" t="s">
        <v>196</v>
      </c>
      <c r="E269"/>
      <c r="F269" t="s">
        <v>68</v>
      </c>
      <c r="G269" t="s">
        <v>148</v>
      </c>
      <c r="H269" t="s">
        <v>175</v>
      </c>
      <c r="I269" t="s">
        <v>207</v>
      </c>
      <c r="J269"/>
      <c r="K269"/>
      <c r="L269"/>
      <c r="M269"/>
      <c r="N269"/>
      <c r="O269"/>
      <c r="P269"/>
      <c r="Q269" s="64">
        <v>1.5</v>
      </c>
      <c r="R269" s="64">
        <v>0.4</v>
      </c>
      <c r="S269">
        <v>4.9000000000000004</v>
      </c>
      <c r="T269"/>
      <c r="U269"/>
      <c r="V269" t="s">
        <v>151</v>
      </c>
      <c r="W269" t="s">
        <v>194</v>
      </c>
      <c r="X269" s="29" t="s">
        <v>209</v>
      </c>
      <c r="Y269" t="s">
        <v>34</v>
      </c>
    </row>
    <row r="270" spans="1:25" ht="15" customHeight="1">
      <c r="A270" s="10" t="s">
        <v>38</v>
      </c>
      <c r="B270"/>
      <c r="C270"/>
      <c r="D270" t="s">
        <v>154</v>
      </c>
      <c r="E270"/>
      <c r="F270" t="s">
        <v>68</v>
      </c>
      <c r="G270" t="s">
        <v>148</v>
      </c>
      <c r="H270" t="s">
        <v>175</v>
      </c>
      <c r="I270" t="s">
        <v>207</v>
      </c>
      <c r="J270"/>
      <c r="K270"/>
      <c r="L270"/>
      <c r="M270"/>
      <c r="N270"/>
      <c r="O270"/>
      <c r="P270"/>
      <c r="Q270" s="64">
        <v>0.3</v>
      </c>
      <c r="R270" s="64">
        <v>0</v>
      </c>
      <c r="S270">
        <v>2.2999999999999998</v>
      </c>
      <c r="T270"/>
      <c r="U270"/>
      <c r="V270" t="s">
        <v>151</v>
      </c>
      <c r="W270" t="s">
        <v>194</v>
      </c>
      <c r="X270" s="29" t="s">
        <v>210</v>
      </c>
      <c r="Y270" t="s">
        <v>34</v>
      </c>
    </row>
    <row r="271" spans="1:25" ht="15" customHeight="1">
      <c r="A271" s="10" t="s">
        <v>38</v>
      </c>
      <c r="B271"/>
      <c r="C271"/>
      <c r="D271" t="s">
        <v>196</v>
      </c>
      <c r="E271"/>
      <c r="F271" t="s">
        <v>68</v>
      </c>
      <c r="G271" t="s">
        <v>148</v>
      </c>
      <c r="H271" t="s">
        <v>175</v>
      </c>
      <c r="I271" t="s">
        <v>207</v>
      </c>
      <c r="J271"/>
      <c r="K271"/>
      <c r="L271"/>
      <c r="M271"/>
      <c r="N271"/>
      <c r="O271"/>
      <c r="P271"/>
      <c r="Q271" s="64">
        <v>0.3</v>
      </c>
      <c r="R271" s="64">
        <v>0</v>
      </c>
      <c r="S271">
        <v>1.5</v>
      </c>
      <c r="T271"/>
      <c r="U271"/>
      <c r="V271" t="s">
        <v>151</v>
      </c>
      <c r="W271" t="s">
        <v>194</v>
      </c>
      <c r="X271" s="29" t="s">
        <v>211</v>
      </c>
      <c r="Y271" t="s">
        <v>34</v>
      </c>
    </row>
    <row r="272" spans="1:25" ht="15" customHeight="1">
      <c r="A272" s="10" t="s">
        <v>38</v>
      </c>
      <c r="B272"/>
      <c r="C272"/>
      <c r="D272" t="s">
        <v>154</v>
      </c>
      <c r="E272"/>
      <c r="F272" t="s">
        <v>68</v>
      </c>
      <c r="G272" t="s">
        <v>148</v>
      </c>
      <c r="H272" t="s">
        <v>149</v>
      </c>
      <c r="I272" t="s">
        <v>190</v>
      </c>
      <c r="J272"/>
      <c r="K272"/>
      <c r="L272"/>
      <c r="M272"/>
      <c r="N272"/>
      <c r="O272"/>
      <c r="P272"/>
      <c r="Q272" s="64">
        <v>1.54</v>
      </c>
      <c r="R272" s="64">
        <v>0.84</v>
      </c>
      <c r="S272">
        <v>2.2400000000000002</v>
      </c>
      <c r="T272"/>
      <c r="U272"/>
      <c r="V272" t="s">
        <v>151</v>
      </c>
      <c r="W272" t="s">
        <v>212</v>
      </c>
      <c r="X272" s="29" t="s">
        <v>213</v>
      </c>
      <c r="Y272" t="s">
        <v>34</v>
      </c>
    </row>
    <row r="273" spans="1:25" ht="15" customHeight="1">
      <c r="A273" s="10" t="s">
        <v>38</v>
      </c>
      <c r="B273"/>
      <c r="C273"/>
      <c r="D273" t="s">
        <v>154</v>
      </c>
      <c r="E273"/>
      <c r="F273" t="s">
        <v>68</v>
      </c>
      <c r="G273" t="s">
        <v>148</v>
      </c>
      <c r="H273" t="s">
        <v>149</v>
      </c>
      <c r="I273" t="s">
        <v>190</v>
      </c>
      <c r="J273"/>
      <c r="K273"/>
      <c r="L273"/>
      <c r="M273"/>
      <c r="N273"/>
      <c r="O273"/>
      <c r="P273"/>
      <c r="Q273" s="64">
        <v>2.04</v>
      </c>
      <c r="R273" s="64">
        <v>0.79</v>
      </c>
      <c r="S273">
        <v>3.28</v>
      </c>
      <c r="T273"/>
      <c r="U273"/>
      <c r="V273" t="s">
        <v>151</v>
      </c>
      <c r="W273" t="s">
        <v>212</v>
      </c>
      <c r="X273" s="29" t="s">
        <v>214</v>
      </c>
      <c r="Y273" t="s">
        <v>34</v>
      </c>
    </row>
    <row r="274" spans="1:25" ht="15" customHeight="1">
      <c r="A274" s="10" t="s">
        <v>38</v>
      </c>
      <c r="B274"/>
      <c r="C274"/>
      <c r="D274" t="s">
        <v>154</v>
      </c>
      <c r="E274"/>
      <c r="F274" t="s">
        <v>68</v>
      </c>
      <c r="G274" t="s">
        <v>148</v>
      </c>
      <c r="H274" t="s">
        <v>171</v>
      </c>
      <c r="I274" t="s">
        <v>190</v>
      </c>
      <c r="J274"/>
      <c r="K274"/>
      <c r="L274"/>
      <c r="M274"/>
      <c r="N274"/>
      <c r="O274"/>
      <c r="P274"/>
      <c r="Q274" s="64">
        <v>0.93</v>
      </c>
      <c r="R274" s="64">
        <v>0.21</v>
      </c>
      <c r="S274">
        <v>1.65</v>
      </c>
      <c r="T274"/>
      <c r="U274"/>
      <c r="V274" t="s">
        <v>151</v>
      </c>
      <c r="W274" t="s">
        <v>212</v>
      </c>
      <c r="X274" s="29" t="s">
        <v>215</v>
      </c>
      <c r="Y274" t="s">
        <v>34</v>
      </c>
    </row>
    <row r="275" spans="1:25" ht="15" customHeight="1">
      <c r="A275" s="10" t="s">
        <v>38</v>
      </c>
      <c r="B275"/>
      <c r="C275"/>
      <c r="D275" t="s">
        <v>154</v>
      </c>
      <c r="E275"/>
      <c r="F275" t="s">
        <v>68</v>
      </c>
      <c r="G275" t="s">
        <v>148</v>
      </c>
      <c r="H275" t="s">
        <v>171</v>
      </c>
      <c r="I275" t="s">
        <v>190</v>
      </c>
      <c r="J275"/>
      <c r="K275"/>
      <c r="L275"/>
      <c r="M275"/>
      <c r="N275"/>
      <c r="O275"/>
      <c r="P275"/>
      <c r="Q275" s="64">
        <v>2.3199999999999998</v>
      </c>
      <c r="R275" s="64">
        <v>0.12</v>
      </c>
      <c r="S275">
        <v>4.5199999999999996</v>
      </c>
      <c r="T275"/>
      <c r="U275"/>
      <c r="V275" t="s">
        <v>151</v>
      </c>
      <c r="W275" t="s">
        <v>212</v>
      </c>
      <c r="X275" s="29" t="s">
        <v>216</v>
      </c>
      <c r="Y275" t="s">
        <v>34</v>
      </c>
    </row>
    <row r="276" spans="1:25" ht="15" customHeight="1">
      <c r="A276" s="10" t="s">
        <v>38</v>
      </c>
      <c r="B276"/>
      <c r="C276"/>
      <c r="D276" t="s">
        <v>196</v>
      </c>
      <c r="E276"/>
      <c r="F276" t="s">
        <v>68</v>
      </c>
      <c r="G276" t="s">
        <v>148</v>
      </c>
      <c r="H276" t="s">
        <v>171</v>
      </c>
      <c r="I276" t="s">
        <v>190</v>
      </c>
      <c r="J276"/>
      <c r="K276"/>
      <c r="L276"/>
      <c r="M276"/>
      <c r="N276"/>
      <c r="O276"/>
      <c r="P276"/>
      <c r="Q276" s="64">
        <v>1.27</v>
      </c>
      <c r="R276" s="64">
        <v>0.43</v>
      </c>
      <c r="S276">
        <v>3.5</v>
      </c>
      <c r="T276"/>
      <c r="U276"/>
      <c r="V276" t="s">
        <v>151</v>
      </c>
      <c r="W276" t="s">
        <v>212</v>
      </c>
      <c r="X276" s="29" t="s">
        <v>367</v>
      </c>
      <c r="Y276" t="s">
        <v>34</v>
      </c>
    </row>
    <row r="277" spans="1:25" ht="15" customHeight="1">
      <c r="A277" s="10" t="s">
        <v>38</v>
      </c>
      <c r="B277"/>
      <c r="C277"/>
      <c r="D277" t="s">
        <v>196</v>
      </c>
      <c r="E277"/>
      <c r="F277" t="s">
        <v>68</v>
      </c>
      <c r="G277" t="s">
        <v>148</v>
      </c>
      <c r="H277" t="s">
        <v>171</v>
      </c>
      <c r="I277" t="s">
        <v>190</v>
      </c>
      <c r="J277"/>
      <c r="K277"/>
      <c r="L277"/>
      <c r="M277"/>
      <c r="N277"/>
      <c r="O277"/>
      <c r="P277"/>
      <c r="Q277" s="64">
        <v>1.77</v>
      </c>
      <c r="R277" s="64">
        <v>0.55000000000000004</v>
      </c>
      <c r="S277">
        <v>4.1399999999999997</v>
      </c>
      <c r="T277"/>
      <c r="U277"/>
      <c r="V277" t="s">
        <v>151</v>
      </c>
      <c r="W277" t="s">
        <v>212</v>
      </c>
      <c r="X277" s="29" t="s">
        <v>368</v>
      </c>
      <c r="Y277" t="s">
        <v>34</v>
      </c>
    </row>
    <row r="278" spans="1:25" ht="15" customHeight="1">
      <c r="A278" s="10" t="s">
        <v>38</v>
      </c>
      <c r="B278"/>
      <c r="C278"/>
      <c r="D278" t="s">
        <v>196</v>
      </c>
      <c r="E278"/>
      <c r="F278" t="s">
        <v>68</v>
      </c>
      <c r="G278" t="s">
        <v>148</v>
      </c>
      <c r="H278" t="s">
        <v>171</v>
      </c>
      <c r="I278" t="s">
        <v>190</v>
      </c>
      <c r="J278"/>
      <c r="K278"/>
      <c r="L278"/>
      <c r="M278"/>
      <c r="N278"/>
      <c r="O278"/>
      <c r="P278"/>
      <c r="Q278" s="64">
        <v>1.03</v>
      </c>
      <c r="R278" s="64">
        <v>0.27</v>
      </c>
      <c r="S278">
        <v>2.82</v>
      </c>
      <c r="T278"/>
      <c r="U278"/>
      <c r="V278" t="s">
        <v>151</v>
      </c>
      <c r="W278" t="s">
        <v>212</v>
      </c>
      <c r="X278" s="29" t="s">
        <v>369</v>
      </c>
      <c r="Y278" t="s">
        <v>34</v>
      </c>
    </row>
    <row r="279" spans="1:25" ht="15" customHeight="1">
      <c r="A279" s="10" t="s">
        <v>38</v>
      </c>
      <c r="B279"/>
      <c r="C279"/>
      <c r="D279" t="s">
        <v>196</v>
      </c>
      <c r="E279"/>
      <c r="F279" t="s">
        <v>68</v>
      </c>
      <c r="G279" t="s">
        <v>148</v>
      </c>
      <c r="H279" t="s">
        <v>171</v>
      </c>
      <c r="I279" t="s">
        <v>190</v>
      </c>
      <c r="J279"/>
      <c r="K279"/>
      <c r="L279"/>
      <c r="M279"/>
      <c r="N279"/>
      <c r="O279"/>
      <c r="P279"/>
      <c r="Q279" s="64">
        <v>1.72</v>
      </c>
      <c r="R279" s="64">
        <v>0.68</v>
      </c>
      <c r="S279">
        <v>4.1399999999999997</v>
      </c>
      <c r="T279"/>
      <c r="U279"/>
      <c r="V279" t="s">
        <v>151</v>
      </c>
      <c r="W279" t="s">
        <v>212</v>
      </c>
      <c r="X279" s="29" t="s">
        <v>370</v>
      </c>
      <c r="Y279" t="s">
        <v>34</v>
      </c>
    </row>
    <row r="280" spans="1:25" ht="15" customHeight="1">
      <c r="A280" s="10" t="s">
        <v>38</v>
      </c>
      <c r="B280"/>
      <c r="C280"/>
      <c r="D280" t="s">
        <v>196</v>
      </c>
      <c r="E280"/>
      <c r="F280" t="s">
        <v>68</v>
      </c>
      <c r="G280" t="s">
        <v>148</v>
      </c>
      <c r="H280" t="s">
        <v>149</v>
      </c>
      <c r="I280" t="s">
        <v>190</v>
      </c>
      <c r="J280"/>
      <c r="K280"/>
      <c r="L280"/>
      <c r="M280"/>
      <c r="N280"/>
      <c r="O280"/>
      <c r="P280"/>
      <c r="Q280" s="64">
        <v>1.17</v>
      </c>
      <c r="R280" s="64">
        <v>0.47</v>
      </c>
      <c r="S280">
        <v>2.39</v>
      </c>
      <c r="T280"/>
      <c r="U280"/>
      <c r="V280" t="s">
        <v>151</v>
      </c>
      <c r="W280" t="s">
        <v>235</v>
      </c>
      <c r="X280" s="29" t="s">
        <v>371</v>
      </c>
      <c r="Y280" t="s">
        <v>34</v>
      </c>
    </row>
    <row r="281" spans="1:25" ht="15" customHeight="1">
      <c r="A281" s="10" t="s">
        <v>38</v>
      </c>
      <c r="B281"/>
      <c r="C281"/>
      <c r="D281" t="s">
        <v>196</v>
      </c>
      <c r="E281"/>
      <c r="F281" t="s">
        <v>68</v>
      </c>
      <c r="G281" t="s">
        <v>148</v>
      </c>
      <c r="H281" t="s">
        <v>149</v>
      </c>
      <c r="I281" t="s">
        <v>190</v>
      </c>
      <c r="J281"/>
      <c r="K281"/>
      <c r="L281"/>
      <c r="M281"/>
      <c r="N281"/>
      <c r="O281"/>
      <c r="P281"/>
      <c r="Q281" s="64">
        <v>1.06</v>
      </c>
      <c r="R281" s="64">
        <v>0.47</v>
      </c>
      <c r="S281">
        <v>1.89</v>
      </c>
      <c r="T281"/>
      <c r="U281"/>
      <c r="V281" t="s">
        <v>151</v>
      </c>
      <c r="W281" t="s">
        <v>235</v>
      </c>
      <c r="X281" s="29" t="s">
        <v>372</v>
      </c>
      <c r="Y281" t="s">
        <v>34</v>
      </c>
    </row>
    <row r="282" spans="1:25" ht="15" customHeight="1">
      <c r="A282" s="10" t="s">
        <v>38</v>
      </c>
      <c r="B282"/>
      <c r="C282"/>
      <c r="D282" t="s">
        <v>196</v>
      </c>
      <c r="E282"/>
      <c r="F282" t="s">
        <v>68</v>
      </c>
      <c r="G282" t="s">
        <v>148</v>
      </c>
      <c r="H282" t="s">
        <v>149</v>
      </c>
      <c r="I282" t="s">
        <v>190</v>
      </c>
      <c r="J282"/>
      <c r="K282"/>
      <c r="L282"/>
      <c r="M282"/>
      <c r="N282"/>
      <c r="O282"/>
      <c r="P282"/>
      <c r="Q282" s="64">
        <v>0.62</v>
      </c>
      <c r="R282" s="64">
        <v>0.2</v>
      </c>
      <c r="S282">
        <v>1.52</v>
      </c>
      <c r="T282"/>
      <c r="U282"/>
      <c r="V282" t="s">
        <v>151</v>
      </c>
      <c r="W282" t="s">
        <v>235</v>
      </c>
      <c r="X282" s="29" t="s">
        <v>373</v>
      </c>
      <c r="Y282" t="s">
        <v>34</v>
      </c>
    </row>
    <row r="283" spans="1:25" ht="15" customHeight="1">
      <c r="A283" s="10" t="s">
        <v>38</v>
      </c>
      <c r="B283"/>
      <c r="C283"/>
      <c r="D283" t="s">
        <v>196</v>
      </c>
      <c r="E283"/>
      <c r="F283" t="s">
        <v>68</v>
      </c>
      <c r="G283" t="s">
        <v>148</v>
      </c>
      <c r="H283" t="s">
        <v>149</v>
      </c>
      <c r="I283" t="s">
        <v>190</v>
      </c>
      <c r="J283"/>
      <c r="K283"/>
      <c r="L283"/>
      <c r="M283"/>
      <c r="N283"/>
      <c r="O283"/>
      <c r="P283"/>
      <c r="Q283" s="64">
        <v>0.59</v>
      </c>
      <c r="R283" s="64">
        <v>0.21</v>
      </c>
      <c r="S283">
        <v>1.27</v>
      </c>
      <c r="T283"/>
      <c r="U283"/>
      <c r="V283" t="s">
        <v>151</v>
      </c>
      <c r="W283" t="s">
        <v>235</v>
      </c>
      <c r="X283" s="29" t="s">
        <v>374</v>
      </c>
      <c r="Y283" t="s">
        <v>34</v>
      </c>
    </row>
    <row r="284" spans="1:25" ht="15" customHeight="1">
      <c r="A284" s="10" t="s">
        <v>38</v>
      </c>
      <c r="B284"/>
      <c r="C284"/>
      <c r="D284" t="s">
        <v>196</v>
      </c>
      <c r="E284"/>
      <c r="F284" t="s">
        <v>68</v>
      </c>
      <c r="G284" t="s">
        <v>148</v>
      </c>
      <c r="H284" t="s">
        <v>149</v>
      </c>
      <c r="I284" t="s">
        <v>190</v>
      </c>
      <c r="J284"/>
      <c r="K284"/>
      <c r="L284"/>
      <c r="M284"/>
      <c r="N284"/>
      <c r="O284"/>
      <c r="P284"/>
      <c r="Q284" s="64">
        <v>0.79</v>
      </c>
      <c r="R284" s="64">
        <v>0.2</v>
      </c>
      <c r="S284">
        <v>2.68</v>
      </c>
      <c r="T284"/>
      <c r="U284"/>
      <c r="V284" t="s">
        <v>151</v>
      </c>
      <c r="W284" t="s">
        <v>235</v>
      </c>
      <c r="X284" s="29" t="s">
        <v>375</v>
      </c>
      <c r="Y284" t="s">
        <v>34</v>
      </c>
    </row>
    <row r="285" spans="1:25" ht="15" customHeight="1">
      <c r="A285" s="10" t="s">
        <v>38</v>
      </c>
      <c r="B285"/>
      <c r="C285"/>
      <c r="D285" t="s">
        <v>196</v>
      </c>
      <c r="E285"/>
      <c r="F285" t="s">
        <v>68</v>
      </c>
      <c r="G285" t="s">
        <v>148</v>
      </c>
      <c r="H285" t="s">
        <v>149</v>
      </c>
      <c r="I285" t="s">
        <v>190</v>
      </c>
      <c r="J285"/>
      <c r="K285"/>
      <c r="L285"/>
      <c r="M285"/>
      <c r="N285"/>
      <c r="O285"/>
      <c r="P285"/>
      <c r="Q285" s="64">
        <v>0.78</v>
      </c>
      <c r="R285" s="64">
        <v>0.21</v>
      </c>
      <c r="S285">
        <v>2.02</v>
      </c>
      <c r="T285"/>
      <c r="U285"/>
      <c r="V285" t="s">
        <v>151</v>
      </c>
      <c r="W285" t="s">
        <v>235</v>
      </c>
      <c r="X285" s="29" t="s">
        <v>376</v>
      </c>
      <c r="Y285" t="s">
        <v>34</v>
      </c>
    </row>
    <row r="286" spans="1:25" ht="15" customHeight="1">
      <c r="A286" s="10" t="s">
        <v>38</v>
      </c>
      <c r="B286"/>
      <c r="C286"/>
      <c r="D286" t="s">
        <v>163</v>
      </c>
      <c r="E286"/>
      <c r="F286" t="s">
        <v>68</v>
      </c>
      <c r="G286" t="s">
        <v>148</v>
      </c>
      <c r="H286" t="s">
        <v>149</v>
      </c>
      <c r="I286" t="s">
        <v>190</v>
      </c>
      <c r="J286"/>
      <c r="K286"/>
      <c r="L286"/>
      <c r="M286"/>
      <c r="N286"/>
      <c r="O286"/>
      <c r="P286"/>
      <c r="Q286" s="64">
        <v>0.95</v>
      </c>
      <c r="R286" s="64">
        <v>0</v>
      </c>
      <c r="S286">
        <v>2.29</v>
      </c>
      <c r="T286"/>
      <c r="U286"/>
      <c r="V286" t="s">
        <v>151</v>
      </c>
      <c r="W286" t="s">
        <v>235</v>
      </c>
      <c r="X286" s="29" t="s">
        <v>377</v>
      </c>
      <c r="Y286" t="s">
        <v>34</v>
      </c>
    </row>
    <row r="287" spans="1:25" ht="15" customHeight="1">
      <c r="A287" s="10" t="s">
        <v>38</v>
      </c>
      <c r="B287"/>
      <c r="C287"/>
      <c r="D287" t="s">
        <v>163</v>
      </c>
      <c r="E287"/>
      <c r="F287" t="s">
        <v>68</v>
      </c>
      <c r="G287" t="s">
        <v>148</v>
      </c>
      <c r="H287" t="s">
        <v>149</v>
      </c>
      <c r="I287" t="s">
        <v>190</v>
      </c>
      <c r="J287"/>
      <c r="K287"/>
      <c r="L287"/>
      <c r="M287"/>
      <c r="N287"/>
      <c r="O287"/>
      <c r="P287"/>
      <c r="Q287" s="64">
        <v>1</v>
      </c>
      <c r="R287" s="64">
        <v>0</v>
      </c>
      <c r="S287">
        <v>2.42</v>
      </c>
      <c r="T287"/>
      <c r="U287"/>
      <c r="V287" t="s">
        <v>151</v>
      </c>
      <c r="W287" t="s">
        <v>235</v>
      </c>
      <c r="X287" s="29" t="s">
        <v>378</v>
      </c>
      <c r="Y287" t="s">
        <v>34</v>
      </c>
    </row>
    <row r="288" spans="1:25" ht="15" customHeight="1">
      <c r="A288" s="10" t="s">
        <v>38</v>
      </c>
      <c r="B288"/>
      <c r="C288"/>
      <c r="D288" t="s">
        <v>163</v>
      </c>
      <c r="E288"/>
      <c r="F288" t="s">
        <v>68</v>
      </c>
      <c r="G288" t="s">
        <v>148</v>
      </c>
      <c r="H288" t="s">
        <v>149</v>
      </c>
      <c r="I288" t="s">
        <v>190</v>
      </c>
      <c r="J288"/>
      <c r="K288"/>
      <c r="L288"/>
      <c r="M288"/>
      <c r="N288"/>
      <c r="O288"/>
      <c r="P288"/>
      <c r="Q288" s="64">
        <v>5.3</v>
      </c>
      <c r="R288" s="67"/>
      <c r="S288"/>
      <c r="T288"/>
      <c r="U288"/>
      <c r="V288" t="s">
        <v>151</v>
      </c>
      <c r="W288" t="s">
        <v>235</v>
      </c>
      <c r="X288" s="29" t="s">
        <v>379</v>
      </c>
      <c r="Y288" t="s">
        <v>34</v>
      </c>
    </row>
    <row r="289" spans="1:25" ht="15" customHeight="1">
      <c r="A289" s="10" t="s">
        <v>38</v>
      </c>
      <c r="B289"/>
      <c r="C289"/>
      <c r="D289" t="s">
        <v>163</v>
      </c>
      <c r="E289"/>
      <c r="F289" t="s">
        <v>68</v>
      </c>
      <c r="G289" t="s">
        <v>148</v>
      </c>
      <c r="H289" t="s">
        <v>149</v>
      </c>
      <c r="I289" t="s">
        <v>190</v>
      </c>
      <c r="J289"/>
      <c r="K289"/>
      <c r="L289"/>
      <c r="M289"/>
      <c r="N289"/>
      <c r="O289"/>
      <c r="P289"/>
      <c r="Q289" s="64">
        <v>31.7</v>
      </c>
      <c r="R289" s="67"/>
      <c r="S289"/>
      <c r="T289"/>
      <c r="U289"/>
      <c r="V289" t="s">
        <v>151</v>
      </c>
      <c r="W289" t="s">
        <v>235</v>
      </c>
      <c r="X289" s="29" t="s">
        <v>380</v>
      </c>
      <c r="Y289" t="s">
        <v>34</v>
      </c>
    </row>
    <row r="290" spans="1:25" ht="15" customHeight="1">
      <c r="A290" s="10" t="s">
        <v>38</v>
      </c>
      <c r="B290"/>
      <c r="C290"/>
      <c r="D290" t="s">
        <v>163</v>
      </c>
      <c r="E290"/>
      <c r="F290" t="s">
        <v>68</v>
      </c>
      <c r="G290" t="s">
        <v>148</v>
      </c>
      <c r="H290" t="s">
        <v>149</v>
      </c>
      <c r="I290" t="s">
        <v>190</v>
      </c>
      <c r="J290"/>
      <c r="K290"/>
      <c r="L290"/>
      <c r="M290"/>
      <c r="N290"/>
      <c r="O290"/>
      <c r="P290"/>
      <c r="Q290" s="64">
        <v>0.17</v>
      </c>
      <c r="R290" s="67"/>
      <c r="S290"/>
      <c r="T290"/>
      <c r="U290"/>
      <c r="V290" t="s">
        <v>151</v>
      </c>
      <c r="W290" t="s">
        <v>235</v>
      </c>
      <c r="X290" s="29" t="s">
        <v>381</v>
      </c>
      <c r="Y290" t="s">
        <v>34</v>
      </c>
    </row>
    <row r="291" spans="1:25" ht="15" customHeight="1">
      <c r="A291" s="10" t="s">
        <v>38</v>
      </c>
      <c r="B291"/>
      <c r="C291"/>
      <c r="D291" t="s">
        <v>163</v>
      </c>
      <c r="E291"/>
      <c r="F291" t="s">
        <v>68</v>
      </c>
      <c r="G291" t="s">
        <v>148</v>
      </c>
      <c r="H291" t="s">
        <v>149</v>
      </c>
      <c r="I291" t="s">
        <v>190</v>
      </c>
      <c r="J291"/>
      <c r="K291"/>
      <c r="L291"/>
      <c r="M291"/>
      <c r="N291"/>
      <c r="O291"/>
      <c r="P291"/>
      <c r="Q291" s="64">
        <v>0.24</v>
      </c>
      <c r="R291" s="67"/>
      <c r="S291"/>
      <c r="T291"/>
      <c r="U291"/>
      <c r="V291" t="s">
        <v>151</v>
      </c>
      <c r="W291" t="s">
        <v>235</v>
      </c>
      <c r="X291" s="29" t="s">
        <v>382</v>
      </c>
      <c r="Y291" t="s">
        <v>34</v>
      </c>
    </row>
    <row r="292" spans="1:25" ht="15" customHeight="1">
      <c r="A292" s="10" t="s">
        <v>38</v>
      </c>
      <c r="B292"/>
      <c r="C292"/>
      <c r="D292" t="s">
        <v>163</v>
      </c>
      <c r="E292"/>
      <c r="F292" t="s">
        <v>68</v>
      </c>
      <c r="G292" t="s">
        <v>148</v>
      </c>
      <c r="H292" t="s">
        <v>155</v>
      </c>
      <c r="I292" t="s">
        <v>207</v>
      </c>
      <c r="J292"/>
      <c r="K292"/>
      <c r="L292"/>
      <c r="M292"/>
      <c r="N292"/>
      <c r="O292"/>
      <c r="P292"/>
      <c r="Q292" s="64">
        <v>2.5</v>
      </c>
      <c r="R292" s="64">
        <v>0</v>
      </c>
      <c r="S292">
        <v>6.8</v>
      </c>
      <c r="T292"/>
      <c r="U292"/>
      <c r="V292" t="s">
        <v>151</v>
      </c>
      <c r="W292" t="s">
        <v>217</v>
      </c>
      <c r="X292" s="29" t="s">
        <v>218</v>
      </c>
      <c r="Y292" t="s">
        <v>34</v>
      </c>
    </row>
    <row r="293" spans="1:25" ht="15" customHeight="1">
      <c r="A293" s="10" t="s">
        <v>38</v>
      </c>
      <c r="B293"/>
      <c r="C293"/>
      <c r="D293" t="s">
        <v>163</v>
      </c>
      <c r="E293"/>
      <c r="F293" t="s">
        <v>68</v>
      </c>
      <c r="G293" t="s">
        <v>148</v>
      </c>
      <c r="H293" t="s">
        <v>155</v>
      </c>
      <c r="I293" t="s">
        <v>207</v>
      </c>
      <c r="J293"/>
      <c r="K293"/>
      <c r="L293"/>
      <c r="M293"/>
      <c r="N293"/>
      <c r="O293"/>
      <c r="P293"/>
      <c r="Q293" s="64">
        <v>2.2000000000000002</v>
      </c>
      <c r="R293" s="64">
        <v>0</v>
      </c>
      <c r="S293">
        <v>5.2</v>
      </c>
      <c r="T293"/>
      <c r="U293"/>
      <c r="V293" t="s">
        <v>151</v>
      </c>
      <c r="W293" t="s">
        <v>217</v>
      </c>
      <c r="X293" s="29" t="s">
        <v>219</v>
      </c>
      <c r="Y293" t="s">
        <v>34</v>
      </c>
    </row>
    <row r="294" spans="1:25" ht="15" customHeight="1">
      <c r="A294" s="10" t="s">
        <v>38</v>
      </c>
      <c r="B294"/>
      <c r="C294"/>
      <c r="D294" t="s">
        <v>163</v>
      </c>
      <c r="E294"/>
      <c r="F294" t="s">
        <v>68</v>
      </c>
      <c r="G294" t="s">
        <v>148</v>
      </c>
      <c r="H294" t="s">
        <v>155</v>
      </c>
      <c r="I294" t="s">
        <v>207</v>
      </c>
      <c r="J294"/>
      <c r="K294"/>
      <c r="L294"/>
      <c r="M294"/>
      <c r="N294"/>
      <c r="O294"/>
      <c r="P294"/>
      <c r="Q294" s="64">
        <v>1.2</v>
      </c>
      <c r="R294" s="64">
        <v>0</v>
      </c>
      <c r="S294">
        <v>4.4000000000000004</v>
      </c>
      <c r="T294"/>
      <c r="U294"/>
      <c r="V294" t="s">
        <v>151</v>
      </c>
      <c r="W294" t="s">
        <v>217</v>
      </c>
      <c r="X294" s="29" t="s">
        <v>220</v>
      </c>
      <c r="Y294" t="s">
        <v>34</v>
      </c>
    </row>
    <row r="295" spans="1:25" ht="15" customHeight="1">
      <c r="A295" s="10" t="s">
        <v>38</v>
      </c>
      <c r="B295"/>
      <c r="C295"/>
      <c r="D295" t="s">
        <v>163</v>
      </c>
      <c r="E295"/>
      <c r="F295" t="s">
        <v>68</v>
      </c>
      <c r="G295" t="s">
        <v>148</v>
      </c>
      <c r="H295" t="s">
        <v>155</v>
      </c>
      <c r="I295" t="s">
        <v>207</v>
      </c>
      <c r="J295"/>
      <c r="K295"/>
      <c r="L295"/>
      <c r="M295"/>
      <c r="N295"/>
      <c r="O295"/>
      <c r="P295"/>
      <c r="Q295" s="64">
        <v>5.6</v>
      </c>
      <c r="R295" s="64">
        <v>0</v>
      </c>
      <c r="S295">
        <v>16.8</v>
      </c>
      <c r="T295"/>
      <c r="U295"/>
      <c r="V295" t="s">
        <v>151</v>
      </c>
      <c r="W295" t="s">
        <v>217</v>
      </c>
      <c r="X295" s="29" t="s">
        <v>221</v>
      </c>
      <c r="Y295" t="s">
        <v>34</v>
      </c>
    </row>
    <row r="296" spans="1:25" ht="15" customHeight="1">
      <c r="A296" s="10" t="s">
        <v>38</v>
      </c>
      <c r="B296"/>
      <c r="C296"/>
      <c r="D296" t="s">
        <v>163</v>
      </c>
      <c r="E296"/>
      <c r="F296" t="s">
        <v>68</v>
      </c>
      <c r="G296" t="s">
        <v>148</v>
      </c>
      <c r="H296" t="s">
        <v>155</v>
      </c>
      <c r="I296" t="s">
        <v>207</v>
      </c>
      <c r="J296"/>
      <c r="K296"/>
      <c r="L296"/>
      <c r="M296"/>
      <c r="N296"/>
      <c r="O296"/>
      <c r="P296"/>
      <c r="Q296" s="64">
        <v>2.1</v>
      </c>
      <c r="R296" s="64">
        <v>0</v>
      </c>
      <c r="S296">
        <v>5.2</v>
      </c>
      <c r="T296"/>
      <c r="U296"/>
      <c r="V296" t="s">
        <v>151</v>
      </c>
      <c r="W296" t="s">
        <v>217</v>
      </c>
      <c r="X296" s="29" t="s">
        <v>222</v>
      </c>
      <c r="Y296" t="s">
        <v>34</v>
      </c>
    </row>
    <row r="297" spans="1:25" ht="15" customHeight="1">
      <c r="A297" s="10" t="s">
        <v>38</v>
      </c>
      <c r="B297"/>
      <c r="C297"/>
      <c r="D297" t="s">
        <v>163</v>
      </c>
      <c r="E297"/>
      <c r="F297" t="s">
        <v>68</v>
      </c>
      <c r="G297" t="s">
        <v>148</v>
      </c>
      <c r="H297" t="s">
        <v>155</v>
      </c>
      <c r="I297" t="s">
        <v>207</v>
      </c>
      <c r="J297"/>
      <c r="K297"/>
      <c r="L297"/>
      <c r="M297"/>
      <c r="N297"/>
      <c r="O297"/>
      <c r="P297"/>
      <c r="Q297" s="64">
        <v>4.8</v>
      </c>
      <c r="R297" s="64">
        <v>0</v>
      </c>
      <c r="S297">
        <v>7.5</v>
      </c>
      <c r="T297"/>
      <c r="U297"/>
      <c r="V297" t="s">
        <v>151</v>
      </c>
      <c r="W297" t="s">
        <v>217</v>
      </c>
      <c r="X297" s="29" t="s">
        <v>223</v>
      </c>
      <c r="Y297" t="s">
        <v>34</v>
      </c>
    </row>
    <row r="298" spans="1:25" ht="15" customHeight="1">
      <c r="A298" s="10" t="s">
        <v>38</v>
      </c>
      <c r="B298"/>
      <c r="C298"/>
      <c r="D298" t="s">
        <v>163</v>
      </c>
      <c r="E298"/>
      <c r="F298" t="s">
        <v>147</v>
      </c>
      <c r="G298" t="s">
        <v>148</v>
      </c>
      <c r="H298" t="s">
        <v>155</v>
      </c>
      <c r="I298" t="s">
        <v>224</v>
      </c>
      <c r="J298"/>
      <c r="K298"/>
      <c r="L298"/>
      <c r="M298"/>
      <c r="N298"/>
      <c r="O298"/>
      <c r="P298"/>
      <c r="Q298" s="64">
        <v>2.2999999999999998</v>
      </c>
      <c r="R298" s="64">
        <v>1.92</v>
      </c>
      <c r="S298">
        <v>2.76</v>
      </c>
      <c r="T298"/>
      <c r="U298"/>
      <c r="V298" t="s">
        <v>151</v>
      </c>
      <c r="W298" t="s">
        <v>225</v>
      </c>
      <c r="X298" s="29" t="s">
        <v>226</v>
      </c>
      <c r="Y298" t="s">
        <v>34</v>
      </c>
    </row>
    <row r="299" spans="1:25" ht="15" customHeight="1">
      <c r="A299" s="10" t="s">
        <v>38</v>
      </c>
      <c r="B299"/>
      <c r="C299"/>
      <c r="D299" t="s">
        <v>163</v>
      </c>
      <c r="E299"/>
      <c r="F299" t="s">
        <v>147</v>
      </c>
      <c r="G299" t="s">
        <v>148</v>
      </c>
      <c r="H299" t="s">
        <v>155</v>
      </c>
      <c r="I299" t="s">
        <v>224</v>
      </c>
      <c r="J299"/>
      <c r="K299"/>
      <c r="L299"/>
      <c r="M299"/>
      <c r="N299"/>
      <c r="O299"/>
      <c r="P299"/>
      <c r="Q299" s="64">
        <v>2.86</v>
      </c>
      <c r="R299" s="64">
        <v>2.41</v>
      </c>
      <c r="S299">
        <v>3.41</v>
      </c>
      <c r="T299"/>
      <c r="U299"/>
      <c r="V299" t="s">
        <v>151</v>
      </c>
      <c r="W299" t="s">
        <v>225</v>
      </c>
      <c r="X299" s="29" t="s">
        <v>227</v>
      </c>
      <c r="Y299" t="s">
        <v>34</v>
      </c>
    </row>
    <row r="300" spans="1:25" ht="15" customHeight="1">
      <c r="A300" s="10" t="s">
        <v>38</v>
      </c>
      <c r="B300"/>
      <c r="C300"/>
      <c r="D300" t="s">
        <v>163</v>
      </c>
      <c r="E300"/>
      <c r="F300" t="s">
        <v>147</v>
      </c>
      <c r="G300" t="s">
        <v>148</v>
      </c>
      <c r="H300" t="s">
        <v>155</v>
      </c>
      <c r="I300" t="s">
        <v>224</v>
      </c>
      <c r="J300"/>
      <c r="K300"/>
      <c r="L300"/>
      <c r="M300"/>
      <c r="N300"/>
      <c r="O300"/>
      <c r="P300"/>
      <c r="Q300" s="64">
        <v>3.49</v>
      </c>
      <c r="R300" s="64">
        <v>2.7</v>
      </c>
      <c r="S300">
        <v>4.5</v>
      </c>
      <c r="T300"/>
      <c r="U300"/>
      <c r="V300" t="s">
        <v>151</v>
      </c>
      <c r="W300" t="s">
        <v>225</v>
      </c>
      <c r="X300" s="29" t="s">
        <v>228</v>
      </c>
      <c r="Y300" t="s">
        <v>34</v>
      </c>
    </row>
    <row r="301" spans="1:25" ht="15" customHeight="1">
      <c r="A301" s="10" t="s">
        <v>38</v>
      </c>
      <c r="B301"/>
      <c r="C301"/>
      <c r="D301" t="s">
        <v>163</v>
      </c>
      <c r="E301"/>
      <c r="F301" t="s">
        <v>147</v>
      </c>
      <c r="G301" t="s">
        <v>148</v>
      </c>
      <c r="H301" t="s">
        <v>155</v>
      </c>
      <c r="I301" t="s">
        <v>224</v>
      </c>
      <c r="J301"/>
      <c r="K301"/>
      <c r="L301"/>
      <c r="M301"/>
      <c r="N301"/>
      <c r="O301"/>
      <c r="P301"/>
      <c r="Q301" s="64">
        <v>3.17</v>
      </c>
      <c r="R301" s="64">
        <v>2.0099999999999998</v>
      </c>
      <c r="S301">
        <v>5</v>
      </c>
      <c r="T301"/>
      <c r="U301"/>
      <c r="V301" t="s">
        <v>151</v>
      </c>
      <c r="W301" t="s">
        <v>225</v>
      </c>
      <c r="X301" s="29" t="s">
        <v>229</v>
      </c>
      <c r="Y301" t="s">
        <v>34</v>
      </c>
    </row>
    <row r="302" spans="1:25" ht="15" customHeight="1">
      <c r="A302" s="10" t="s">
        <v>38</v>
      </c>
      <c r="B302"/>
      <c r="C302"/>
      <c r="D302" t="s">
        <v>163</v>
      </c>
      <c r="E302"/>
      <c r="F302" t="s">
        <v>147</v>
      </c>
      <c r="G302" t="s">
        <v>148</v>
      </c>
      <c r="H302" t="s">
        <v>155</v>
      </c>
      <c r="I302" t="s">
        <v>230</v>
      </c>
      <c r="J302"/>
      <c r="K302"/>
      <c r="L302"/>
      <c r="M302"/>
      <c r="N302"/>
      <c r="O302"/>
      <c r="P302"/>
      <c r="Q302" s="64">
        <v>2.1800000000000002</v>
      </c>
      <c r="R302" s="64">
        <v>1.94</v>
      </c>
      <c r="S302">
        <v>2.46</v>
      </c>
      <c r="T302"/>
      <c r="U302"/>
      <c r="V302" t="s">
        <v>151</v>
      </c>
      <c r="W302" t="s">
        <v>225</v>
      </c>
      <c r="X302" s="29" t="s">
        <v>231</v>
      </c>
      <c r="Y302" t="s">
        <v>34</v>
      </c>
    </row>
    <row r="303" spans="1:25" ht="15" customHeight="1">
      <c r="A303" s="10" t="s">
        <v>38</v>
      </c>
      <c r="B303"/>
      <c r="C303"/>
      <c r="D303" t="s">
        <v>163</v>
      </c>
      <c r="E303"/>
      <c r="F303" t="s">
        <v>147</v>
      </c>
      <c r="G303" t="s">
        <v>148</v>
      </c>
      <c r="H303" t="s">
        <v>155</v>
      </c>
      <c r="I303" t="s">
        <v>230</v>
      </c>
      <c r="J303"/>
      <c r="K303"/>
      <c r="L303"/>
      <c r="M303"/>
      <c r="N303"/>
      <c r="O303"/>
      <c r="P303"/>
      <c r="Q303" s="64">
        <v>2.31</v>
      </c>
      <c r="R303" s="64">
        <v>2.0499999999999998</v>
      </c>
      <c r="S303">
        <v>2.6</v>
      </c>
      <c r="T303"/>
      <c r="U303"/>
      <c r="V303" t="s">
        <v>151</v>
      </c>
      <c r="W303" t="s">
        <v>225</v>
      </c>
      <c r="X303" s="29" t="s">
        <v>232</v>
      </c>
      <c r="Y303" t="s">
        <v>34</v>
      </c>
    </row>
    <row r="304" spans="1:25" ht="15" customHeight="1">
      <c r="A304" s="10" t="s">
        <v>38</v>
      </c>
      <c r="B304"/>
      <c r="C304"/>
      <c r="D304" t="s">
        <v>163</v>
      </c>
      <c r="E304"/>
      <c r="F304" t="s">
        <v>147</v>
      </c>
      <c r="G304" t="s">
        <v>148</v>
      </c>
      <c r="H304" t="s">
        <v>155</v>
      </c>
      <c r="I304" t="s">
        <v>230</v>
      </c>
      <c r="J304"/>
      <c r="K304"/>
      <c r="L304"/>
      <c r="M304"/>
      <c r="N304"/>
      <c r="O304"/>
      <c r="P304"/>
      <c r="Q304" s="64">
        <v>2.2599999999999998</v>
      </c>
      <c r="R304" s="64">
        <v>1.88</v>
      </c>
      <c r="S304">
        <v>2.72</v>
      </c>
      <c r="T304"/>
      <c r="U304"/>
      <c r="V304" t="s">
        <v>151</v>
      </c>
      <c r="W304" t="s">
        <v>225</v>
      </c>
      <c r="X304" s="29" t="s">
        <v>233</v>
      </c>
      <c r="Y304" t="s">
        <v>34</v>
      </c>
    </row>
    <row r="305" spans="1:25" ht="15" customHeight="1">
      <c r="A305" s="10" t="s">
        <v>38</v>
      </c>
      <c r="B305"/>
      <c r="C305"/>
      <c r="D305" t="s">
        <v>163</v>
      </c>
      <c r="E305"/>
      <c r="F305" t="s">
        <v>147</v>
      </c>
      <c r="G305" t="s">
        <v>148</v>
      </c>
      <c r="H305" t="s">
        <v>155</v>
      </c>
      <c r="I305" t="s">
        <v>230</v>
      </c>
      <c r="J305"/>
      <c r="K305"/>
      <c r="L305"/>
      <c r="M305"/>
      <c r="N305"/>
      <c r="O305"/>
      <c r="P305"/>
      <c r="Q305" s="64">
        <v>2.4</v>
      </c>
      <c r="R305" s="64">
        <v>1.71</v>
      </c>
      <c r="S305">
        <v>3.36</v>
      </c>
      <c r="T305"/>
      <c r="U305"/>
      <c r="V305" t="s">
        <v>151</v>
      </c>
      <c r="W305" t="s">
        <v>225</v>
      </c>
      <c r="X305" s="29" t="s">
        <v>234</v>
      </c>
      <c r="Y305" t="s">
        <v>34</v>
      </c>
    </row>
    <row r="306" spans="1:25" ht="15" customHeight="1">
      <c r="A306" s="10" t="s">
        <v>38</v>
      </c>
      <c r="B306"/>
      <c r="C306"/>
      <c r="D306" t="s">
        <v>146</v>
      </c>
      <c r="E306"/>
      <c r="F306" t="s">
        <v>68</v>
      </c>
      <c r="G306" t="s">
        <v>148</v>
      </c>
      <c r="H306" t="s">
        <v>175</v>
      </c>
      <c r="I306" t="s">
        <v>190</v>
      </c>
      <c r="J306"/>
      <c r="K306"/>
      <c r="L306"/>
      <c r="M306"/>
      <c r="N306"/>
      <c r="O306"/>
      <c r="P306"/>
      <c r="Q306" s="64">
        <v>208</v>
      </c>
      <c r="R306" s="67"/>
      <c r="S306"/>
      <c r="T306"/>
      <c r="U306"/>
      <c r="V306" t="s">
        <v>151</v>
      </c>
      <c r="W306" t="s">
        <v>235</v>
      </c>
      <c r="X306" s="29" t="s">
        <v>236</v>
      </c>
      <c r="Y306" t="s">
        <v>34</v>
      </c>
    </row>
    <row r="307" spans="1:25" ht="15" customHeight="1">
      <c r="A307" s="10" t="s">
        <v>38</v>
      </c>
      <c r="B307"/>
      <c r="C307"/>
      <c r="D307" t="s">
        <v>196</v>
      </c>
      <c r="E307"/>
      <c r="F307" t="s">
        <v>68</v>
      </c>
      <c r="G307" t="s">
        <v>148</v>
      </c>
      <c r="H307" t="s">
        <v>155</v>
      </c>
      <c r="I307" t="s">
        <v>190</v>
      </c>
      <c r="J307"/>
      <c r="K307"/>
      <c r="L307"/>
      <c r="M307"/>
      <c r="N307"/>
      <c r="O307"/>
      <c r="P307"/>
      <c r="Q307" s="64">
        <v>9</v>
      </c>
      <c r="R307" s="64">
        <v>1.9</v>
      </c>
      <c r="S307">
        <v>86</v>
      </c>
      <c r="T307"/>
      <c r="U307"/>
      <c r="V307" t="s">
        <v>151</v>
      </c>
      <c r="W307" t="s">
        <v>238</v>
      </c>
      <c r="X307" s="29" t="s">
        <v>383</v>
      </c>
      <c r="Y307" t="s">
        <v>34</v>
      </c>
    </row>
    <row r="308" spans="1:25" ht="15" customHeight="1">
      <c r="A308" s="10" t="s">
        <v>38</v>
      </c>
      <c r="B308"/>
      <c r="C308"/>
      <c r="D308" t="s">
        <v>196</v>
      </c>
      <c r="E308"/>
      <c r="F308" t="s">
        <v>68</v>
      </c>
      <c r="G308" t="s">
        <v>148</v>
      </c>
      <c r="H308" t="s">
        <v>155</v>
      </c>
      <c r="I308" t="s">
        <v>190</v>
      </c>
      <c r="J308"/>
      <c r="K308"/>
      <c r="L308"/>
      <c r="M308"/>
      <c r="N308"/>
      <c r="O308"/>
      <c r="P308"/>
      <c r="Q308" s="64">
        <v>3.4</v>
      </c>
      <c r="R308" s="64">
        <v>1.3</v>
      </c>
      <c r="S308">
        <v>7.6</v>
      </c>
      <c r="T308"/>
      <c r="U308"/>
      <c r="V308" t="s">
        <v>151</v>
      </c>
      <c r="W308" t="s">
        <v>238</v>
      </c>
      <c r="X308" s="29" t="s">
        <v>384</v>
      </c>
      <c r="Y308" t="s">
        <v>34</v>
      </c>
    </row>
    <row r="309" spans="1:25" ht="15" customHeight="1">
      <c r="A309" s="10" t="s">
        <v>38</v>
      </c>
      <c r="B309"/>
      <c r="C309"/>
      <c r="D309" t="s">
        <v>196</v>
      </c>
      <c r="E309"/>
      <c r="F309" t="s">
        <v>68</v>
      </c>
      <c r="G309" t="s">
        <v>148</v>
      </c>
      <c r="H309" t="s">
        <v>155</v>
      </c>
      <c r="I309" t="s">
        <v>190</v>
      </c>
      <c r="J309"/>
      <c r="K309"/>
      <c r="L309"/>
      <c r="M309"/>
      <c r="N309"/>
      <c r="O309"/>
      <c r="P309"/>
      <c r="Q309" s="64">
        <v>1.7</v>
      </c>
      <c r="R309" s="64">
        <v>0.4</v>
      </c>
      <c r="S309">
        <v>6.6</v>
      </c>
      <c r="T309"/>
      <c r="U309"/>
      <c r="V309" t="s">
        <v>151</v>
      </c>
      <c r="W309" t="s">
        <v>238</v>
      </c>
      <c r="X309" s="29" t="s">
        <v>385</v>
      </c>
      <c r="Y309" t="s">
        <v>34</v>
      </c>
    </row>
    <row r="310" spans="1:25" ht="15" customHeight="1">
      <c r="A310" s="10" t="s">
        <v>38</v>
      </c>
      <c r="B310"/>
      <c r="C310"/>
      <c r="D310" t="s">
        <v>196</v>
      </c>
      <c r="E310"/>
      <c r="F310" t="s">
        <v>68</v>
      </c>
      <c r="G310" t="s">
        <v>148</v>
      </c>
      <c r="H310" t="s">
        <v>155</v>
      </c>
      <c r="I310" t="s">
        <v>190</v>
      </c>
      <c r="J310"/>
      <c r="K310"/>
      <c r="L310"/>
      <c r="M310"/>
      <c r="N310"/>
      <c r="O310"/>
      <c r="P310"/>
      <c r="Q310" s="64">
        <v>1.2</v>
      </c>
      <c r="R310" s="64">
        <v>0.37</v>
      </c>
      <c r="S310">
        <v>2.9</v>
      </c>
      <c r="T310"/>
      <c r="U310"/>
      <c r="V310" t="s">
        <v>151</v>
      </c>
      <c r="W310" t="s">
        <v>238</v>
      </c>
      <c r="X310" s="29" t="s">
        <v>386</v>
      </c>
      <c r="Y310" t="s">
        <v>34</v>
      </c>
    </row>
    <row r="311" spans="1:25" ht="15" customHeight="1">
      <c r="A311" s="10" t="s">
        <v>38</v>
      </c>
      <c r="B311"/>
      <c r="C311"/>
      <c r="D311" t="s">
        <v>237</v>
      </c>
      <c r="E311"/>
      <c r="F311" t="s">
        <v>68</v>
      </c>
      <c r="G311" t="s">
        <v>148</v>
      </c>
      <c r="H311" t="s">
        <v>155</v>
      </c>
      <c r="I311" t="s">
        <v>190</v>
      </c>
      <c r="J311"/>
      <c r="K311"/>
      <c r="L311"/>
      <c r="M311"/>
      <c r="N311"/>
      <c r="O311"/>
      <c r="P311"/>
      <c r="Q311" s="64">
        <v>2</v>
      </c>
      <c r="R311" s="64">
        <v>0.96</v>
      </c>
      <c r="S311">
        <v>3.6</v>
      </c>
      <c r="T311"/>
      <c r="U311"/>
      <c r="V311" t="s">
        <v>151</v>
      </c>
      <c r="W311" t="s">
        <v>238</v>
      </c>
      <c r="X311" s="29" t="s">
        <v>239</v>
      </c>
      <c r="Y311" t="s">
        <v>34</v>
      </c>
    </row>
    <row r="312" spans="1:25" ht="15" customHeight="1">
      <c r="A312" s="10" t="s">
        <v>38</v>
      </c>
      <c r="B312"/>
      <c r="C312"/>
      <c r="D312" t="s">
        <v>237</v>
      </c>
      <c r="E312"/>
      <c r="F312" t="s">
        <v>68</v>
      </c>
      <c r="G312" t="s">
        <v>148</v>
      </c>
      <c r="H312" t="s">
        <v>155</v>
      </c>
      <c r="I312" t="s">
        <v>190</v>
      </c>
      <c r="J312"/>
      <c r="K312"/>
      <c r="L312"/>
      <c r="M312"/>
      <c r="N312"/>
      <c r="O312"/>
      <c r="P312"/>
      <c r="Q312" s="64">
        <v>0.99</v>
      </c>
      <c r="R312" s="64">
        <v>0.38</v>
      </c>
      <c r="S312">
        <v>2.1</v>
      </c>
      <c r="T312"/>
      <c r="U312"/>
      <c r="V312" t="s">
        <v>151</v>
      </c>
      <c r="W312" t="s">
        <v>238</v>
      </c>
      <c r="X312" s="29" t="s">
        <v>240</v>
      </c>
      <c r="Y312" t="s">
        <v>34</v>
      </c>
    </row>
    <row r="313" spans="1:25" ht="15" customHeight="1">
      <c r="A313" s="10" t="s">
        <v>38</v>
      </c>
      <c r="B313"/>
      <c r="C313"/>
      <c r="D313" t="s">
        <v>154</v>
      </c>
      <c r="E313"/>
      <c r="F313" t="s">
        <v>147</v>
      </c>
      <c r="G313" t="s">
        <v>148</v>
      </c>
      <c r="H313" t="s">
        <v>171</v>
      </c>
      <c r="I313" t="s">
        <v>156</v>
      </c>
      <c r="J313"/>
      <c r="K313"/>
      <c r="L313"/>
      <c r="M313"/>
      <c r="N313"/>
      <c r="O313"/>
      <c r="P313"/>
      <c r="Q313" s="64">
        <v>1.8</v>
      </c>
      <c r="R313" s="67"/>
      <c r="S313"/>
      <c r="T313"/>
      <c r="U313"/>
      <c r="V313" t="s">
        <v>151</v>
      </c>
      <c r="W313" t="s">
        <v>241</v>
      </c>
      <c r="X313" s="29" t="s">
        <v>242</v>
      </c>
      <c r="Y313" t="s">
        <v>34</v>
      </c>
    </row>
    <row r="314" spans="1:25" ht="15" customHeight="1">
      <c r="A314" s="10" t="s">
        <v>38</v>
      </c>
      <c r="B314"/>
      <c r="C314"/>
      <c r="D314" t="s">
        <v>154</v>
      </c>
      <c r="E314"/>
      <c r="F314" t="s">
        <v>147</v>
      </c>
      <c r="G314" t="s">
        <v>148</v>
      </c>
      <c r="H314" t="s">
        <v>171</v>
      </c>
      <c r="I314" t="s">
        <v>156</v>
      </c>
      <c r="J314"/>
      <c r="K314"/>
      <c r="L314"/>
      <c r="M314"/>
      <c r="N314"/>
      <c r="O314"/>
      <c r="P314"/>
      <c r="Q314" s="64">
        <v>1.5</v>
      </c>
      <c r="R314" s="67"/>
      <c r="S314"/>
      <c r="T314"/>
      <c r="U314"/>
      <c r="V314" t="s">
        <v>151</v>
      </c>
      <c r="W314" t="s">
        <v>241</v>
      </c>
      <c r="X314" s="29" t="s">
        <v>243</v>
      </c>
      <c r="Y314" t="s">
        <v>34</v>
      </c>
    </row>
    <row r="315" spans="1:25" ht="15" customHeight="1">
      <c r="A315" s="10" t="s">
        <v>38</v>
      </c>
      <c r="B315"/>
      <c r="C315"/>
      <c r="D315"/>
      <c r="E315"/>
      <c r="F315"/>
      <c r="G315" t="s">
        <v>148</v>
      </c>
      <c r="H315" t="s">
        <v>155</v>
      </c>
      <c r="I315" t="s">
        <v>190</v>
      </c>
      <c r="J315"/>
      <c r="K315"/>
      <c r="L315"/>
      <c r="M315"/>
      <c r="N315"/>
      <c r="O315"/>
      <c r="P315"/>
      <c r="Q315" s="64">
        <v>2.1800000000000002</v>
      </c>
      <c r="R315" s="67">
        <v>1.94</v>
      </c>
      <c r="S315">
        <v>2.46</v>
      </c>
      <c r="T315"/>
      <c r="U315"/>
      <c r="V315" s="9" t="s">
        <v>387</v>
      </c>
      <c r="W315" t="s">
        <v>245</v>
      </c>
      <c r="X315" s="29" t="s">
        <v>246</v>
      </c>
      <c r="Y315" t="s">
        <v>247</v>
      </c>
    </row>
    <row r="316" spans="1:25" ht="15" customHeight="1">
      <c r="A316" s="10" t="s">
        <v>38</v>
      </c>
      <c r="B316"/>
      <c r="C316"/>
      <c r="D316"/>
      <c r="E316"/>
      <c r="F316"/>
      <c r="G316" t="s">
        <v>148</v>
      </c>
      <c r="H316" t="s">
        <v>155</v>
      </c>
      <c r="I316" t="s">
        <v>190</v>
      </c>
      <c r="J316"/>
      <c r="K316"/>
      <c r="L316"/>
      <c r="M316"/>
      <c r="N316"/>
      <c r="O316"/>
      <c r="P316"/>
      <c r="Q316">
        <v>3.49</v>
      </c>
      <c r="R316" s="67">
        <v>2.7</v>
      </c>
      <c r="S316">
        <v>4.5</v>
      </c>
      <c r="T316"/>
      <c r="U316"/>
      <c r="V316" s="9" t="s">
        <v>387</v>
      </c>
      <c r="W316" t="s">
        <v>245</v>
      </c>
      <c r="X316" s="21" t="s">
        <v>246</v>
      </c>
      <c r="Y316" s="10" t="s">
        <v>247</v>
      </c>
    </row>
    <row r="317" spans="1:25" ht="15" customHeight="1">
      <c r="A317" s="10" t="s">
        <v>38</v>
      </c>
      <c r="B317"/>
      <c r="C317"/>
      <c r="D317"/>
      <c r="E317"/>
      <c r="F317"/>
      <c r="G317" t="s">
        <v>148</v>
      </c>
      <c r="H317"/>
      <c r="I317"/>
      <c r="J317"/>
      <c r="K317"/>
      <c r="L317"/>
      <c r="M317"/>
      <c r="N317"/>
      <c r="O317"/>
      <c r="P317"/>
      <c r="Q317" s="64">
        <v>0.2</v>
      </c>
      <c r="R317" s="67"/>
      <c r="S317"/>
      <c r="T317"/>
      <c r="U317"/>
      <c r="V317" s="9" t="s">
        <v>387</v>
      </c>
      <c r="W317" t="s">
        <v>253</v>
      </c>
      <c r="X317" s="21" t="s">
        <v>246</v>
      </c>
      <c r="Y317" s="10" t="s">
        <v>247</v>
      </c>
    </row>
    <row r="318" spans="1:25" ht="15" customHeight="1">
      <c r="A318" s="10" t="s">
        <v>38</v>
      </c>
      <c r="B318"/>
      <c r="C318"/>
      <c r="D318"/>
      <c r="E318"/>
      <c r="F318"/>
      <c r="G318" t="s">
        <v>148</v>
      </c>
      <c r="H318" t="s">
        <v>155</v>
      </c>
      <c r="I318" t="s">
        <v>388</v>
      </c>
      <c r="J318"/>
      <c r="K318"/>
      <c r="L318"/>
      <c r="M318"/>
      <c r="N318"/>
      <c r="O318"/>
      <c r="P318"/>
      <c r="Q318">
        <v>1.63</v>
      </c>
      <c r="R318"/>
      <c r="S318"/>
      <c r="T318"/>
      <c r="U318"/>
      <c r="V318" s="9" t="s">
        <v>387</v>
      </c>
      <c r="W318" t="s">
        <v>253</v>
      </c>
      <c r="X318" s="21" t="s">
        <v>246</v>
      </c>
      <c r="Y318" s="10" t="s">
        <v>247</v>
      </c>
    </row>
    <row r="319" spans="1:25" ht="15" customHeight="1">
      <c r="A319" s="10" t="s">
        <v>38</v>
      </c>
      <c r="B319"/>
      <c r="C319"/>
      <c r="D319"/>
      <c r="E319"/>
      <c r="F319"/>
      <c r="G319" t="s">
        <v>148</v>
      </c>
      <c r="H319"/>
      <c r="I319"/>
      <c r="J319"/>
      <c r="K319"/>
      <c r="L319"/>
      <c r="M319"/>
      <c r="N319"/>
      <c r="O319"/>
      <c r="P319"/>
      <c r="Q319" s="64">
        <v>0</v>
      </c>
      <c r="R319"/>
      <c r="S319"/>
      <c r="T319"/>
      <c r="U319"/>
      <c r="V319" s="9" t="s">
        <v>387</v>
      </c>
      <c r="W319" t="s">
        <v>248</v>
      </c>
      <c r="X319" s="21" t="s">
        <v>246</v>
      </c>
      <c r="Y319" s="10" t="s">
        <v>247</v>
      </c>
    </row>
    <row r="320" spans="1:25" ht="15" customHeight="1">
      <c r="A320" s="10" t="s">
        <v>38</v>
      </c>
      <c r="B320"/>
      <c r="C320"/>
      <c r="D320"/>
      <c r="E320"/>
      <c r="F320"/>
      <c r="G320" t="s">
        <v>148</v>
      </c>
      <c r="H320" t="s">
        <v>155</v>
      </c>
      <c r="I320" t="s">
        <v>156</v>
      </c>
      <c r="J320"/>
      <c r="K320"/>
      <c r="L320"/>
      <c r="M320"/>
      <c r="N320"/>
      <c r="O320"/>
      <c r="P320"/>
      <c r="Q320">
        <v>8</v>
      </c>
      <c r="R320"/>
      <c r="S320"/>
      <c r="T320"/>
      <c r="U320"/>
      <c r="V320" s="9" t="s">
        <v>387</v>
      </c>
      <c r="W320" t="s">
        <v>248</v>
      </c>
      <c r="X320" s="21" t="s">
        <v>246</v>
      </c>
      <c r="Y320" s="10" t="s">
        <v>247</v>
      </c>
    </row>
    <row r="321" spans="1:25" ht="15" customHeight="1">
      <c r="A321" s="10" t="s">
        <v>38</v>
      </c>
      <c r="B321"/>
      <c r="C321"/>
      <c r="D321"/>
      <c r="E321"/>
      <c r="F321"/>
      <c r="G321" t="s">
        <v>148</v>
      </c>
      <c r="H321"/>
      <c r="I321"/>
      <c r="J321"/>
      <c r="K321"/>
      <c r="L321"/>
      <c r="M321"/>
      <c r="N321"/>
      <c r="O321"/>
      <c r="P321"/>
      <c r="Q321">
        <v>0.55000000000000004</v>
      </c>
      <c r="R321"/>
      <c r="S321"/>
      <c r="T321"/>
      <c r="U321"/>
      <c r="V321" s="9" t="s">
        <v>387</v>
      </c>
      <c r="W321" t="s">
        <v>255</v>
      </c>
      <c r="X321" s="21" t="s">
        <v>246</v>
      </c>
      <c r="Y321" s="10" t="s">
        <v>247</v>
      </c>
    </row>
    <row r="322" spans="1:25" ht="15" customHeight="1">
      <c r="A322" s="10" t="s">
        <v>38</v>
      </c>
      <c r="B322"/>
      <c r="C322"/>
      <c r="D322"/>
      <c r="E322"/>
      <c r="F322"/>
      <c r="G322" t="s">
        <v>148</v>
      </c>
      <c r="H322" t="s">
        <v>155</v>
      </c>
      <c r="I322" t="s">
        <v>156</v>
      </c>
      <c r="J322"/>
      <c r="K322"/>
      <c r="L322"/>
      <c r="M322"/>
      <c r="N322"/>
      <c r="O322"/>
      <c r="P322"/>
      <c r="Q322">
        <v>15.7</v>
      </c>
      <c r="R322"/>
      <c r="S322"/>
      <c r="T322"/>
      <c r="U322"/>
      <c r="V322" s="9" t="s">
        <v>387</v>
      </c>
      <c r="W322" t="s">
        <v>255</v>
      </c>
      <c r="X322" s="21" t="s">
        <v>246</v>
      </c>
      <c r="Y322" s="10" t="s">
        <v>247</v>
      </c>
    </row>
    <row r="323" spans="1:25" ht="15" customHeight="1">
      <c r="A323" s="10" t="s">
        <v>38</v>
      </c>
      <c r="B323"/>
      <c r="C323"/>
      <c r="D323"/>
      <c r="E323"/>
      <c r="F323"/>
      <c r="G323" t="s">
        <v>148</v>
      </c>
      <c r="H323" t="s">
        <v>389</v>
      </c>
      <c r="I323" t="s">
        <v>156</v>
      </c>
      <c r="J323"/>
      <c r="K323"/>
      <c r="L323"/>
      <c r="M323"/>
      <c r="N323"/>
      <c r="O323"/>
      <c r="P323"/>
      <c r="Q323">
        <v>0.03</v>
      </c>
      <c r="R323">
        <v>0</v>
      </c>
      <c r="S323">
        <v>0.98</v>
      </c>
      <c r="T323"/>
      <c r="U323"/>
      <c r="V323" s="9" t="s">
        <v>387</v>
      </c>
      <c r="W323" t="s">
        <v>390</v>
      </c>
      <c r="X323" s="21" t="s">
        <v>246</v>
      </c>
      <c r="Y323" s="10" t="s">
        <v>247</v>
      </c>
    </row>
    <row r="324" spans="1:25" ht="15" customHeight="1">
      <c r="A324" s="10" t="s">
        <v>38</v>
      </c>
      <c r="B324"/>
      <c r="C324"/>
      <c r="D324"/>
      <c r="E324"/>
      <c r="F324"/>
      <c r="G324" t="s">
        <v>148</v>
      </c>
      <c r="H324" t="s">
        <v>389</v>
      </c>
      <c r="I324" t="s">
        <v>156</v>
      </c>
      <c r="J324"/>
      <c r="K324"/>
      <c r="L324"/>
      <c r="M324"/>
      <c r="N324"/>
      <c r="O324"/>
      <c r="P324"/>
      <c r="Q324">
        <v>2.2000000000000002</v>
      </c>
      <c r="R324">
        <v>1.51</v>
      </c>
      <c r="S324">
        <v>3.16</v>
      </c>
      <c r="T324"/>
      <c r="U324"/>
      <c r="V324" s="9" t="s">
        <v>387</v>
      </c>
      <c r="W324" t="s">
        <v>390</v>
      </c>
      <c r="X324" s="21" t="s">
        <v>246</v>
      </c>
      <c r="Y324" s="10" t="s">
        <v>247</v>
      </c>
    </row>
    <row r="325" spans="1:25" ht="15" customHeight="1">
      <c r="A325" s="10" t="s">
        <v>38</v>
      </c>
      <c r="B325"/>
      <c r="C325"/>
      <c r="D325"/>
      <c r="E325"/>
      <c r="F325"/>
      <c r="G325" t="s">
        <v>148</v>
      </c>
      <c r="H325" t="s">
        <v>155</v>
      </c>
      <c r="I325" t="s">
        <v>156</v>
      </c>
      <c r="J325"/>
      <c r="K325"/>
      <c r="L325"/>
      <c r="M325"/>
      <c r="N325"/>
      <c r="O325"/>
      <c r="P325"/>
      <c r="Q325">
        <v>1.06</v>
      </c>
      <c r="R325"/>
      <c r="S325"/>
      <c r="T325"/>
      <c r="U325"/>
      <c r="V325" s="9" t="s">
        <v>387</v>
      </c>
      <c r="W325" t="s">
        <v>260</v>
      </c>
      <c r="X325" s="21" t="s">
        <v>246</v>
      </c>
      <c r="Y325" s="10" t="s">
        <v>247</v>
      </c>
    </row>
    <row r="326" spans="1:25" ht="15" customHeight="1">
      <c r="A326" s="10" t="s">
        <v>38</v>
      </c>
      <c r="B326"/>
      <c r="C326"/>
      <c r="D326"/>
      <c r="E326"/>
      <c r="F326"/>
      <c r="G326" t="s">
        <v>148</v>
      </c>
      <c r="H326" t="s">
        <v>155</v>
      </c>
      <c r="I326" t="s">
        <v>156</v>
      </c>
      <c r="J326"/>
      <c r="K326"/>
      <c r="L326"/>
      <c r="M326"/>
      <c r="N326"/>
      <c r="O326"/>
      <c r="P326"/>
      <c r="Q326">
        <v>0.85</v>
      </c>
      <c r="R326">
        <v>0.77</v>
      </c>
      <c r="S326">
        <v>1.02</v>
      </c>
      <c r="T326"/>
      <c r="U326"/>
      <c r="V326" s="9" t="s">
        <v>387</v>
      </c>
      <c r="W326" t="s">
        <v>265</v>
      </c>
      <c r="X326" s="21" t="s">
        <v>246</v>
      </c>
      <c r="Y326" s="10" t="s">
        <v>247</v>
      </c>
    </row>
    <row r="327" spans="1:25" ht="15" customHeight="1">
      <c r="A327" s="10" t="s">
        <v>38</v>
      </c>
      <c r="B327"/>
      <c r="C327"/>
      <c r="D327"/>
      <c r="E327"/>
      <c r="F327"/>
      <c r="G327" t="s">
        <v>148</v>
      </c>
      <c r="H327" t="s">
        <v>155</v>
      </c>
      <c r="I327" t="s">
        <v>156</v>
      </c>
      <c r="J327"/>
      <c r="K327"/>
      <c r="L327"/>
      <c r="M327"/>
      <c r="N327"/>
      <c r="O327"/>
      <c r="P327"/>
      <c r="Q327">
        <v>0.96</v>
      </c>
      <c r="R327">
        <v>0.72</v>
      </c>
      <c r="S327">
        <v>1.2</v>
      </c>
      <c r="T327"/>
      <c r="U327"/>
      <c r="V327" s="9" t="s">
        <v>387</v>
      </c>
      <c r="W327" t="s">
        <v>265</v>
      </c>
      <c r="X327" s="21" t="s">
        <v>246</v>
      </c>
      <c r="Y327" s="10" t="s">
        <v>247</v>
      </c>
    </row>
    <row r="328" spans="1:25" ht="15" customHeight="1">
      <c r="A328" s="10" t="s">
        <v>38</v>
      </c>
      <c r="B328"/>
      <c r="C328"/>
      <c r="D328"/>
      <c r="E328"/>
      <c r="F328"/>
      <c r="G328" t="s">
        <v>148</v>
      </c>
      <c r="H328" t="s">
        <v>155</v>
      </c>
      <c r="I328" t="s">
        <v>156</v>
      </c>
      <c r="J328"/>
      <c r="K328"/>
      <c r="L328"/>
      <c r="M328"/>
      <c r="N328"/>
      <c r="O328"/>
      <c r="P328"/>
      <c r="Q328">
        <v>1.034</v>
      </c>
      <c r="R328"/>
      <c r="S328"/>
      <c r="T328"/>
      <c r="U328"/>
      <c r="V328" s="9" t="s">
        <v>387</v>
      </c>
      <c r="W328" t="s">
        <v>267</v>
      </c>
      <c r="X328" s="21" t="s">
        <v>246</v>
      </c>
      <c r="Y328" s="10" t="s">
        <v>247</v>
      </c>
    </row>
    <row r="329" spans="1:25" ht="15" customHeight="1">
      <c r="A329" s="10" t="s">
        <v>38</v>
      </c>
      <c r="B329"/>
      <c r="C329"/>
      <c r="D329"/>
      <c r="E329"/>
      <c r="F329"/>
      <c r="G329" t="s">
        <v>148</v>
      </c>
      <c r="H329" t="s">
        <v>155</v>
      </c>
      <c r="I329" t="s">
        <v>156</v>
      </c>
      <c r="J329"/>
      <c r="K329"/>
      <c r="L329"/>
      <c r="M329"/>
      <c r="N329"/>
      <c r="O329"/>
      <c r="P329"/>
      <c r="Q329">
        <v>0.9</v>
      </c>
      <c r="R329">
        <v>0.7</v>
      </c>
      <c r="S329">
        <v>1.1000000000000001</v>
      </c>
      <c r="T329"/>
      <c r="U329"/>
      <c r="V329" s="9" t="s">
        <v>387</v>
      </c>
      <c r="W329" t="s">
        <v>269</v>
      </c>
      <c r="X329" s="21" t="s">
        <v>246</v>
      </c>
      <c r="Y329" s="10" t="s">
        <v>247</v>
      </c>
    </row>
    <row r="330" spans="1:25" ht="15" customHeight="1">
      <c r="A330" s="10" t="s">
        <v>38</v>
      </c>
      <c r="B330"/>
      <c r="C330"/>
      <c r="D330"/>
      <c r="E330"/>
      <c r="F330"/>
      <c r="G330" t="s">
        <v>148</v>
      </c>
      <c r="H330" t="s">
        <v>155</v>
      </c>
      <c r="I330" t="s">
        <v>156</v>
      </c>
      <c r="J330"/>
      <c r="K330"/>
      <c r="L330"/>
      <c r="M330"/>
      <c r="N330"/>
      <c r="O330"/>
      <c r="P330"/>
      <c r="Q330">
        <v>1.3620000000000001</v>
      </c>
      <c r="R330"/>
      <c r="S330"/>
      <c r="T330"/>
      <c r="U330"/>
      <c r="V330" s="9" t="s">
        <v>387</v>
      </c>
      <c r="W330" t="s">
        <v>271</v>
      </c>
      <c r="X330" s="21" t="s">
        <v>246</v>
      </c>
      <c r="Y330" s="10" t="s">
        <v>247</v>
      </c>
    </row>
    <row r="331" spans="1:25" ht="15" customHeight="1">
      <c r="A331" s="10" t="s">
        <v>38</v>
      </c>
      <c r="B331"/>
      <c r="C331"/>
      <c r="D331"/>
      <c r="E331"/>
      <c r="F331"/>
      <c r="G331" t="s">
        <v>148</v>
      </c>
      <c r="H331" t="s">
        <v>155</v>
      </c>
      <c r="I331" t="s">
        <v>156</v>
      </c>
      <c r="J331"/>
      <c r="K331"/>
      <c r="L331"/>
      <c r="M331"/>
      <c r="N331"/>
      <c r="O331"/>
      <c r="P331"/>
      <c r="Q331">
        <v>2.21</v>
      </c>
      <c r="R331"/>
      <c r="S331"/>
      <c r="T331"/>
      <c r="U331"/>
      <c r="V331" s="9" t="s">
        <v>387</v>
      </c>
      <c r="W331" t="s">
        <v>273</v>
      </c>
      <c r="X331" s="21" t="s">
        <v>246</v>
      </c>
      <c r="Y331" s="10" t="s">
        <v>247</v>
      </c>
    </row>
    <row r="332" spans="1:25" ht="15" customHeight="1">
      <c r="A332" s="10" t="s">
        <v>38</v>
      </c>
      <c r="B332"/>
      <c r="C332"/>
      <c r="D332"/>
      <c r="E332"/>
      <c r="F332"/>
      <c r="G332" t="s">
        <v>148</v>
      </c>
      <c r="H332" t="s">
        <v>149</v>
      </c>
      <c r="I332" t="s">
        <v>150</v>
      </c>
      <c r="J332"/>
      <c r="K332"/>
      <c r="L332"/>
      <c r="M332"/>
      <c r="N332"/>
      <c r="O332"/>
      <c r="P332"/>
      <c r="Q332">
        <v>12.8</v>
      </c>
      <c r="R332">
        <v>9.1999999999999993</v>
      </c>
      <c r="S332">
        <v>17.2</v>
      </c>
      <c r="T332"/>
      <c r="U332"/>
      <c r="V332" s="9" t="s">
        <v>387</v>
      </c>
      <c r="W332" t="s">
        <v>265</v>
      </c>
      <c r="X332" s="21" t="s">
        <v>246</v>
      </c>
      <c r="Y332" s="10" t="s">
        <v>247</v>
      </c>
    </row>
    <row r="333" spans="1:25" ht="15" customHeight="1">
      <c r="A333" s="10" t="s">
        <v>38</v>
      </c>
      <c r="B333"/>
      <c r="C333"/>
      <c r="D333"/>
      <c r="E333"/>
      <c r="F333"/>
      <c r="G333" t="s">
        <v>148</v>
      </c>
      <c r="H333" t="s">
        <v>279</v>
      </c>
      <c r="I333" t="s">
        <v>156</v>
      </c>
      <c r="J333"/>
      <c r="K333"/>
      <c r="L333"/>
      <c r="M333"/>
      <c r="N333"/>
      <c r="O333"/>
      <c r="P333"/>
      <c r="Q333">
        <v>1.6400000000000001E-2</v>
      </c>
      <c r="R333"/>
      <c r="S333"/>
      <c r="T333"/>
      <c r="U333"/>
      <c r="V333" s="9" t="s">
        <v>387</v>
      </c>
      <c r="W333" t="s">
        <v>280</v>
      </c>
      <c r="X333" s="21" t="s">
        <v>246</v>
      </c>
      <c r="Y333" s="10" t="s">
        <v>247</v>
      </c>
    </row>
    <row r="334" spans="1:25" ht="15" customHeight="1">
      <c r="A334" s="10" t="s">
        <v>38</v>
      </c>
      <c r="B334"/>
      <c r="C334"/>
      <c r="D334"/>
      <c r="E334"/>
      <c r="F334"/>
      <c r="G334" t="s">
        <v>148</v>
      </c>
      <c r="H334" t="s">
        <v>284</v>
      </c>
      <c r="I334" t="s">
        <v>250</v>
      </c>
      <c r="J334"/>
      <c r="K334"/>
      <c r="L334"/>
      <c r="M334"/>
      <c r="N334"/>
      <c r="O334"/>
      <c r="P334"/>
      <c r="Q334">
        <v>1.3427</v>
      </c>
      <c r="R334"/>
      <c r="S334"/>
      <c r="T334"/>
      <c r="U334"/>
      <c r="V334" s="9" t="s">
        <v>387</v>
      </c>
      <c r="W334" t="s">
        <v>271</v>
      </c>
      <c r="X334" s="21" t="s">
        <v>246</v>
      </c>
      <c r="Y334" s="10" t="s">
        <v>247</v>
      </c>
    </row>
    <row r="335" spans="1:25" ht="15" customHeight="1">
      <c r="A335" s="10" t="s">
        <v>38</v>
      </c>
      <c r="B335"/>
      <c r="C335"/>
      <c r="D335"/>
      <c r="E335"/>
      <c r="F335"/>
      <c r="G335" t="s">
        <v>148</v>
      </c>
      <c r="H335" t="s">
        <v>286</v>
      </c>
      <c r="I335" t="s">
        <v>250</v>
      </c>
      <c r="J335"/>
      <c r="K335"/>
      <c r="L335"/>
      <c r="M335"/>
      <c r="N335"/>
      <c r="O335"/>
      <c r="P335"/>
      <c r="Q335">
        <v>5.2249999999999996</v>
      </c>
      <c r="R335">
        <v>1.65</v>
      </c>
      <c r="S335">
        <v>12.65</v>
      </c>
      <c r="T335"/>
      <c r="U335"/>
      <c r="V335" s="9" t="s">
        <v>387</v>
      </c>
      <c r="W335" t="s">
        <v>287</v>
      </c>
      <c r="X335" s="21" t="s">
        <v>246</v>
      </c>
      <c r="Y335" s="10" t="s">
        <v>247</v>
      </c>
    </row>
    <row r="336" spans="1:25" ht="15" customHeight="1">
      <c r="A336" s="10" t="s">
        <v>38</v>
      </c>
      <c r="B336"/>
      <c r="C336"/>
      <c r="D336"/>
      <c r="E336"/>
      <c r="F336"/>
      <c r="G336" t="s">
        <v>148</v>
      </c>
      <c r="H336" t="s">
        <v>286</v>
      </c>
      <c r="I336" t="s">
        <v>250</v>
      </c>
      <c r="J336"/>
      <c r="K336"/>
      <c r="L336"/>
      <c r="M336"/>
      <c r="N336"/>
      <c r="O336"/>
      <c r="P336"/>
      <c r="Q336">
        <v>86</v>
      </c>
      <c r="R336">
        <v>68.25</v>
      </c>
      <c r="S336">
        <v>110.25</v>
      </c>
      <c r="T336"/>
      <c r="U336"/>
      <c r="V336" s="9" t="s">
        <v>387</v>
      </c>
      <c r="W336" t="s">
        <v>287</v>
      </c>
      <c r="X336" s="21" t="s">
        <v>246</v>
      </c>
      <c r="Y336" s="10" t="s">
        <v>247</v>
      </c>
    </row>
    <row r="337" spans="1:25" ht="15" customHeight="1">
      <c r="A337" s="10" t="s">
        <v>38</v>
      </c>
      <c r="B337"/>
      <c r="C337"/>
      <c r="D337"/>
      <c r="E337"/>
      <c r="F337"/>
      <c r="G337" t="s">
        <v>148</v>
      </c>
      <c r="H337" t="s">
        <v>286</v>
      </c>
      <c r="I337" t="s">
        <v>164</v>
      </c>
      <c r="J337"/>
      <c r="K337"/>
      <c r="L337"/>
      <c r="M337"/>
      <c r="N337"/>
      <c r="O337"/>
      <c r="P337"/>
      <c r="Q337">
        <v>17.5</v>
      </c>
      <c r="R337">
        <v>9.4</v>
      </c>
      <c r="S337">
        <v>29.3</v>
      </c>
      <c r="T337"/>
      <c r="U337"/>
      <c r="V337" s="9" t="s">
        <v>387</v>
      </c>
      <c r="W337" t="s">
        <v>292</v>
      </c>
      <c r="X337" s="21" t="s">
        <v>246</v>
      </c>
      <c r="Y337" s="10" t="s">
        <v>247</v>
      </c>
    </row>
    <row r="338" spans="1:25" ht="15" customHeight="1">
      <c r="A338" s="10" t="s">
        <v>38</v>
      </c>
      <c r="B338"/>
      <c r="C338"/>
      <c r="D338"/>
      <c r="E338"/>
      <c r="F338"/>
      <c r="G338" t="s">
        <v>148</v>
      </c>
      <c r="H338" t="s">
        <v>286</v>
      </c>
      <c r="I338" t="s">
        <v>190</v>
      </c>
      <c r="J338"/>
      <c r="K338"/>
      <c r="L338"/>
      <c r="M338"/>
      <c r="N338"/>
      <c r="O338"/>
      <c r="P338"/>
      <c r="Q338">
        <v>2.6419999999999999</v>
      </c>
      <c r="R338">
        <v>2.5070000000000001</v>
      </c>
      <c r="S338">
        <v>2.7850000000000001</v>
      </c>
      <c r="T338"/>
      <c r="U338"/>
      <c r="V338" s="9" t="s">
        <v>387</v>
      </c>
      <c r="W338" t="s">
        <v>294</v>
      </c>
      <c r="X338" s="21" t="s">
        <v>246</v>
      </c>
      <c r="Y338" s="10" t="s">
        <v>247</v>
      </c>
    </row>
    <row r="339" spans="1:25" ht="15" customHeight="1">
      <c r="A339" s="10" t="s">
        <v>38</v>
      </c>
      <c r="B339"/>
      <c r="C339"/>
      <c r="D339"/>
      <c r="E339"/>
      <c r="F339"/>
      <c r="G339" t="s">
        <v>148</v>
      </c>
      <c r="H339" t="s">
        <v>286</v>
      </c>
      <c r="I339" t="s">
        <v>190</v>
      </c>
      <c r="J339"/>
      <c r="K339"/>
      <c r="L339"/>
      <c r="M339"/>
      <c r="N339"/>
      <c r="O339"/>
      <c r="P339"/>
      <c r="Q339">
        <v>13.548</v>
      </c>
      <c r="R339">
        <v>12.832000000000001</v>
      </c>
      <c r="S339">
        <v>14.304</v>
      </c>
      <c r="T339"/>
      <c r="U339"/>
      <c r="V339" s="9" t="s">
        <v>387</v>
      </c>
      <c r="W339" t="s">
        <v>294</v>
      </c>
      <c r="X339" s="21" t="s">
        <v>246</v>
      </c>
      <c r="Y339" s="10" t="s">
        <v>247</v>
      </c>
    </row>
    <row r="340" spans="1:25" ht="15" customHeight="1">
      <c r="A340" s="10" t="s">
        <v>38</v>
      </c>
      <c r="B340"/>
      <c r="C340"/>
      <c r="D340"/>
      <c r="E340"/>
      <c r="F340"/>
      <c r="G340" t="s">
        <v>148</v>
      </c>
      <c r="H340" t="s">
        <v>296</v>
      </c>
      <c r="I340" t="s">
        <v>156</v>
      </c>
      <c r="J340"/>
      <c r="K340"/>
      <c r="L340"/>
      <c r="M340"/>
      <c r="N340"/>
      <c r="O340"/>
      <c r="P340"/>
      <c r="Q340">
        <v>1.1101000000000001</v>
      </c>
      <c r="R340"/>
      <c r="S340"/>
      <c r="T340"/>
      <c r="U340"/>
      <c r="V340" s="9" t="s">
        <v>387</v>
      </c>
      <c r="W340" t="s">
        <v>297</v>
      </c>
      <c r="X340" s="21" t="s">
        <v>246</v>
      </c>
      <c r="Y340" s="10" t="s">
        <v>247</v>
      </c>
    </row>
    <row r="341" spans="1:25" ht="15" customHeight="1">
      <c r="A341" s="10" t="s">
        <v>38</v>
      </c>
      <c r="B341"/>
      <c r="C341"/>
      <c r="D341"/>
      <c r="E341"/>
      <c r="F341"/>
      <c r="G341" t="s">
        <v>148</v>
      </c>
      <c r="H341" t="s">
        <v>199</v>
      </c>
      <c r="I341" t="s">
        <v>156</v>
      </c>
      <c r="J341"/>
      <c r="K341"/>
      <c r="L341"/>
      <c r="M341"/>
      <c r="N341"/>
      <c r="O341"/>
      <c r="P341"/>
      <c r="Q341">
        <v>4.8</v>
      </c>
      <c r="R341"/>
      <c r="S341"/>
      <c r="T341"/>
      <c r="U341"/>
      <c r="V341" s="9" t="s">
        <v>387</v>
      </c>
      <c r="W341" t="s">
        <v>302</v>
      </c>
      <c r="X341" s="21" t="s">
        <v>246</v>
      </c>
      <c r="Y341" s="10" t="s">
        <v>247</v>
      </c>
    </row>
    <row r="342" spans="1:25" ht="15" customHeight="1">
      <c r="A342" s="10" t="s">
        <v>38</v>
      </c>
      <c r="B342"/>
      <c r="C342"/>
      <c r="D342"/>
      <c r="E342"/>
      <c r="F342"/>
      <c r="G342" t="s">
        <v>148</v>
      </c>
      <c r="H342" t="s">
        <v>175</v>
      </c>
      <c r="I342" t="s">
        <v>156</v>
      </c>
      <c r="J342"/>
      <c r="K342"/>
      <c r="L342"/>
      <c r="M342"/>
      <c r="N342"/>
      <c r="O342"/>
      <c r="P342"/>
      <c r="Q342">
        <v>1.2</v>
      </c>
      <c r="R342">
        <v>0.6</v>
      </c>
      <c r="S342">
        <v>1.9</v>
      </c>
      <c r="T342"/>
      <c r="U342"/>
      <c r="V342" s="9" t="s">
        <v>387</v>
      </c>
      <c r="W342" t="s">
        <v>304</v>
      </c>
      <c r="X342" s="21" t="s">
        <v>246</v>
      </c>
      <c r="Y342" s="10" t="s">
        <v>247</v>
      </c>
    </row>
    <row r="343" spans="1:25" ht="15" customHeight="1">
      <c r="A343" s="10" t="s">
        <v>38</v>
      </c>
      <c r="B343"/>
      <c r="C343"/>
      <c r="D343"/>
      <c r="E343"/>
      <c r="F343"/>
      <c r="G343" t="s">
        <v>148</v>
      </c>
      <c r="H343" t="s">
        <v>175</v>
      </c>
      <c r="I343" t="s">
        <v>156</v>
      </c>
      <c r="J343"/>
      <c r="K343"/>
      <c r="L343"/>
      <c r="M343"/>
      <c r="N343"/>
      <c r="O343"/>
      <c r="P343"/>
      <c r="Q343">
        <v>6.5</v>
      </c>
      <c r="R343">
        <v>3.1</v>
      </c>
      <c r="S343">
        <v>9.9</v>
      </c>
      <c r="T343"/>
      <c r="U343"/>
      <c r="V343" s="9" t="s">
        <v>387</v>
      </c>
      <c r="W343" t="s">
        <v>304</v>
      </c>
      <c r="X343" s="21" t="s">
        <v>246</v>
      </c>
      <c r="Y343" s="10" t="s">
        <v>247</v>
      </c>
    </row>
    <row r="344" spans="1:25" ht="15" customHeight="1">
      <c r="A344" s="10" t="s">
        <v>38</v>
      </c>
      <c r="B344"/>
      <c r="C344"/>
      <c r="D344"/>
      <c r="E344"/>
      <c r="F344"/>
      <c r="G344" t="s">
        <v>148</v>
      </c>
      <c r="H344" t="s">
        <v>175</v>
      </c>
      <c r="I344" t="s">
        <v>156</v>
      </c>
      <c r="J344"/>
      <c r="K344"/>
      <c r="L344"/>
      <c r="M344"/>
      <c r="N344"/>
      <c r="O344"/>
      <c r="P344"/>
      <c r="Q344">
        <v>1.5</v>
      </c>
      <c r="R344">
        <v>1</v>
      </c>
      <c r="S344">
        <v>2.5</v>
      </c>
      <c r="T344"/>
      <c r="U344"/>
      <c r="V344" s="9" t="s">
        <v>387</v>
      </c>
      <c r="W344" t="s">
        <v>306</v>
      </c>
      <c r="X344" s="21" t="s">
        <v>246</v>
      </c>
      <c r="Y344" s="10" t="s">
        <v>247</v>
      </c>
    </row>
    <row r="345" spans="1:25" ht="15" customHeight="1">
      <c r="A345" s="10" t="s">
        <v>38</v>
      </c>
      <c r="B345"/>
      <c r="C345"/>
      <c r="D345"/>
      <c r="E345"/>
      <c r="F345"/>
      <c r="G345" t="s">
        <v>148</v>
      </c>
      <c r="H345" t="s">
        <v>175</v>
      </c>
      <c r="I345" t="s">
        <v>156</v>
      </c>
      <c r="J345"/>
      <c r="K345"/>
      <c r="L345"/>
      <c r="M345"/>
      <c r="N345"/>
      <c r="O345"/>
      <c r="P345"/>
      <c r="Q345">
        <v>5.2</v>
      </c>
      <c r="R345">
        <v>4</v>
      </c>
      <c r="S345">
        <v>6.9</v>
      </c>
      <c r="T345"/>
      <c r="U345"/>
      <c r="V345" s="9" t="s">
        <v>387</v>
      </c>
      <c r="W345" t="s">
        <v>306</v>
      </c>
      <c r="X345" s="21" t="s">
        <v>246</v>
      </c>
      <c r="Y345" s="10" t="s">
        <v>247</v>
      </c>
    </row>
    <row r="346" spans="1:25" ht="15" customHeight="1">
      <c r="A346" s="10" t="s">
        <v>38</v>
      </c>
      <c r="B346"/>
      <c r="C346"/>
      <c r="D346"/>
      <c r="E346"/>
      <c r="F346"/>
      <c r="G346" t="s">
        <v>148</v>
      </c>
      <c r="H346" t="s">
        <v>175</v>
      </c>
      <c r="I346" t="s">
        <v>156</v>
      </c>
      <c r="J346"/>
      <c r="K346"/>
      <c r="L346"/>
      <c r="M346"/>
      <c r="N346"/>
      <c r="O346"/>
      <c r="P346"/>
      <c r="Q346">
        <v>1.33</v>
      </c>
      <c r="R346"/>
      <c r="S346"/>
      <c r="T346"/>
      <c r="U346"/>
      <c r="V346" s="9" t="s">
        <v>387</v>
      </c>
      <c r="W346" t="s">
        <v>310</v>
      </c>
      <c r="X346" s="21" t="s">
        <v>246</v>
      </c>
      <c r="Y346" s="10" t="s">
        <v>247</v>
      </c>
    </row>
    <row r="347" spans="1:25" ht="15" customHeight="1">
      <c r="A347" s="10" t="s">
        <v>38</v>
      </c>
      <c r="B347" t="s">
        <v>391</v>
      </c>
      <c r="C347"/>
      <c r="D347"/>
      <c r="E347"/>
      <c r="F347"/>
      <c r="G347" t="s">
        <v>148</v>
      </c>
      <c r="H347" t="s">
        <v>175</v>
      </c>
      <c r="I347" t="s">
        <v>315</v>
      </c>
      <c r="J347"/>
      <c r="K347"/>
      <c r="L347"/>
      <c r="M347"/>
      <c r="N347"/>
      <c r="O347"/>
      <c r="P347"/>
      <c r="Q347">
        <v>7.62</v>
      </c>
      <c r="R347">
        <v>2.44</v>
      </c>
      <c r="S347">
        <v>32.4</v>
      </c>
      <c r="T347"/>
      <c r="U347"/>
      <c r="V347" s="9" t="s">
        <v>387</v>
      </c>
      <c r="W347" t="s">
        <v>316</v>
      </c>
      <c r="X347" s="21" t="s">
        <v>246</v>
      </c>
      <c r="Y347" s="10" t="s">
        <v>247</v>
      </c>
    </row>
    <row r="348" spans="1:25" ht="15" customHeight="1">
      <c r="A348" s="10" t="s">
        <v>38</v>
      </c>
      <c r="B348"/>
      <c r="C348"/>
      <c r="D348"/>
      <c r="E348"/>
      <c r="F348"/>
      <c r="G348" t="s">
        <v>148</v>
      </c>
      <c r="H348" t="s">
        <v>149</v>
      </c>
      <c r="I348" t="s">
        <v>150</v>
      </c>
      <c r="J348"/>
      <c r="K348"/>
      <c r="L348"/>
      <c r="M348"/>
      <c r="N348"/>
      <c r="O348"/>
      <c r="P348"/>
      <c r="Q348">
        <v>7.0679999999999996</v>
      </c>
      <c r="R348">
        <v>4.7119999999999997</v>
      </c>
      <c r="S348">
        <v>11.78</v>
      </c>
      <c r="T348"/>
      <c r="U348"/>
      <c r="V348" s="9" t="s">
        <v>387</v>
      </c>
      <c r="W348" t="s">
        <v>276</v>
      </c>
      <c r="X348" s="21" t="s">
        <v>246</v>
      </c>
      <c r="Y348" s="10" t="s">
        <v>247</v>
      </c>
    </row>
    <row r="349" spans="1:25" ht="15" customHeight="1">
      <c r="A349" s="10" t="s">
        <v>38</v>
      </c>
      <c r="B349"/>
      <c r="C349"/>
      <c r="D349"/>
      <c r="E349"/>
      <c r="F349"/>
      <c r="G349" t="s">
        <v>148</v>
      </c>
      <c r="H349" t="s">
        <v>149</v>
      </c>
      <c r="I349" t="s">
        <v>150</v>
      </c>
      <c r="J349"/>
      <c r="K349"/>
      <c r="L349"/>
      <c r="M349"/>
      <c r="N349"/>
      <c r="O349"/>
      <c r="P349"/>
      <c r="Q349">
        <v>45.942</v>
      </c>
      <c r="R349">
        <v>14.135999999999999</v>
      </c>
      <c r="S349">
        <v>68.323999999999998</v>
      </c>
      <c r="T349"/>
      <c r="U349"/>
      <c r="V349" s="9" t="s">
        <v>387</v>
      </c>
      <c r="W349" t="s">
        <v>276</v>
      </c>
      <c r="X349" s="21" t="s">
        <v>246</v>
      </c>
      <c r="Y349" s="10" t="s">
        <v>247</v>
      </c>
    </row>
    <row r="350" spans="1:25" ht="15" customHeight="1">
      <c r="A350" s="10" t="s">
        <v>38</v>
      </c>
      <c r="B350"/>
      <c r="C350"/>
      <c r="D350"/>
      <c r="E350"/>
      <c r="F350"/>
      <c r="G350" t="s">
        <v>148</v>
      </c>
      <c r="H350" t="s">
        <v>199</v>
      </c>
      <c r="I350" t="s">
        <v>190</v>
      </c>
      <c r="J350"/>
      <c r="K350"/>
      <c r="L350"/>
      <c r="M350"/>
      <c r="N350"/>
      <c r="O350"/>
      <c r="P350"/>
      <c r="Q350">
        <v>4.7</v>
      </c>
      <c r="R350">
        <v>3</v>
      </c>
      <c r="S350">
        <v>8.6</v>
      </c>
      <c r="T350"/>
      <c r="U350"/>
      <c r="V350" s="9" t="s">
        <v>387</v>
      </c>
      <c r="W350" t="s">
        <v>320</v>
      </c>
      <c r="X350" s="21" t="s">
        <v>246</v>
      </c>
      <c r="Y350" s="10" t="s">
        <v>247</v>
      </c>
    </row>
    <row r="351" spans="1:25" ht="15" customHeight="1">
      <c r="A351" s="10" t="s">
        <v>38</v>
      </c>
      <c r="B351"/>
      <c r="C351"/>
      <c r="D351"/>
      <c r="E351"/>
      <c r="F351"/>
      <c r="G351" t="s">
        <v>148</v>
      </c>
      <c r="H351" t="s">
        <v>199</v>
      </c>
      <c r="I351" t="s">
        <v>190</v>
      </c>
      <c r="J351"/>
      <c r="K351"/>
      <c r="L351"/>
      <c r="M351"/>
      <c r="N351"/>
      <c r="O351"/>
      <c r="P351"/>
      <c r="Q351">
        <v>5.6</v>
      </c>
      <c r="R351">
        <v>4.3</v>
      </c>
      <c r="S351">
        <v>7.7</v>
      </c>
      <c r="T351"/>
      <c r="U351"/>
      <c r="V351" s="9" t="s">
        <v>387</v>
      </c>
      <c r="W351" t="s">
        <v>320</v>
      </c>
      <c r="X351" s="21" t="s">
        <v>246</v>
      </c>
      <c r="Y351" s="10" t="s">
        <v>247</v>
      </c>
    </row>
    <row r="352" spans="1:25" ht="15" customHeight="1">
      <c r="A352" s="10" t="s">
        <v>38</v>
      </c>
      <c r="B352"/>
      <c r="C352"/>
      <c r="D352"/>
      <c r="E352"/>
      <c r="F352"/>
      <c r="G352" t="s">
        <v>148</v>
      </c>
      <c r="H352" t="s">
        <v>322</v>
      </c>
      <c r="I352" t="s">
        <v>190</v>
      </c>
      <c r="J352"/>
      <c r="K352"/>
      <c r="L352"/>
      <c r="M352"/>
      <c r="N352"/>
      <c r="O352"/>
      <c r="P352"/>
      <c r="Q352">
        <v>1.32</v>
      </c>
      <c r="R352">
        <v>1.31</v>
      </c>
      <c r="S352">
        <v>1.33</v>
      </c>
      <c r="T352"/>
      <c r="U352"/>
      <c r="V352" s="9" t="s">
        <v>387</v>
      </c>
      <c r="W352" t="s">
        <v>323</v>
      </c>
      <c r="X352" s="21" t="s">
        <v>246</v>
      </c>
      <c r="Y352" s="10" t="s">
        <v>247</v>
      </c>
    </row>
    <row r="353" spans="1:25" ht="15" customHeight="1">
      <c r="A353" s="10" t="s">
        <v>38</v>
      </c>
      <c r="B353"/>
      <c r="C353"/>
      <c r="D353"/>
      <c r="E353"/>
      <c r="F353"/>
      <c r="G353" t="s">
        <v>148</v>
      </c>
      <c r="H353" t="s">
        <v>322</v>
      </c>
      <c r="I353" t="s">
        <v>190</v>
      </c>
      <c r="J353"/>
      <c r="K353"/>
      <c r="L353"/>
      <c r="M353"/>
      <c r="N353"/>
      <c r="O353"/>
      <c r="P353"/>
      <c r="Q353">
        <v>1.94</v>
      </c>
      <c r="R353">
        <v>1.92</v>
      </c>
      <c r="S353">
        <v>1.96</v>
      </c>
      <c r="T353"/>
      <c r="U353"/>
      <c r="V353" s="9" t="s">
        <v>387</v>
      </c>
      <c r="W353" t="s">
        <v>323</v>
      </c>
      <c r="X353" s="21" t="s">
        <v>246</v>
      </c>
      <c r="Y353" s="10" t="s">
        <v>247</v>
      </c>
    </row>
    <row r="354" spans="1:25" ht="15" customHeight="1">
      <c r="A354" s="10" t="s">
        <v>38</v>
      </c>
      <c r="B354"/>
      <c r="C354"/>
      <c r="D354"/>
      <c r="E354"/>
      <c r="F354"/>
      <c r="G354" t="s">
        <v>148</v>
      </c>
      <c r="H354" t="s">
        <v>322</v>
      </c>
      <c r="I354" t="s">
        <v>156</v>
      </c>
      <c r="J354"/>
      <c r="K354"/>
      <c r="L354"/>
      <c r="M354"/>
      <c r="N354"/>
      <c r="O354"/>
      <c r="P354"/>
      <c r="Q354">
        <v>1.3</v>
      </c>
      <c r="R354"/>
      <c r="S354"/>
      <c r="T354"/>
      <c r="U354"/>
      <c r="V354" s="9" t="s">
        <v>387</v>
      </c>
      <c r="W354" t="s">
        <v>325</v>
      </c>
      <c r="X354" s="21" t="s">
        <v>246</v>
      </c>
      <c r="Y354" s="10" t="s">
        <v>247</v>
      </c>
    </row>
    <row r="355" spans="1:25" ht="15" customHeight="1">
      <c r="A355" s="10" t="s">
        <v>38</v>
      </c>
      <c r="B355"/>
      <c r="C355"/>
      <c r="D355"/>
      <c r="E355"/>
      <c r="F355"/>
      <c r="G355" t="s">
        <v>148</v>
      </c>
      <c r="H355" t="s">
        <v>322</v>
      </c>
      <c r="I355" t="s">
        <v>156</v>
      </c>
      <c r="J355"/>
      <c r="K355"/>
      <c r="L355"/>
      <c r="M355"/>
      <c r="N355"/>
      <c r="O355"/>
      <c r="P355"/>
      <c r="Q355">
        <v>1.76</v>
      </c>
      <c r="R355"/>
      <c r="S355"/>
      <c r="T355"/>
      <c r="U355"/>
      <c r="V355" s="9" t="s">
        <v>387</v>
      </c>
      <c r="W355" t="s">
        <v>327</v>
      </c>
      <c r="X355" s="21" t="s">
        <v>246</v>
      </c>
      <c r="Y355" s="10" t="s">
        <v>247</v>
      </c>
    </row>
    <row r="356" spans="1:25" ht="15" customHeight="1">
      <c r="A356" s="10" t="s">
        <v>40</v>
      </c>
      <c r="B356" s="10"/>
      <c r="C356" s="10" t="s">
        <v>392</v>
      </c>
      <c r="D356" s="10" t="s">
        <v>393</v>
      </c>
      <c r="E356" s="10" t="s">
        <v>394</v>
      </c>
      <c r="F356" s="10" t="s">
        <v>395</v>
      </c>
      <c r="G356" s="10" t="s">
        <v>148</v>
      </c>
      <c r="H356" s="10" t="s">
        <v>396</v>
      </c>
      <c r="I356" s="10" t="s">
        <v>397</v>
      </c>
      <c r="J356" s="10" t="s">
        <v>398</v>
      </c>
      <c r="K356" s="10" t="s">
        <v>399</v>
      </c>
      <c r="L356" s="10" t="s">
        <v>400</v>
      </c>
      <c r="M356" s="10"/>
      <c r="N356" s="10" t="s">
        <v>401</v>
      </c>
      <c r="O356" s="10" t="s">
        <v>401</v>
      </c>
      <c r="P356" s="10"/>
      <c r="Q356" s="10">
        <v>1.17</v>
      </c>
      <c r="R356" s="10">
        <v>0.47</v>
      </c>
      <c r="S356" s="10">
        <v>2.39</v>
      </c>
      <c r="T356" s="10" t="s">
        <v>402</v>
      </c>
      <c r="U356" s="10" t="s">
        <v>403</v>
      </c>
      <c r="V356" s="10" t="s">
        <v>404</v>
      </c>
      <c r="W356" s="10" t="s">
        <v>405</v>
      </c>
      <c r="X356" s="12" t="s">
        <v>406</v>
      </c>
      <c r="Y356" s="10" t="s">
        <v>407</v>
      </c>
    </row>
    <row r="357" spans="1:25" ht="15" customHeight="1">
      <c r="A357" s="10" t="s">
        <v>25</v>
      </c>
      <c r="B357" s="10"/>
      <c r="C357" s="10" t="s">
        <v>392</v>
      </c>
      <c r="D357" s="10" t="s">
        <v>393</v>
      </c>
      <c r="E357" s="10" t="s">
        <v>394</v>
      </c>
      <c r="F357" s="10" t="s">
        <v>395</v>
      </c>
      <c r="G357" s="10" t="s">
        <v>148</v>
      </c>
      <c r="H357" s="10" t="s">
        <v>396</v>
      </c>
      <c r="I357" s="10" t="s">
        <v>397</v>
      </c>
      <c r="J357" s="10" t="s">
        <v>398</v>
      </c>
      <c r="K357" s="10" t="s">
        <v>399</v>
      </c>
      <c r="L357" s="10" t="s">
        <v>400</v>
      </c>
      <c r="M357" s="10"/>
      <c r="N357" s="10" t="s">
        <v>401</v>
      </c>
      <c r="O357" s="10" t="s">
        <v>401</v>
      </c>
      <c r="P357" s="10"/>
      <c r="Q357" s="10">
        <v>0.62</v>
      </c>
      <c r="R357" s="10">
        <v>0.2</v>
      </c>
      <c r="S357" s="10">
        <v>1.52</v>
      </c>
      <c r="T357" s="10" t="s">
        <v>402</v>
      </c>
      <c r="U357" s="10" t="s">
        <v>403</v>
      </c>
      <c r="V357" s="10" t="s">
        <v>408</v>
      </c>
      <c r="W357" s="10" t="s">
        <v>409</v>
      </c>
      <c r="X357" s="12" t="s">
        <v>406</v>
      </c>
      <c r="Y357" s="10" t="s">
        <v>407</v>
      </c>
    </row>
    <row r="358" spans="1:25" ht="15" customHeight="1">
      <c r="A358" s="10" t="s">
        <v>38</v>
      </c>
      <c r="B358" s="10"/>
      <c r="C358" s="10" t="s">
        <v>392</v>
      </c>
      <c r="D358" s="10" t="s">
        <v>393</v>
      </c>
      <c r="E358" s="10" t="s">
        <v>394</v>
      </c>
      <c r="F358" s="10" t="s">
        <v>395</v>
      </c>
      <c r="G358" s="10" t="s">
        <v>148</v>
      </c>
      <c r="H358" s="10" t="s">
        <v>410</v>
      </c>
      <c r="I358" s="10" t="s">
        <v>397</v>
      </c>
      <c r="J358" s="10" t="s">
        <v>398</v>
      </c>
      <c r="K358" s="10" t="s">
        <v>399</v>
      </c>
      <c r="L358" s="10" t="s">
        <v>400</v>
      </c>
      <c r="M358" s="10"/>
      <c r="N358" s="10" t="s">
        <v>401</v>
      </c>
      <c r="O358" s="10" t="s">
        <v>401</v>
      </c>
      <c r="P358" s="10"/>
      <c r="Q358" s="10" t="s">
        <v>2756</v>
      </c>
      <c r="R358" s="10">
        <v>1.3</v>
      </c>
      <c r="S358" s="10" t="s">
        <v>2756</v>
      </c>
      <c r="T358" s="10" t="s">
        <v>402</v>
      </c>
      <c r="U358" s="10" t="s">
        <v>403</v>
      </c>
      <c r="V358" s="10" t="s">
        <v>404</v>
      </c>
      <c r="W358" s="10" t="s">
        <v>411</v>
      </c>
      <c r="X358" s="12" t="s">
        <v>406</v>
      </c>
      <c r="Y358" s="10" t="s">
        <v>407</v>
      </c>
    </row>
    <row r="359" spans="1:25" ht="15" customHeight="1">
      <c r="A359" s="10" t="s">
        <v>38</v>
      </c>
      <c r="B359" s="10"/>
      <c r="C359" s="10" t="s">
        <v>392</v>
      </c>
      <c r="D359" s="10" t="s">
        <v>393</v>
      </c>
      <c r="E359" s="10" t="s">
        <v>394</v>
      </c>
      <c r="F359" s="10" t="s">
        <v>395</v>
      </c>
      <c r="G359" s="10" t="s">
        <v>148</v>
      </c>
      <c r="H359" s="10" t="s">
        <v>410</v>
      </c>
      <c r="I359" s="10" t="s">
        <v>397</v>
      </c>
      <c r="J359" s="10" t="s">
        <v>398</v>
      </c>
      <c r="K359" s="10" t="s">
        <v>399</v>
      </c>
      <c r="L359" s="10" t="s">
        <v>400</v>
      </c>
      <c r="M359" s="10"/>
      <c r="N359" s="10" t="s">
        <v>401</v>
      </c>
      <c r="O359" s="10" t="s">
        <v>401</v>
      </c>
      <c r="P359" s="10"/>
      <c r="Q359" s="10" t="s">
        <v>2756</v>
      </c>
      <c r="R359" s="10">
        <v>1.3</v>
      </c>
      <c r="S359" s="10" t="s">
        <v>2756</v>
      </c>
      <c r="T359" s="10" t="s">
        <v>402</v>
      </c>
      <c r="U359" s="10" t="s">
        <v>403</v>
      </c>
      <c r="V359" s="10" t="s">
        <v>408</v>
      </c>
      <c r="W359" s="10" t="s">
        <v>412</v>
      </c>
      <c r="X359" s="12" t="s">
        <v>406</v>
      </c>
      <c r="Y359" s="10" t="s">
        <v>407</v>
      </c>
    </row>
    <row r="360" spans="1:25" ht="15" customHeight="1">
      <c r="A360" s="10" t="s">
        <v>38</v>
      </c>
      <c r="B360" s="10"/>
      <c r="C360" s="10" t="s">
        <v>392</v>
      </c>
      <c r="D360" s="10" t="s">
        <v>393</v>
      </c>
      <c r="E360" s="10" t="s">
        <v>394</v>
      </c>
      <c r="F360" s="10" t="s">
        <v>395</v>
      </c>
      <c r="G360" s="10" t="s">
        <v>148</v>
      </c>
      <c r="H360" s="10" t="s">
        <v>410</v>
      </c>
      <c r="I360" s="10" t="s">
        <v>397</v>
      </c>
      <c r="J360" s="10" t="s">
        <v>398</v>
      </c>
      <c r="K360" s="10" t="s">
        <v>399</v>
      </c>
      <c r="L360" s="10" t="s">
        <v>400</v>
      </c>
      <c r="M360" s="10"/>
      <c r="N360" s="10" t="s">
        <v>401</v>
      </c>
      <c r="O360" s="10" t="s">
        <v>401</v>
      </c>
      <c r="P360" s="10"/>
      <c r="Q360" s="10">
        <v>0.79</v>
      </c>
      <c r="R360" s="10">
        <v>0.2</v>
      </c>
      <c r="S360" s="10">
        <v>2.68</v>
      </c>
      <c r="T360" s="10" t="s">
        <v>402</v>
      </c>
      <c r="U360" s="10" t="s">
        <v>403</v>
      </c>
      <c r="V360" s="10" t="s">
        <v>413</v>
      </c>
      <c r="W360" s="10" t="s">
        <v>414</v>
      </c>
      <c r="X360" s="12" t="s">
        <v>406</v>
      </c>
      <c r="Y360" s="10" t="s">
        <v>407</v>
      </c>
    </row>
    <row r="361" spans="1:25" ht="15" customHeight="1">
      <c r="A361" s="10" t="s">
        <v>38</v>
      </c>
      <c r="B361" s="10"/>
      <c r="C361" s="10" t="s">
        <v>392</v>
      </c>
      <c r="D361" s="10" t="s">
        <v>393</v>
      </c>
      <c r="E361" s="10" t="s">
        <v>394</v>
      </c>
      <c r="F361" s="10" t="s">
        <v>395</v>
      </c>
      <c r="G361" s="10" t="s">
        <v>148</v>
      </c>
      <c r="H361" s="10" t="s">
        <v>410</v>
      </c>
      <c r="I361" s="10" t="s">
        <v>397</v>
      </c>
      <c r="J361" s="10" t="s">
        <v>398</v>
      </c>
      <c r="K361" s="10" t="s">
        <v>399</v>
      </c>
      <c r="L361" s="10" t="s">
        <v>400</v>
      </c>
      <c r="M361" s="10"/>
      <c r="N361" s="10" t="s">
        <v>401</v>
      </c>
      <c r="O361" s="10" t="s">
        <v>401</v>
      </c>
      <c r="P361" s="10"/>
      <c r="Q361" s="10"/>
      <c r="R361" s="10"/>
      <c r="S361" s="10"/>
      <c r="T361" s="10" t="s">
        <v>402</v>
      </c>
      <c r="U361" s="10" t="s">
        <v>403</v>
      </c>
      <c r="V361" s="10" t="s">
        <v>415</v>
      </c>
      <c r="W361" s="10" t="s">
        <v>416</v>
      </c>
      <c r="X361" s="12" t="s">
        <v>406</v>
      </c>
      <c r="Y361" s="10" t="s">
        <v>407</v>
      </c>
    </row>
    <row r="362" spans="1:25" ht="15" customHeight="1">
      <c r="A362" s="10" t="s">
        <v>38</v>
      </c>
      <c r="B362" s="10"/>
      <c r="C362" s="10" t="s">
        <v>392</v>
      </c>
      <c r="D362" s="10" t="s">
        <v>393</v>
      </c>
      <c r="E362" s="10" t="s">
        <v>394</v>
      </c>
      <c r="F362" s="10" t="s">
        <v>395</v>
      </c>
      <c r="G362" s="10" t="s">
        <v>148</v>
      </c>
      <c r="H362" s="10" t="s">
        <v>396</v>
      </c>
      <c r="I362" s="10" t="s">
        <v>397</v>
      </c>
      <c r="J362" s="10" t="s">
        <v>398</v>
      </c>
      <c r="K362" s="10" t="s">
        <v>399</v>
      </c>
      <c r="L362" s="10" t="s">
        <v>400</v>
      </c>
      <c r="M362" s="10"/>
      <c r="N362" s="10" t="s">
        <v>401</v>
      </c>
      <c r="O362" s="10" t="s">
        <v>401</v>
      </c>
      <c r="P362" s="10"/>
      <c r="Q362" s="10">
        <v>1.17</v>
      </c>
      <c r="R362" s="10">
        <v>0.47</v>
      </c>
      <c r="S362" s="10">
        <v>2.39</v>
      </c>
      <c r="T362" s="10" t="s">
        <v>402</v>
      </c>
      <c r="U362" s="10" t="s">
        <v>403</v>
      </c>
      <c r="V362" s="10" t="s">
        <v>417</v>
      </c>
      <c r="W362" s="10" t="s">
        <v>405</v>
      </c>
      <c r="X362" s="12" t="s">
        <v>406</v>
      </c>
      <c r="Y362" s="10" t="s">
        <v>407</v>
      </c>
    </row>
    <row r="363" spans="1:25" ht="15" customHeight="1">
      <c r="A363" s="10" t="s">
        <v>38</v>
      </c>
      <c r="B363" s="10"/>
      <c r="C363" s="10" t="s">
        <v>392</v>
      </c>
      <c r="D363" s="10" t="s">
        <v>393</v>
      </c>
      <c r="E363" s="10" t="s">
        <v>394</v>
      </c>
      <c r="F363" s="10" t="s">
        <v>395</v>
      </c>
      <c r="G363" s="10" t="s">
        <v>148</v>
      </c>
      <c r="H363" s="10" t="s">
        <v>396</v>
      </c>
      <c r="I363" s="10" t="s">
        <v>397</v>
      </c>
      <c r="J363" s="10" t="s">
        <v>398</v>
      </c>
      <c r="K363" s="10" t="s">
        <v>399</v>
      </c>
      <c r="L363" s="10" t="s">
        <v>400</v>
      </c>
      <c r="M363" s="10"/>
      <c r="N363" s="10" t="s">
        <v>401</v>
      </c>
      <c r="O363" s="10" t="s">
        <v>401</v>
      </c>
      <c r="P363" s="10"/>
      <c r="Q363" s="10">
        <v>0.62</v>
      </c>
      <c r="R363" s="10">
        <v>0.2</v>
      </c>
      <c r="S363" s="10">
        <v>1.52</v>
      </c>
      <c r="T363" s="10" t="s">
        <v>402</v>
      </c>
      <c r="U363" s="10" t="s">
        <v>403</v>
      </c>
      <c r="V363" s="10" t="s">
        <v>418</v>
      </c>
      <c r="W363" s="10" t="s">
        <v>409</v>
      </c>
      <c r="X363" s="12" t="s">
        <v>406</v>
      </c>
      <c r="Y363" s="10" t="s">
        <v>407</v>
      </c>
    </row>
    <row r="364" spans="1:25" ht="15" customHeight="1">
      <c r="A364" s="10" t="s">
        <v>38</v>
      </c>
      <c r="B364" s="10"/>
      <c r="C364" s="10" t="s">
        <v>392</v>
      </c>
      <c r="D364" s="10" t="s">
        <v>393</v>
      </c>
      <c r="E364" s="10" t="s">
        <v>394</v>
      </c>
      <c r="F364" s="10" t="s">
        <v>395</v>
      </c>
      <c r="G364" s="10" t="s">
        <v>148</v>
      </c>
      <c r="H364" s="10" t="s">
        <v>410</v>
      </c>
      <c r="I364" s="10" t="s">
        <v>397</v>
      </c>
      <c r="J364" s="10" t="s">
        <v>398</v>
      </c>
      <c r="K364" s="10" t="s">
        <v>399</v>
      </c>
      <c r="L364" s="10" t="s">
        <v>400</v>
      </c>
      <c r="M364" s="10"/>
      <c r="N364" s="10" t="s">
        <v>401</v>
      </c>
      <c r="O364" s="10" t="s">
        <v>401</v>
      </c>
      <c r="P364" s="10"/>
      <c r="Q364" s="10" t="s">
        <v>2756</v>
      </c>
      <c r="R364" s="10">
        <v>1.3</v>
      </c>
      <c r="S364" s="10" t="s">
        <v>2756</v>
      </c>
      <c r="T364" s="10" t="s">
        <v>402</v>
      </c>
      <c r="U364" s="10" t="s">
        <v>403</v>
      </c>
      <c r="V364" s="10" t="s">
        <v>417</v>
      </c>
      <c r="W364" s="10" t="s">
        <v>411</v>
      </c>
      <c r="X364" s="12" t="s">
        <v>406</v>
      </c>
      <c r="Y364" s="10" t="s">
        <v>407</v>
      </c>
    </row>
    <row r="365" spans="1:25" ht="15" customHeight="1">
      <c r="A365" s="10" t="s">
        <v>38</v>
      </c>
      <c r="B365" s="10"/>
      <c r="C365" s="10" t="s">
        <v>392</v>
      </c>
      <c r="D365" s="10" t="s">
        <v>393</v>
      </c>
      <c r="E365" s="10" t="s">
        <v>394</v>
      </c>
      <c r="F365" s="10" t="s">
        <v>395</v>
      </c>
      <c r="G365" s="10" t="s">
        <v>148</v>
      </c>
      <c r="H365" s="10" t="s">
        <v>410</v>
      </c>
      <c r="I365" s="10" t="s">
        <v>397</v>
      </c>
      <c r="J365" s="10" t="s">
        <v>398</v>
      </c>
      <c r="K365" s="10" t="s">
        <v>399</v>
      </c>
      <c r="L365" s="10" t="s">
        <v>400</v>
      </c>
      <c r="M365" s="10"/>
      <c r="N365" s="10" t="s">
        <v>401</v>
      </c>
      <c r="O365" s="10" t="s">
        <v>401</v>
      </c>
      <c r="P365" s="10"/>
      <c r="Q365" s="10" t="s">
        <v>2756</v>
      </c>
      <c r="R365" s="10">
        <v>1.3</v>
      </c>
      <c r="S365" s="10" t="s">
        <v>2756</v>
      </c>
      <c r="T365" s="10" t="s">
        <v>402</v>
      </c>
      <c r="U365" s="10" t="s">
        <v>403</v>
      </c>
      <c r="V365" s="10" t="s">
        <v>418</v>
      </c>
      <c r="W365" s="10" t="s">
        <v>412</v>
      </c>
      <c r="X365" s="12" t="s">
        <v>406</v>
      </c>
      <c r="Y365" s="10" t="s">
        <v>407</v>
      </c>
    </row>
    <row r="366" spans="1:25" ht="15" customHeight="1">
      <c r="A366" s="10" t="s">
        <v>38</v>
      </c>
      <c r="B366" s="10"/>
      <c r="C366" s="10" t="s">
        <v>392</v>
      </c>
      <c r="D366" s="10" t="s">
        <v>393</v>
      </c>
      <c r="E366" s="10" t="s">
        <v>394</v>
      </c>
      <c r="F366" s="10" t="s">
        <v>395</v>
      </c>
      <c r="G366" s="10" t="s">
        <v>148</v>
      </c>
      <c r="H366" s="10" t="s">
        <v>410</v>
      </c>
      <c r="I366" s="10" t="s">
        <v>397</v>
      </c>
      <c r="J366" s="10" t="s">
        <v>398</v>
      </c>
      <c r="K366" s="10" t="s">
        <v>399</v>
      </c>
      <c r="L366" s="10" t="s">
        <v>400</v>
      </c>
      <c r="M366" s="10"/>
      <c r="N366" s="10" t="s">
        <v>401</v>
      </c>
      <c r="O366" s="10" t="s">
        <v>401</v>
      </c>
      <c r="P366" s="10"/>
      <c r="Q366" s="10">
        <v>0.79</v>
      </c>
      <c r="R366" s="10">
        <v>0.2</v>
      </c>
      <c r="S366" s="10">
        <v>2.68</v>
      </c>
      <c r="T366" s="10" t="s">
        <v>402</v>
      </c>
      <c r="U366" s="10" t="s">
        <v>403</v>
      </c>
      <c r="V366" s="10" t="s">
        <v>419</v>
      </c>
      <c r="W366" s="10" t="s">
        <v>414</v>
      </c>
      <c r="X366" s="12" t="s">
        <v>406</v>
      </c>
      <c r="Y366" s="10" t="s">
        <v>407</v>
      </c>
    </row>
    <row r="367" spans="1:25" ht="15" customHeight="1">
      <c r="A367" s="10" t="s">
        <v>40</v>
      </c>
      <c r="B367" s="10"/>
      <c r="C367" s="10" t="s">
        <v>392</v>
      </c>
      <c r="D367" s="10" t="s">
        <v>393</v>
      </c>
      <c r="E367" s="10" t="s">
        <v>394</v>
      </c>
      <c r="F367" s="10" t="s">
        <v>395</v>
      </c>
      <c r="G367" s="10" t="s">
        <v>148</v>
      </c>
      <c r="H367" s="10" t="s">
        <v>396</v>
      </c>
      <c r="I367" s="10" t="s">
        <v>397</v>
      </c>
      <c r="J367" s="10" t="s">
        <v>398</v>
      </c>
      <c r="K367" s="10" t="s">
        <v>399</v>
      </c>
      <c r="L367" s="10" t="s">
        <v>400</v>
      </c>
      <c r="M367" s="10"/>
      <c r="N367" s="10" t="s">
        <v>401</v>
      </c>
      <c r="O367" s="10" t="s">
        <v>401</v>
      </c>
      <c r="P367" s="10"/>
      <c r="Q367" s="10">
        <v>1.17</v>
      </c>
      <c r="R367" s="10">
        <v>0.47</v>
      </c>
      <c r="S367" s="10">
        <v>2.39</v>
      </c>
      <c r="T367" s="10" t="s">
        <v>402</v>
      </c>
      <c r="U367" s="10" t="s">
        <v>403</v>
      </c>
      <c r="V367" s="10" t="s">
        <v>404</v>
      </c>
      <c r="W367" s="10" t="s">
        <v>405</v>
      </c>
      <c r="X367" s="12" t="s">
        <v>406</v>
      </c>
      <c r="Y367" s="10" t="s">
        <v>407</v>
      </c>
    </row>
    <row r="368" spans="1:25" ht="15" customHeight="1">
      <c r="A368" s="10" t="s">
        <v>38</v>
      </c>
      <c r="B368" s="10"/>
      <c r="C368" s="10" t="s">
        <v>392</v>
      </c>
      <c r="D368" s="10" t="s">
        <v>393</v>
      </c>
      <c r="E368" s="10" t="s">
        <v>394</v>
      </c>
      <c r="F368" s="10" t="s">
        <v>395</v>
      </c>
      <c r="G368" s="10" t="s">
        <v>148</v>
      </c>
      <c r="H368" s="10" t="s">
        <v>396</v>
      </c>
      <c r="I368" s="10" t="s">
        <v>397</v>
      </c>
      <c r="J368" s="10" t="s">
        <v>398</v>
      </c>
      <c r="K368" s="10" t="s">
        <v>399</v>
      </c>
      <c r="L368" s="10" t="s">
        <v>400</v>
      </c>
      <c r="M368" s="10"/>
      <c r="N368" s="10" t="s">
        <v>401</v>
      </c>
      <c r="O368" s="10" t="s">
        <v>401</v>
      </c>
      <c r="P368" s="10"/>
      <c r="Q368" s="10">
        <v>0.62</v>
      </c>
      <c r="R368" s="10">
        <v>0.2</v>
      </c>
      <c r="S368" s="10">
        <v>1.52</v>
      </c>
      <c r="T368" s="10" t="s">
        <v>402</v>
      </c>
      <c r="U368" s="10" t="s">
        <v>403</v>
      </c>
      <c r="V368" s="10" t="s">
        <v>408</v>
      </c>
      <c r="W368" s="10" t="s">
        <v>409</v>
      </c>
      <c r="X368" s="12" t="s">
        <v>406</v>
      </c>
      <c r="Y368" s="10" t="s">
        <v>407</v>
      </c>
    </row>
    <row r="369" spans="1:25" ht="15" customHeight="1">
      <c r="A369" s="10" t="s">
        <v>38</v>
      </c>
      <c r="B369" s="10"/>
      <c r="C369" s="10" t="s">
        <v>392</v>
      </c>
      <c r="D369" s="10" t="s">
        <v>393</v>
      </c>
      <c r="E369" s="10" t="s">
        <v>394</v>
      </c>
      <c r="F369" s="10" t="s">
        <v>395</v>
      </c>
      <c r="G369" s="10" t="s">
        <v>148</v>
      </c>
      <c r="H369" s="10" t="s">
        <v>410</v>
      </c>
      <c r="I369" s="10" t="s">
        <v>397</v>
      </c>
      <c r="J369" s="10" t="s">
        <v>398</v>
      </c>
      <c r="K369" s="10" t="s">
        <v>399</v>
      </c>
      <c r="L369" s="10" t="s">
        <v>400</v>
      </c>
      <c r="M369" s="10"/>
      <c r="N369" s="10" t="s">
        <v>401</v>
      </c>
      <c r="O369" s="10" t="s">
        <v>401</v>
      </c>
      <c r="P369" s="10"/>
      <c r="Q369" s="10" t="s">
        <v>2756</v>
      </c>
      <c r="R369" s="10">
        <v>1.3</v>
      </c>
      <c r="S369" s="10" t="s">
        <v>2756</v>
      </c>
      <c r="T369" s="10" t="s">
        <v>402</v>
      </c>
      <c r="U369" s="10" t="s">
        <v>403</v>
      </c>
      <c r="V369" s="10" t="s">
        <v>404</v>
      </c>
      <c r="W369" s="10" t="s">
        <v>411</v>
      </c>
      <c r="X369" s="12" t="s">
        <v>406</v>
      </c>
      <c r="Y369" s="10" t="s">
        <v>407</v>
      </c>
    </row>
    <row r="370" spans="1:25" ht="15" customHeight="1">
      <c r="A370" s="10" t="s">
        <v>38</v>
      </c>
      <c r="B370" s="10"/>
      <c r="C370" s="10" t="s">
        <v>392</v>
      </c>
      <c r="D370" s="10" t="s">
        <v>393</v>
      </c>
      <c r="E370" s="10" t="s">
        <v>394</v>
      </c>
      <c r="F370" s="10" t="s">
        <v>395</v>
      </c>
      <c r="G370" s="10" t="s">
        <v>148</v>
      </c>
      <c r="H370" s="10" t="s">
        <v>410</v>
      </c>
      <c r="I370" s="10" t="s">
        <v>397</v>
      </c>
      <c r="J370" s="10" t="s">
        <v>398</v>
      </c>
      <c r="K370" s="10" t="s">
        <v>399</v>
      </c>
      <c r="L370" s="10" t="s">
        <v>400</v>
      </c>
      <c r="M370" s="10"/>
      <c r="N370" s="10" t="s">
        <v>401</v>
      </c>
      <c r="O370" s="10" t="s">
        <v>401</v>
      </c>
      <c r="P370" s="10"/>
      <c r="Q370" s="10" t="s">
        <v>2756</v>
      </c>
      <c r="R370" s="10">
        <v>1.3</v>
      </c>
      <c r="S370" s="10" t="s">
        <v>2756</v>
      </c>
      <c r="T370" s="10" t="s">
        <v>402</v>
      </c>
      <c r="U370" s="10" t="s">
        <v>403</v>
      </c>
      <c r="V370" s="10" t="s">
        <v>408</v>
      </c>
      <c r="W370" s="10" t="s">
        <v>412</v>
      </c>
      <c r="X370" s="12" t="s">
        <v>406</v>
      </c>
      <c r="Y370" s="10" t="s">
        <v>407</v>
      </c>
    </row>
    <row r="371" spans="1:25" ht="15" customHeight="1">
      <c r="A371" s="10" t="s">
        <v>38</v>
      </c>
      <c r="B371" s="10"/>
      <c r="C371" s="10" t="s">
        <v>392</v>
      </c>
      <c r="D371" s="10" t="s">
        <v>393</v>
      </c>
      <c r="E371" s="10" t="s">
        <v>394</v>
      </c>
      <c r="F371" s="10" t="s">
        <v>395</v>
      </c>
      <c r="G371" s="10" t="s">
        <v>148</v>
      </c>
      <c r="H371" s="10" t="s">
        <v>410</v>
      </c>
      <c r="I371" s="10" t="s">
        <v>397</v>
      </c>
      <c r="J371" s="10" t="s">
        <v>398</v>
      </c>
      <c r="K371" s="10" t="s">
        <v>399</v>
      </c>
      <c r="L371" s="10" t="s">
        <v>400</v>
      </c>
      <c r="M371" s="10"/>
      <c r="N371" s="10" t="s">
        <v>401</v>
      </c>
      <c r="O371" s="10" t="s">
        <v>401</v>
      </c>
      <c r="P371" s="10"/>
      <c r="Q371" s="10">
        <v>0.79</v>
      </c>
      <c r="R371" s="10">
        <v>0.2</v>
      </c>
      <c r="S371" s="10">
        <v>2.68</v>
      </c>
      <c r="T371" s="10" t="s">
        <v>402</v>
      </c>
      <c r="U371" s="10" t="s">
        <v>403</v>
      </c>
      <c r="V371" s="10" t="s">
        <v>413</v>
      </c>
      <c r="W371" s="10" t="s">
        <v>414</v>
      </c>
      <c r="X371" s="12" t="s">
        <v>406</v>
      </c>
      <c r="Y371" s="10" t="s">
        <v>407</v>
      </c>
    </row>
    <row r="372" spans="1:25" ht="15" customHeight="1">
      <c r="A372" s="10" t="s">
        <v>38</v>
      </c>
      <c r="B372" s="10"/>
      <c r="C372" s="10" t="s">
        <v>392</v>
      </c>
      <c r="D372" s="10" t="s">
        <v>393</v>
      </c>
      <c r="E372" s="10" t="s">
        <v>394</v>
      </c>
      <c r="F372" s="10" t="s">
        <v>395</v>
      </c>
      <c r="G372" s="10" t="s">
        <v>148</v>
      </c>
      <c r="H372" s="10" t="s">
        <v>410</v>
      </c>
      <c r="I372" s="10" t="s">
        <v>397</v>
      </c>
      <c r="J372" s="10" t="s">
        <v>398</v>
      </c>
      <c r="K372" s="10" t="s">
        <v>399</v>
      </c>
      <c r="L372" s="10" t="s">
        <v>400</v>
      </c>
      <c r="M372" s="10"/>
      <c r="N372" s="10" t="s">
        <v>401</v>
      </c>
      <c r="O372" s="10" t="s">
        <v>401</v>
      </c>
      <c r="P372" s="10"/>
      <c r="Q372" s="10"/>
      <c r="R372" s="10"/>
      <c r="S372" s="10"/>
      <c r="T372" s="10" t="s">
        <v>402</v>
      </c>
      <c r="U372" s="10" t="s">
        <v>403</v>
      </c>
      <c r="V372" s="10" t="s">
        <v>415</v>
      </c>
      <c r="W372" s="10" t="s">
        <v>416</v>
      </c>
      <c r="X372" s="12" t="s">
        <v>406</v>
      </c>
      <c r="Y372" s="10" t="s">
        <v>407</v>
      </c>
    </row>
    <row r="373" spans="1:25" ht="15" customHeight="1">
      <c r="A373" s="10" t="s">
        <v>38</v>
      </c>
      <c r="B373" s="10"/>
      <c r="C373" s="10" t="s">
        <v>392</v>
      </c>
      <c r="D373" s="10" t="s">
        <v>393</v>
      </c>
      <c r="E373" s="10" t="s">
        <v>394</v>
      </c>
      <c r="F373" s="10" t="s">
        <v>395</v>
      </c>
      <c r="G373" s="10" t="s">
        <v>148</v>
      </c>
      <c r="H373" s="10" t="s">
        <v>396</v>
      </c>
      <c r="I373" s="10" t="s">
        <v>397</v>
      </c>
      <c r="J373" s="10" t="s">
        <v>398</v>
      </c>
      <c r="K373" s="10" t="s">
        <v>399</v>
      </c>
      <c r="L373" s="10" t="s">
        <v>400</v>
      </c>
      <c r="M373" s="10"/>
      <c r="N373" s="10" t="s">
        <v>401</v>
      </c>
      <c r="O373" s="10" t="s">
        <v>401</v>
      </c>
      <c r="P373" s="10"/>
      <c r="Q373" s="10">
        <v>1.17</v>
      </c>
      <c r="R373" s="10">
        <v>0.47</v>
      </c>
      <c r="S373" s="10">
        <v>2.39</v>
      </c>
      <c r="T373" s="10" t="s">
        <v>402</v>
      </c>
      <c r="U373" s="10" t="s">
        <v>403</v>
      </c>
      <c r="V373" s="10" t="s">
        <v>417</v>
      </c>
      <c r="W373" s="10" t="s">
        <v>405</v>
      </c>
      <c r="X373" s="12" t="s">
        <v>406</v>
      </c>
      <c r="Y373" s="10" t="s">
        <v>407</v>
      </c>
    </row>
    <row r="374" spans="1:25" ht="15" customHeight="1">
      <c r="A374" s="10" t="s">
        <v>38</v>
      </c>
      <c r="B374" s="10"/>
      <c r="C374" s="10" t="s">
        <v>392</v>
      </c>
      <c r="D374" s="10" t="s">
        <v>393</v>
      </c>
      <c r="E374" s="10" t="s">
        <v>394</v>
      </c>
      <c r="F374" s="10" t="s">
        <v>395</v>
      </c>
      <c r="G374" s="10" t="s">
        <v>148</v>
      </c>
      <c r="H374" s="10" t="s">
        <v>396</v>
      </c>
      <c r="I374" s="10" t="s">
        <v>397</v>
      </c>
      <c r="J374" s="10" t="s">
        <v>398</v>
      </c>
      <c r="K374" s="10" t="s">
        <v>399</v>
      </c>
      <c r="L374" s="10" t="s">
        <v>400</v>
      </c>
      <c r="M374" s="10"/>
      <c r="N374" s="10" t="s">
        <v>401</v>
      </c>
      <c r="O374" s="10" t="s">
        <v>401</v>
      </c>
      <c r="P374" s="10"/>
      <c r="Q374" s="10">
        <v>0.62</v>
      </c>
      <c r="R374" s="10">
        <v>0.2</v>
      </c>
      <c r="S374" s="10">
        <v>1.52</v>
      </c>
      <c r="T374" s="10" t="s">
        <v>402</v>
      </c>
      <c r="U374" s="10" t="s">
        <v>403</v>
      </c>
      <c r="V374" s="10" t="s">
        <v>418</v>
      </c>
      <c r="W374" s="10" t="s">
        <v>409</v>
      </c>
      <c r="X374" s="12" t="s">
        <v>406</v>
      </c>
      <c r="Y374" s="10" t="s">
        <v>407</v>
      </c>
    </row>
    <row r="375" spans="1:25" ht="15" customHeight="1">
      <c r="A375" s="10" t="s">
        <v>38</v>
      </c>
      <c r="B375" s="10"/>
      <c r="C375" s="10" t="s">
        <v>392</v>
      </c>
      <c r="D375" s="10" t="s">
        <v>393</v>
      </c>
      <c r="E375" s="10" t="s">
        <v>394</v>
      </c>
      <c r="F375" s="10" t="s">
        <v>395</v>
      </c>
      <c r="G375" s="10" t="s">
        <v>148</v>
      </c>
      <c r="H375" s="10" t="s">
        <v>410</v>
      </c>
      <c r="I375" s="10" t="s">
        <v>397</v>
      </c>
      <c r="J375" s="10" t="s">
        <v>398</v>
      </c>
      <c r="K375" s="10" t="s">
        <v>399</v>
      </c>
      <c r="L375" s="10" t="s">
        <v>400</v>
      </c>
      <c r="M375" s="10"/>
      <c r="N375" s="10" t="s">
        <v>401</v>
      </c>
      <c r="O375" s="10" t="s">
        <v>401</v>
      </c>
      <c r="P375" s="10"/>
      <c r="Q375" s="10" t="s">
        <v>2756</v>
      </c>
      <c r="R375" s="10">
        <v>1.3</v>
      </c>
      <c r="S375" s="10" t="s">
        <v>2756</v>
      </c>
      <c r="T375" s="10" t="s">
        <v>402</v>
      </c>
      <c r="U375" s="10" t="s">
        <v>403</v>
      </c>
      <c r="V375" s="10" t="s">
        <v>417</v>
      </c>
      <c r="W375" s="10" t="s">
        <v>411</v>
      </c>
      <c r="X375" s="12" t="s">
        <v>406</v>
      </c>
      <c r="Y375" s="10" t="s">
        <v>407</v>
      </c>
    </row>
    <row r="376" spans="1:25" ht="15" customHeight="1">
      <c r="A376" s="10" t="s">
        <v>38</v>
      </c>
      <c r="B376" s="10"/>
      <c r="C376" s="10" t="s">
        <v>392</v>
      </c>
      <c r="D376" s="10" t="s">
        <v>393</v>
      </c>
      <c r="E376" s="10" t="s">
        <v>394</v>
      </c>
      <c r="F376" s="10" t="s">
        <v>395</v>
      </c>
      <c r="G376" s="10" t="s">
        <v>148</v>
      </c>
      <c r="H376" s="10" t="s">
        <v>410</v>
      </c>
      <c r="I376" s="10" t="s">
        <v>397</v>
      </c>
      <c r="J376" s="10" t="s">
        <v>398</v>
      </c>
      <c r="K376" s="10" t="s">
        <v>399</v>
      </c>
      <c r="L376" s="10" t="s">
        <v>400</v>
      </c>
      <c r="M376" s="10"/>
      <c r="N376" s="10" t="s">
        <v>401</v>
      </c>
      <c r="O376" s="10" t="s">
        <v>401</v>
      </c>
      <c r="P376" s="10"/>
      <c r="Q376" s="10" t="s">
        <v>2756</v>
      </c>
      <c r="R376" s="10">
        <v>1.3</v>
      </c>
      <c r="S376" s="10" t="s">
        <v>2756</v>
      </c>
      <c r="T376" s="10" t="s">
        <v>402</v>
      </c>
      <c r="U376" s="10" t="s">
        <v>403</v>
      </c>
      <c r="V376" s="10" t="s">
        <v>418</v>
      </c>
      <c r="W376" s="10" t="s">
        <v>412</v>
      </c>
      <c r="X376" s="12" t="s">
        <v>406</v>
      </c>
      <c r="Y376" s="10" t="s">
        <v>407</v>
      </c>
    </row>
    <row r="377" spans="1:25" ht="15" customHeight="1">
      <c r="A377" s="10" t="s">
        <v>38</v>
      </c>
      <c r="B377" s="10"/>
      <c r="C377" s="10" t="s">
        <v>392</v>
      </c>
      <c r="D377" s="10" t="s">
        <v>393</v>
      </c>
      <c r="E377" s="10" t="s">
        <v>394</v>
      </c>
      <c r="F377" s="10" t="s">
        <v>395</v>
      </c>
      <c r="G377" s="10" t="s">
        <v>148</v>
      </c>
      <c r="H377" s="10" t="s">
        <v>410</v>
      </c>
      <c r="I377" s="10" t="s">
        <v>397</v>
      </c>
      <c r="J377" s="10" t="s">
        <v>398</v>
      </c>
      <c r="K377" s="10" t="s">
        <v>399</v>
      </c>
      <c r="L377" s="10" t="s">
        <v>400</v>
      </c>
      <c r="M377" s="10"/>
      <c r="N377" s="10" t="s">
        <v>401</v>
      </c>
      <c r="O377" s="10" t="s">
        <v>401</v>
      </c>
      <c r="P377" s="10"/>
      <c r="Q377" s="10">
        <v>0.79</v>
      </c>
      <c r="R377" s="10">
        <v>0.2</v>
      </c>
      <c r="S377" s="10">
        <v>2.68</v>
      </c>
      <c r="T377" s="10" t="s">
        <v>402</v>
      </c>
      <c r="U377" s="10" t="s">
        <v>403</v>
      </c>
      <c r="V377" s="10" t="s">
        <v>419</v>
      </c>
      <c r="W377" s="10" t="s">
        <v>414</v>
      </c>
      <c r="X377" s="12" t="s">
        <v>406</v>
      </c>
      <c r="Y377" s="10" t="s">
        <v>407</v>
      </c>
    </row>
    <row r="378" spans="1:25" ht="15" customHeight="1">
      <c r="A378" s="10" t="s">
        <v>38</v>
      </c>
      <c r="B378" s="10"/>
      <c r="C378" s="10" t="s">
        <v>392</v>
      </c>
      <c r="D378" s="10" t="s">
        <v>393</v>
      </c>
      <c r="E378" s="10" t="s">
        <v>394</v>
      </c>
      <c r="F378" s="10" t="s">
        <v>395</v>
      </c>
      <c r="G378" s="10" t="s">
        <v>148</v>
      </c>
      <c r="H378" s="10" t="s">
        <v>410</v>
      </c>
      <c r="I378" s="10" t="s">
        <v>397</v>
      </c>
      <c r="J378" s="10" t="s">
        <v>398</v>
      </c>
      <c r="K378" s="10" t="s">
        <v>399</v>
      </c>
      <c r="L378" s="10" t="s">
        <v>400</v>
      </c>
      <c r="M378" s="10"/>
      <c r="N378" s="10" t="s">
        <v>401</v>
      </c>
      <c r="O378" s="10" t="s">
        <v>401</v>
      </c>
      <c r="P378" s="10"/>
      <c r="Q378" s="10"/>
      <c r="R378" s="10"/>
      <c r="S378" s="10"/>
      <c r="T378" s="10" t="s">
        <v>402</v>
      </c>
      <c r="U378" s="10" t="s">
        <v>403</v>
      </c>
      <c r="V378" s="10" t="s">
        <v>420</v>
      </c>
      <c r="W378" s="10" t="s">
        <v>416</v>
      </c>
      <c r="X378" s="12" t="s">
        <v>406</v>
      </c>
      <c r="Y378" s="10" t="s">
        <v>407</v>
      </c>
    </row>
    <row r="379" spans="1:25" ht="15" customHeight="1">
      <c r="A379" s="10" t="s">
        <v>25</v>
      </c>
      <c r="B379" s="10"/>
      <c r="C379" s="10" t="s">
        <v>421</v>
      </c>
      <c r="D379" s="10" t="s">
        <v>393</v>
      </c>
      <c r="E379" s="10" t="s">
        <v>394</v>
      </c>
      <c r="F379" s="10" t="s">
        <v>395</v>
      </c>
      <c r="G379" s="10" t="s">
        <v>148</v>
      </c>
      <c r="H379" s="10" t="s">
        <v>396</v>
      </c>
      <c r="I379" s="10" t="s">
        <v>397</v>
      </c>
      <c r="J379" s="10" t="s">
        <v>398</v>
      </c>
      <c r="K379" s="10" t="s">
        <v>399</v>
      </c>
      <c r="L379" s="10" t="s">
        <v>400</v>
      </c>
      <c r="M379" s="10"/>
      <c r="N379" s="10" t="s">
        <v>401</v>
      </c>
      <c r="O379" s="10" t="s">
        <v>401</v>
      </c>
      <c r="P379" s="10"/>
      <c r="Q379" s="10">
        <v>0.22</v>
      </c>
      <c r="R379" s="10">
        <v>0.12</v>
      </c>
      <c r="S379" s="10">
        <v>0.42</v>
      </c>
      <c r="T379" s="10" t="s">
        <v>402</v>
      </c>
      <c r="U379" s="10" t="s">
        <v>422</v>
      </c>
      <c r="V379" s="10" t="s">
        <v>423</v>
      </c>
      <c r="W379" s="10" t="s">
        <v>405</v>
      </c>
      <c r="X379" s="12" t="s">
        <v>406</v>
      </c>
      <c r="Y379" s="10" t="s">
        <v>407</v>
      </c>
    </row>
    <row r="380" spans="1:25" ht="15" customHeight="1">
      <c r="A380" s="10" t="s">
        <v>25</v>
      </c>
      <c r="B380" s="10"/>
      <c r="C380" s="10" t="s">
        <v>421</v>
      </c>
      <c r="D380" s="10" t="s">
        <v>393</v>
      </c>
      <c r="E380" s="10" t="s">
        <v>394</v>
      </c>
      <c r="F380" s="10" t="s">
        <v>395</v>
      </c>
      <c r="G380" s="10" t="s">
        <v>148</v>
      </c>
      <c r="H380" s="10" t="s">
        <v>396</v>
      </c>
      <c r="I380" s="10" t="s">
        <v>397</v>
      </c>
      <c r="J380" s="10" t="s">
        <v>398</v>
      </c>
      <c r="K380" s="10" t="s">
        <v>399</v>
      </c>
      <c r="L380" s="10" t="s">
        <v>400</v>
      </c>
      <c r="M380" s="10"/>
      <c r="N380" s="10" t="s">
        <v>401</v>
      </c>
      <c r="O380" s="10" t="s">
        <v>401</v>
      </c>
      <c r="P380" s="10"/>
      <c r="Q380" s="10">
        <v>0.24</v>
      </c>
      <c r="R380" s="10">
        <v>0.12</v>
      </c>
      <c r="S380" s="10">
        <v>0.45</v>
      </c>
      <c r="T380" s="10" t="s">
        <v>402</v>
      </c>
      <c r="U380" s="10" t="s">
        <v>422</v>
      </c>
      <c r="V380" s="10" t="s">
        <v>424</v>
      </c>
      <c r="W380" s="10" t="s">
        <v>409</v>
      </c>
      <c r="X380" s="12" t="s">
        <v>406</v>
      </c>
      <c r="Y380" s="10" t="s">
        <v>407</v>
      </c>
    </row>
    <row r="381" spans="1:25" ht="15" customHeight="1">
      <c r="A381" s="10" t="s">
        <v>25</v>
      </c>
      <c r="B381" s="10"/>
      <c r="C381" s="10" t="s">
        <v>421</v>
      </c>
      <c r="D381" s="10" t="s">
        <v>393</v>
      </c>
      <c r="E381" s="10" t="s">
        <v>394</v>
      </c>
      <c r="F381" s="10" t="s">
        <v>395</v>
      </c>
      <c r="G381" s="10" t="s">
        <v>148</v>
      </c>
      <c r="H381" s="10" t="s">
        <v>410</v>
      </c>
      <c r="I381" s="10" t="s">
        <v>397</v>
      </c>
      <c r="J381" s="10" t="s">
        <v>398</v>
      </c>
      <c r="K381" s="10" t="s">
        <v>399</v>
      </c>
      <c r="L381" s="10" t="s">
        <v>400</v>
      </c>
      <c r="M381" s="10"/>
      <c r="N381" s="10" t="s">
        <v>401</v>
      </c>
      <c r="O381" s="10" t="s">
        <v>401</v>
      </c>
      <c r="P381" s="10"/>
      <c r="Q381" s="10">
        <v>0.78</v>
      </c>
      <c r="R381" s="10">
        <v>0.42</v>
      </c>
      <c r="S381" s="10">
        <v>1.47</v>
      </c>
      <c r="T381" s="10" t="s">
        <v>402</v>
      </c>
      <c r="U381" s="10" t="s">
        <v>422</v>
      </c>
      <c r="V381" s="10" t="s">
        <v>423</v>
      </c>
      <c r="W381" s="10" t="s">
        <v>411</v>
      </c>
      <c r="X381" s="12" t="s">
        <v>406</v>
      </c>
      <c r="Y381" s="10" t="s">
        <v>407</v>
      </c>
    </row>
    <row r="382" spans="1:25" ht="15" customHeight="1">
      <c r="A382" s="10" t="s">
        <v>25</v>
      </c>
      <c r="B382" s="10"/>
      <c r="C382" s="10" t="s">
        <v>421</v>
      </c>
      <c r="D382" s="10" t="s">
        <v>393</v>
      </c>
      <c r="E382" s="10" t="s">
        <v>394</v>
      </c>
      <c r="F382" s="10" t="s">
        <v>395</v>
      </c>
      <c r="G382" s="10" t="s">
        <v>148</v>
      </c>
      <c r="H382" s="10" t="s">
        <v>410</v>
      </c>
      <c r="I382" s="10" t="s">
        <v>397</v>
      </c>
      <c r="J382" s="10" t="s">
        <v>398</v>
      </c>
      <c r="K382" s="10" t="s">
        <v>399</v>
      </c>
      <c r="L382" s="10" t="s">
        <v>400</v>
      </c>
      <c r="M382" s="10"/>
      <c r="N382" s="10" t="s">
        <v>401</v>
      </c>
      <c r="O382" s="10" t="s">
        <v>401</v>
      </c>
      <c r="P382" s="10"/>
      <c r="Q382" s="10">
        <v>4.66</v>
      </c>
      <c r="R382" s="10">
        <v>2.09</v>
      </c>
      <c r="S382" s="10">
        <v>10.36</v>
      </c>
      <c r="T382" s="10" t="s">
        <v>402</v>
      </c>
      <c r="U382" s="10" t="s">
        <v>422</v>
      </c>
      <c r="V382" s="10" t="s">
        <v>424</v>
      </c>
      <c r="W382" s="10" t="s">
        <v>412</v>
      </c>
      <c r="X382" s="12" t="s">
        <v>406</v>
      </c>
      <c r="Y382" s="10" t="s">
        <v>407</v>
      </c>
    </row>
    <row r="383" spans="1:25" ht="15" customHeight="1">
      <c r="A383" s="10" t="s">
        <v>25</v>
      </c>
      <c r="B383" s="10"/>
      <c r="C383" s="10" t="s">
        <v>421</v>
      </c>
      <c r="D383" s="10" t="s">
        <v>393</v>
      </c>
      <c r="E383" s="10" t="s">
        <v>394</v>
      </c>
      <c r="F383" s="10" t="s">
        <v>395</v>
      </c>
      <c r="G383" s="10" t="s">
        <v>148</v>
      </c>
      <c r="H383" s="10" t="s">
        <v>410</v>
      </c>
      <c r="I383" s="10" t="s">
        <v>397</v>
      </c>
      <c r="J383" s="10" t="s">
        <v>398</v>
      </c>
      <c r="K383" s="10" t="s">
        <v>399</v>
      </c>
      <c r="L383" s="10" t="s">
        <v>400</v>
      </c>
      <c r="M383" s="10"/>
      <c r="N383" s="10" t="s">
        <v>401</v>
      </c>
      <c r="O383" s="10" t="s">
        <v>401</v>
      </c>
      <c r="P383" s="10"/>
      <c r="Q383" s="10">
        <v>0.17</v>
      </c>
      <c r="R383" s="10">
        <v>7.0000000000000007E-2</v>
      </c>
      <c r="S383" s="10">
        <v>0.47</v>
      </c>
      <c r="T383" s="10" t="s">
        <v>402</v>
      </c>
      <c r="U383" s="10" t="s">
        <v>422</v>
      </c>
      <c r="V383" s="10" t="s">
        <v>425</v>
      </c>
      <c r="W383" s="10" t="s">
        <v>414</v>
      </c>
      <c r="X383" s="12" t="s">
        <v>406</v>
      </c>
      <c r="Y383" s="10" t="s">
        <v>407</v>
      </c>
    </row>
    <row r="384" spans="1:25" ht="15" customHeight="1">
      <c r="A384" s="10" t="s">
        <v>25</v>
      </c>
      <c r="B384" s="10"/>
      <c r="C384" s="10" t="s">
        <v>421</v>
      </c>
      <c r="D384" s="10" t="s">
        <v>393</v>
      </c>
      <c r="E384" s="10" t="s">
        <v>394</v>
      </c>
      <c r="F384" s="10" t="s">
        <v>395</v>
      </c>
      <c r="G384" s="10" t="s">
        <v>148</v>
      </c>
      <c r="H384" s="10" t="s">
        <v>410</v>
      </c>
      <c r="I384" s="10" t="s">
        <v>397</v>
      </c>
      <c r="J384" s="10" t="s">
        <v>398</v>
      </c>
      <c r="K384" s="10" t="s">
        <v>399</v>
      </c>
      <c r="L384" s="10" t="s">
        <v>400</v>
      </c>
      <c r="M384" s="10"/>
      <c r="N384" s="10" t="s">
        <v>401</v>
      </c>
      <c r="O384" s="10" t="s">
        <v>401</v>
      </c>
      <c r="P384" s="10"/>
      <c r="Q384" s="10">
        <v>0.24</v>
      </c>
      <c r="R384" s="10">
        <v>0.08</v>
      </c>
      <c r="S384" s="10">
        <v>0.69</v>
      </c>
      <c r="T384" s="10" t="s">
        <v>402</v>
      </c>
      <c r="U384" s="10" t="s">
        <v>422</v>
      </c>
      <c r="V384" s="10" t="s">
        <v>426</v>
      </c>
      <c r="W384" s="10" t="s">
        <v>416</v>
      </c>
      <c r="X384" s="12" t="s">
        <v>406</v>
      </c>
      <c r="Y384" s="10" t="s">
        <v>407</v>
      </c>
    </row>
    <row r="385" spans="1:25" ht="15" customHeight="1">
      <c r="A385" s="10" t="s">
        <v>25</v>
      </c>
      <c r="B385" s="10"/>
      <c r="C385" s="10" t="s">
        <v>421</v>
      </c>
      <c r="D385" s="10" t="s">
        <v>393</v>
      </c>
      <c r="E385" s="10" t="s">
        <v>394</v>
      </c>
      <c r="F385" s="10" t="s">
        <v>395</v>
      </c>
      <c r="G385" s="10" t="s">
        <v>148</v>
      </c>
      <c r="H385" s="10" t="s">
        <v>396</v>
      </c>
      <c r="I385" s="10" t="s">
        <v>397</v>
      </c>
      <c r="J385" s="10" t="s">
        <v>398</v>
      </c>
      <c r="K385" s="10" t="s">
        <v>399</v>
      </c>
      <c r="L385" s="10" t="s">
        <v>400</v>
      </c>
      <c r="M385" s="10"/>
      <c r="N385" s="10" t="s">
        <v>401</v>
      </c>
      <c r="O385" s="10" t="s">
        <v>401</v>
      </c>
      <c r="P385" s="10"/>
      <c r="Q385" s="10">
        <v>1.17</v>
      </c>
      <c r="R385" s="10">
        <v>0.47</v>
      </c>
      <c r="S385" s="10">
        <v>2.39</v>
      </c>
      <c r="T385" s="10" t="s">
        <v>402</v>
      </c>
      <c r="U385" s="10" t="s">
        <v>422</v>
      </c>
      <c r="V385" s="10" t="s">
        <v>417</v>
      </c>
      <c r="W385" s="10" t="s">
        <v>405</v>
      </c>
      <c r="X385" s="12" t="s">
        <v>406</v>
      </c>
      <c r="Y385" s="10" t="s">
        <v>407</v>
      </c>
    </row>
    <row r="386" spans="1:25" ht="15" customHeight="1">
      <c r="A386" s="10" t="s">
        <v>25</v>
      </c>
      <c r="B386" s="10"/>
      <c r="C386" s="10" t="s">
        <v>421</v>
      </c>
      <c r="D386" s="10" t="s">
        <v>393</v>
      </c>
      <c r="E386" s="10" t="s">
        <v>394</v>
      </c>
      <c r="F386" s="10" t="s">
        <v>395</v>
      </c>
      <c r="G386" s="10" t="s">
        <v>148</v>
      </c>
      <c r="H386" s="10" t="s">
        <v>396</v>
      </c>
      <c r="I386" s="10" t="s">
        <v>397</v>
      </c>
      <c r="J386" s="10" t="s">
        <v>398</v>
      </c>
      <c r="K386" s="10" t="s">
        <v>399</v>
      </c>
      <c r="L386" s="10" t="s">
        <v>400</v>
      </c>
      <c r="M386" s="10"/>
      <c r="N386" s="10" t="s">
        <v>401</v>
      </c>
      <c r="O386" s="10" t="s">
        <v>401</v>
      </c>
      <c r="P386" s="10"/>
      <c r="Q386" s="10">
        <v>0.62</v>
      </c>
      <c r="R386" s="10">
        <v>0.2</v>
      </c>
      <c r="S386" s="10">
        <v>1.52</v>
      </c>
      <c r="T386" s="10" t="s">
        <v>402</v>
      </c>
      <c r="U386" s="10" t="s">
        <v>422</v>
      </c>
      <c r="V386" s="10" t="s">
        <v>418</v>
      </c>
      <c r="W386" s="10" t="s">
        <v>409</v>
      </c>
      <c r="X386" s="12" t="s">
        <v>406</v>
      </c>
      <c r="Y386" s="10" t="s">
        <v>407</v>
      </c>
    </row>
    <row r="387" spans="1:25" ht="15" customHeight="1">
      <c r="A387" s="10" t="s">
        <v>25</v>
      </c>
      <c r="B387" s="10"/>
      <c r="C387" s="10" t="s">
        <v>421</v>
      </c>
      <c r="D387" s="10" t="s">
        <v>393</v>
      </c>
      <c r="E387" s="10" t="s">
        <v>394</v>
      </c>
      <c r="F387" s="10" t="s">
        <v>395</v>
      </c>
      <c r="G387" s="10" t="s">
        <v>148</v>
      </c>
      <c r="H387" s="10" t="s">
        <v>410</v>
      </c>
      <c r="I387" s="10" t="s">
        <v>397</v>
      </c>
      <c r="J387" s="10" t="s">
        <v>398</v>
      </c>
      <c r="K387" s="10" t="s">
        <v>399</v>
      </c>
      <c r="L387" s="10" t="s">
        <v>400</v>
      </c>
      <c r="M387" s="10"/>
      <c r="N387" s="10" t="s">
        <v>401</v>
      </c>
      <c r="O387" s="10" t="s">
        <v>401</v>
      </c>
      <c r="P387" s="10"/>
      <c r="Q387" s="10" t="s">
        <v>2756</v>
      </c>
      <c r="R387" s="10">
        <v>1.3</v>
      </c>
      <c r="S387" s="10" t="s">
        <v>2756</v>
      </c>
      <c r="T387" s="10" t="s">
        <v>402</v>
      </c>
      <c r="U387" s="10" t="s">
        <v>422</v>
      </c>
      <c r="V387" s="10" t="s">
        <v>417</v>
      </c>
      <c r="W387" s="10" t="s">
        <v>411</v>
      </c>
      <c r="X387" s="12" t="s">
        <v>406</v>
      </c>
      <c r="Y387" s="10" t="s">
        <v>407</v>
      </c>
    </row>
    <row r="388" spans="1:25" ht="15" customHeight="1">
      <c r="A388" s="10" t="s">
        <v>25</v>
      </c>
      <c r="B388" s="10"/>
      <c r="C388" s="10" t="s">
        <v>421</v>
      </c>
      <c r="D388" s="10" t="s">
        <v>393</v>
      </c>
      <c r="E388" s="10" t="s">
        <v>394</v>
      </c>
      <c r="F388" s="10" t="s">
        <v>395</v>
      </c>
      <c r="G388" s="10" t="s">
        <v>148</v>
      </c>
      <c r="H388" s="10" t="s">
        <v>410</v>
      </c>
      <c r="I388" s="10" t="s">
        <v>397</v>
      </c>
      <c r="J388" s="10" t="s">
        <v>398</v>
      </c>
      <c r="K388" s="10" t="s">
        <v>399</v>
      </c>
      <c r="L388" s="10" t="s">
        <v>400</v>
      </c>
      <c r="M388" s="10"/>
      <c r="N388" s="10" t="s">
        <v>401</v>
      </c>
      <c r="O388" s="10" t="s">
        <v>401</v>
      </c>
      <c r="P388" s="10"/>
      <c r="Q388" s="10" t="s">
        <v>2756</v>
      </c>
      <c r="R388" s="10">
        <v>1.3</v>
      </c>
      <c r="S388" s="10" t="s">
        <v>2756</v>
      </c>
      <c r="T388" s="10" t="s">
        <v>402</v>
      </c>
      <c r="U388" s="10" t="s">
        <v>422</v>
      </c>
      <c r="V388" s="10" t="s">
        <v>418</v>
      </c>
      <c r="W388" s="10" t="s">
        <v>412</v>
      </c>
      <c r="X388" s="12" t="s">
        <v>406</v>
      </c>
      <c r="Y388" s="10" t="s">
        <v>407</v>
      </c>
    </row>
    <row r="389" spans="1:25" ht="15" customHeight="1">
      <c r="A389" s="10" t="s">
        <v>25</v>
      </c>
      <c r="B389" s="10"/>
      <c r="C389" s="10" t="s">
        <v>421</v>
      </c>
      <c r="D389" s="10" t="s">
        <v>393</v>
      </c>
      <c r="E389" s="10" t="s">
        <v>394</v>
      </c>
      <c r="F389" s="10" t="s">
        <v>395</v>
      </c>
      <c r="G389" s="10" t="s">
        <v>148</v>
      </c>
      <c r="H389" s="10" t="s">
        <v>410</v>
      </c>
      <c r="I389" s="10" t="s">
        <v>397</v>
      </c>
      <c r="J389" s="10" t="s">
        <v>398</v>
      </c>
      <c r="K389" s="10" t="s">
        <v>399</v>
      </c>
      <c r="L389" s="10" t="s">
        <v>400</v>
      </c>
      <c r="M389" s="10"/>
      <c r="N389" s="10" t="s">
        <v>401</v>
      </c>
      <c r="O389" s="10" t="s">
        <v>401</v>
      </c>
      <c r="P389" s="10"/>
      <c r="Q389" s="10">
        <v>0.79</v>
      </c>
      <c r="R389" s="10">
        <v>0.2</v>
      </c>
      <c r="S389" s="10">
        <v>2.68</v>
      </c>
      <c r="T389" s="10" t="s">
        <v>402</v>
      </c>
      <c r="U389" s="10" t="s">
        <v>422</v>
      </c>
      <c r="V389" s="10" t="s">
        <v>419</v>
      </c>
      <c r="W389" s="10" t="s">
        <v>414</v>
      </c>
      <c r="X389" s="12" t="s">
        <v>406</v>
      </c>
      <c r="Y389" s="10" t="s">
        <v>407</v>
      </c>
    </row>
    <row r="390" spans="1:25" ht="15" customHeight="1">
      <c r="A390" s="10" t="s">
        <v>25</v>
      </c>
      <c r="B390" s="10"/>
      <c r="C390" s="10" t="s">
        <v>421</v>
      </c>
      <c r="D390" s="10" t="s">
        <v>393</v>
      </c>
      <c r="E390" s="10" t="s">
        <v>394</v>
      </c>
      <c r="F390" s="10" t="s">
        <v>395</v>
      </c>
      <c r="G390" s="10" t="s">
        <v>148</v>
      </c>
      <c r="H390" s="10" t="s">
        <v>410</v>
      </c>
      <c r="I390" s="10" t="s">
        <v>397</v>
      </c>
      <c r="J390" s="10" t="s">
        <v>398</v>
      </c>
      <c r="K390" s="10" t="s">
        <v>399</v>
      </c>
      <c r="L390" s="10" t="s">
        <v>400</v>
      </c>
      <c r="M390" s="10"/>
      <c r="N390" s="10" t="s">
        <v>401</v>
      </c>
      <c r="O390" s="10" t="s">
        <v>401</v>
      </c>
      <c r="P390" s="10"/>
      <c r="Q390" s="10"/>
      <c r="R390" s="10"/>
      <c r="S390" s="10"/>
      <c r="T390" s="10" t="s">
        <v>402</v>
      </c>
      <c r="U390" s="10" t="s">
        <v>422</v>
      </c>
      <c r="V390" s="10" t="s">
        <v>420</v>
      </c>
      <c r="W390" s="10" t="s">
        <v>416</v>
      </c>
      <c r="X390" s="12" t="s">
        <v>406</v>
      </c>
      <c r="Y390" s="10" t="s">
        <v>407</v>
      </c>
    </row>
    <row r="391" spans="1:25" ht="15" customHeight="1">
      <c r="A391" s="10" t="s">
        <v>38</v>
      </c>
      <c r="B391" s="10"/>
      <c r="C391" s="10" t="s">
        <v>427</v>
      </c>
      <c r="D391" s="10" t="s">
        <v>393</v>
      </c>
      <c r="E391" s="10" t="s">
        <v>394</v>
      </c>
      <c r="F391" s="10" t="s">
        <v>395</v>
      </c>
      <c r="G391" s="10" t="s">
        <v>148</v>
      </c>
      <c r="H391" s="10" t="s">
        <v>396</v>
      </c>
      <c r="I391" s="10" t="s">
        <v>397</v>
      </c>
      <c r="J391" s="10" t="s">
        <v>398</v>
      </c>
      <c r="K391" s="10" t="s">
        <v>399</v>
      </c>
      <c r="L391" s="10" t="s">
        <v>400</v>
      </c>
      <c r="M391" s="10"/>
      <c r="N391" s="10" t="s">
        <v>401</v>
      </c>
      <c r="O391" s="10" t="s">
        <v>401</v>
      </c>
      <c r="P391" s="10"/>
      <c r="Q391" s="10">
        <v>0.95</v>
      </c>
      <c r="R391" s="10">
        <v>0</v>
      </c>
      <c r="S391" s="10">
        <v>2.29</v>
      </c>
      <c r="T391" s="10" t="s">
        <v>402</v>
      </c>
      <c r="U391" s="10" t="s">
        <v>422</v>
      </c>
      <c r="V391" s="10" t="s">
        <v>423</v>
      </c>
      <c r="W391" s="10" t="s">
        <v>405</v>
      </c>
      <c r="X391" s="12" t="s">
        <v>406</v>
      </c>
      <c r="Y391" s="10" t="s">
        <v>407</v>
      </c>
    </row>
    <row r="392" spans="1:25" ht="15" customHeight="1">
      <c r="A392" s="10" t="s">
        <v>38</v>
      </c>
      <c r="B392" s="10"/>
      <c r="C392" s="10" t="s">
        <v>427</v>
      </c>
      <c r="D392" s="10" t="s">
        <v>393</v>
      </c>
      <c r="E392" s="10" t="s">
        <v>394</v>
      </c>
      <c r="F392" s="10" t="s">
        <v>395</v>
      </c>
      <c r="G392" s="10" t="s">
        <v>148</v>
      </c>
      <c r="H392" s="10" t="s">
        <v>396</v>
      </c>
      <c r="I392" s="10" t="s">
        <v>397</v>
      </c>
      <c r="J392" s="10" t="s">
        <v>398</v>
      </c>
      <c r="K392" s="10" t="s">
        <v>399</v>
      </c>
      <c r="L392" s="10" t="s">
        <v>400</v>
      </c>
      <c r="M392" s="10"/>
      <c r="N392" s="10" t="s">
        <v>401</v>
      </c>
      <c r="O392" s="10" t="s">
        <v>401</v>
      </c>
      <c r="P392" s="10"/>
      <c r="Q392" s="10">
        <v>1</v>
      </c>
      <c r="R392" s="10">
        <v>0</v>
      </c>
      <c r="S392" s="10">
        <v>2.42</v>
      </c>
      <c r="T392" s="10" t="s">
        <v>402</v>
      </c>
      <c r="U392" s="10" t="s">
        <v>422</v>
      </c>
      <c r="V392" s="10" t="s">
        <v>424</v>
      </c>
      <c r="W392" s="10" t="s">
        <v>409</v>
      </c>
      <c r="X392" s="12" t="s">
        <v>406</v>
      </c>
      <c r="Y392" s="10" t="s">
        <v>407</v>
      </c>
    </row>
    <row r="393" spans="1:25" ht="15" customHeight="1">
      <c r="A393" s="10" t="s">
        <v>38</v>
      </c>
      <c r="B393" s="10"/>
      <c r="C393" s="10" t="s">
        <v>427</v>
      </c>
      <c r="D393" s="10" t="s">
        <v>393</v>
      </c>
      <c r="E393" s="10" t="s">
        <v>394</v>
      </c>
      <c r="F393" s="10" t="s">
        <v>395</v>
      </c>
      <c r="G393" s="10" t="s">
        <v>148</v>
      </c>
      <c r="H393" s="10" t="s">
        <v>410</v>
      </c>
      <c r="I393" s="10" t="s">
        <v>397</v>
      </c>
      <c r="J393" s="10" t="s">
        <v>398</v>
      </c>
      <c r="K393" s="10" t="s">
        <v>399</v>
      </c>
      <c r="L393" s="10" t="s">
        <v>400</v>
      </c>
      <c r="M393" s="10"/>
      <c r="N393" s="10" t="s">
        <v>401</v>
      </c>
      <c r="O393" s="10" t="s">
        <v>401</v>
      </c>
      <c r="P393" s="10"/>
      <c r="Q393" s="10">
        <v>5.3</v>
      </c>
      <c r="R393" s="10"/>
      <c r="S393" s="10"/>
      <c r="T393" s="10" t="s">
        <v>402</v>
      </c>
      <c r="U393" s="10" t="s">
        <v>422</v>
      </c>
      <c r="V393" s="10" t="s">
        <v>423</v>
      </c>
      <c r="W393" s="10" t="s">
        <v>411</v>
      </c>
      <c r="X393" s="12" t="s">
        <v>406</v>
      </c>
      <c r="Y393" s="10" t="s">
        <v>407</v>
      </c>
    </row>
    <row r="394" spans="1:25" ht="15" customHeight="1">
      <c r="A394" s="10" t="s">
        <v>38</v>
      </c>
      <c r="B394" s="10"/>
      <c r="C394" s="10" t="s">
        <v>427</v>
      </c>
      <c r="D394" s="10" t="s">
        <v>393</v>
      </c>
      <c r="E394" s="10" t="s">
        <v>394</v>
      </c>
      <c r="F394" s="10" t="s">
        <v>395</v>
      </c>
      <c r="G394" s="10" t="s">
        <v>148</v>
      </c>
      <c r="H394" s="10" t="s">
        <v>410</v>
      </c>
      <c r="I394" s="10" t="s">
        <v>397</v>
      </c>
      <c r="J394" s="10" t="s">
        <v>398</v>
      </c>
      <c r="K394" s="10" t="s">
        <v>399</v>
      </c>
      <c r="L394" s="10" t="s">
        <v>400</v>
      </c>
      <c r="M394" s="10"/>
      <c r="N394" s="10" t="s">
        <v>401</v>
      </c>
      <c r="O394" s="10" t="s">
        <v>401</v>
      </c>
      <c r="P394" s="10"/>
      <c r="Q394" s="10">
        <v>31.7</v>
      </c>
      <c r="R394" s="10"/>
      <c r="S394" s="10"/>
      <c r="T394" s="10" t="s">
        <v>402</v>
      </c>
      <c r="U394" s="10" t="s">
        <v>422</v>
      </c>
      <c r="V394" s="10" t="s">
        <v>424</v>
      </c>
      <c r="W394" s="10" t="s">
        <v>412</v>
      </c>
      <c r="X394" s="12" t="s">
        <v>406</v>
      </c>
      <c r="Y394" s="10" t="s">
        <v>407</v>
      </c>
    </row>
    <row r="395" spans="1:25" ht="15" customHeight="1">
      <c r="A395" s="10" t="s">
        <v>38</v>
      </c>
      <c r="B395" s="10"/>
      <c r="C395" s="10" t="s">
        <v>427</v>
      </c>
      <c r="D395" s="10" t="s">
        <v>393</v>
      </c>
      <c r="E395" s="10" t="s">
        <v>394</v>
      </c>
      <c r="F395" s="10" t="s">
        <v>395</v>
      </c>
      <c r="G395" s="10" t="s">
        <v>148</v>
      </c>
      <c r="H395" s="10" t="s">
        <v>410</v>
      </c>
      <c r="I395" s="10" t="s">
        <v>397</v>
      </c>
      <c r="J395" s="10" t="s">
        <v>398</v>
      </c>
      <c r="K395" s="10" t="s">
        <v>399</v>
      </c>
      <c r="L395" s="10" t="s">
        <v>400</v>
      </c>
      <c r="M395" s="10"/>
      <c r="N395" s="10" t="s">
        <v>401</v>
      </c>
      <c r="O395" s="10" t="s">
        <v>401</v>
      </c>
      <c r="P395" s="10"/>
      <c r="Q395" s="10">
        <v>0.17</v>
      </c>
      <c r="R395" s="10"/>
      <c r="S395" s="10"/>
      <c r="T395" s="10" t="s">
        <v>402</v>
      </c>
      <c r="U395" s="10" t="s">
        <v>422</v>
      </c>
      <c r="V395" s="10" t="s">
        <v>425</v>
      </c>
      <c r="W395" s="10" t="s">
        <v>414</v>
      </c>
      <c r="X395" s="12" t="s">
        <v>406</v>
      </c>
      <c r="Y395" s="10" t="s">
        <v>407</v>
      </c>
    </row>
    <row r="396" spans="1:25" ht="15" customHeight="1">
      <c r="A396" s="10" t="s">
        <v>38</v>
      </c>
      <c r="B396" s="10"/>
      <c r="C396" s="10" t="s">
        <v>427</v>
      </c>
      <c r="D396" s="10" t="s">
        <v>393</v>
      </c>
      <c r="E396" s="10" t="s">
        <v>394</v>
      </c>
      <c r="F396" s="10" t="s">
        <v>395</v>
      </c>
      <c r="G396" s="10" t="s">
        <v>148</v>
      </c>
      <c r="H396" s="10" t="s">
        <v>410</v>
      </c>
      <c r="I396" s="10" t="s">
        <v>397</v>
      </c>
      <c r="J396" s="10" t="s">
        <v>398</v>
      </c>
      <c r="K396" s="10" t="s">
        <v>399</v>
      </c>
      <c r="L396" s="10" t="s">
        <v>400</v>
      </c>
      <c r="M396" s="10"/>
      <c r="N396" s="10" t="s">
        <v>401</v>
      </c>
      <c r="O396" s="10" t="s">
        <v>401</v>
      </c>
      <c r="P396" s="10"/>
      <c r="Q396" s="10">
        <v>0.24</v>
      </c>
      <c r="R396" s="10"/>
      <c r="S396" s="10"/>
      <c r="T396" s="10" t="s">
        <v>402</v>
      </c>
      <c r="U396" s="10" t="s">
        <v>422</v>
      </c>
      <c r="V396" s="10" t="s">
        <v>426</v>
      </c>
      <c r="W396" s="10" t="s">
        <v>416</v>
      </c>
      <c r="X396" s="12" t="s">
        <v>406</v>
      </c>
      <c r="Y396" s="10" t="s">
        <v>407</v>
      </c>
    </row>
    <row r="397" spans="1:25" ht="15" customHeight="1">
      <c r="A397" s="10" t="s">
        <v>80</v>
      </c>
      <c r="B397" s="10"/>
      <c r="C397" s="10"/>
      <c r="D397" s="10"/>
      <c r="E397" s="10"/>
      <c r="F397" s="10" t="s">
        <v>395</v>
      </c>
      <c r="G397" s="10" t="s">
        <v>148</v>
      </c>
      <c r="H397" s="10"/>
      <c r="I397" s="10" t="s">
        <v>164</v>
      </c>
      <c r="J397" s="10" t="s">
        <v>428</v>
      </c>
      <c r="K397" s="10"/>
      <c r="L397" s="10"/>
      <c r="M397" s="10"/>
      <c r="N397" s="10"/>
      <c r="O397" s="10"/>
      <c r="P397" s="10"/>
      <c r="Q397" s="10">
        <v>0.25</v>
      </c>
      <c r="R397" s="10"/>
      <c r="S397" s="10"/>
      <c r="T397" s="10"/>
      <c r="U397" s="10"/>
      <c r="V397" t="s">
        <v>429</v>
      </c>
      <c r="W397" s="10" t="s">
        <v>430</v>
      </c>
      <c r="X397" s="12" t="s">
        <v>431</v>
      </c>
      <c r="Y397" s="10" t="s">
        <v>34</v>
      </c>
    </row>
    <row r="398" spans="1:25" ht="15" customHeight="1">
      <c r="A398" s="10" t="s">
        <v>73</v>
      </c>
      <c r="B398" s="10" t="s">
        <v>432</v>
      </c>
      <c r="C398" s="10"/>
      <c r="D398" s="10"/>
      <c r="E398" s="10"/>
      <c r="F398" s="10" t="s">
        <v>28</v>
      </c>
      <c r="G398" s="10" t="s">
        <v>148</v>
      </c>
      <c r="H398" s="10" t="s">
        <v>433</v>
      </c>
      <c r="I398" s="10" t="s">
        <v>397</v>
      </c>
      <c r="J398" s="10" t="s">
        <v>434</v>
      </c>
      <c r="K398" s="10"/>
      <c r="L398" s="10"/>
      <c r="M398" s="10" t="s">
        <v>435</v>
      </c>
      <c r="N398" s="10"/>
      <c r="O398" s="10"/>
      <c r="P398" s="10"/>
      <c r="Q398" s="10">
        <v>5.7000000000000002E-2</v>
      </c>
      <c r="R398" s="10">
        <v>8.0000000000000002E-3</v>
      </c>
      <c r="S398" s="10">
        <v>0.13200000000000001</v>
      </c>
      <c r="T398" s="10"/>
      <c r="U398" s="10"/>
      <c r="V398" t="s">
        <v>436</v>
      </c>
      <c r="W398" s="10" t="s">
        <v>437</v>
      </c>
      <c r="X398" s="12" t="s">
        <v>438</v>
      </c>
      <c r="Y398" s="10" t="s">
        <v>34</v>
      </c>
    </row>
    <row r="399" spans="1:25" ht="15" customHeight="1">
      <c r="A399" s="10" t="s">
        <v>73</v>
      </c>
      <c r="B399" s="10" t="s">
        <v>432</v>
      </c>
      <c r="C399" s="10"/>
      <c r="D399" s="10"/>
      <c r="E399" s="10"/>
      <c r="F399" s="10" t="s">
        <v>28</v>
      </c>
      <c r="G399" s="10" t="s">
        <v>148</v>
      </c>
      <c r="H399" s="10" t="s">
        <v>433</v>
      </c>
      <c r="I399" s="10" t="s">
        <v>397</v>
      </c>
      <c r="J399" s="10" t="s">
        <v>434</v>
      </c>
      <c r="K399" s="10"/>
      <c r="L399" s="10"/>
      <c r="M399" s="10" t="s">
        <v>439</v>
      </c>
      <c r="N399" s="10"/>
      <c r="O399" s="10"/>
      <c r="P399" s="10"/>
      <c r="Q399" s="10">
        <v>0.28899999999999998</v>
      </c>
      <c r="R399" s="10">
        <v>9.0999999999999998E-2</v>
      </c>
      <c r="S399" s="10">
        <v>0.58699999999999997</v>
      </c>
      <c r="T399" s="10"/>
      <c r="U399" s="10"/>
      <c r="V399" t="s">
        <v>436</v>
      </c>
      <c r="W399" s="10" t="s">
        <v>437</v>
      </c>
      <c r="X399" s="12" t="s">
        <v>438</v>
      </c>
      <c r="Y399" s="10" t="s">
        <v>34</v>
      </c>
    </row>
    <row r="400" spans="1:25" ht="15" customHeight="1">
      <c r="A400" s="10" t="s">
        <v>73</v>
      </c>
      <c r="B400" s="10" t="s">
        <v>432</v>
      </c>
      <c r="C400" s="10"/>
      <c r="D400" s="10"/>
      <c r="E400" s="10"/>
      <c r="F400" s="10" t="s">
        <v>28</v>
      </c>
      <c r="G400" s="10" t="s">
        <v>148</v>
      </c>
      <c r="H400" s="10" t="s">
        <v>433</v>
      </c>
      <c r="I400" s="10" t="s">
        <v>397</v>
      </c>
      <c r="J400" s="10" t="s">
        <v>440</v>
      </c>
      <c r="K400" s="10"/>
      <c r="L400" s="10"/>
      <c r="M400" s="10" t="s">
        <v>441</v>
      </c>
      <c r="N400" s="10"/>
      <c r="O400" s="10"/>
      <c r="P400" s="10"/>
      <c r="Q400" s="10">
        <v>5.0999999999999997E-2</v>
      </c>
      <c r="R400" s="10">
        <v>4.0000000000000001E-3</v>
      </c>
      <c r="S400" s="9">
        <v>0.14000000000000001</v>
      </c>
      <c r="T400" s="10"/>
      <c r="U400" s="10"/>
      <c r="V400" t="s">
        <v>436</v>
      </c>
      <c r="W400" s="10" t="s">
        <v>437</v>
      </c>
      <c r="X400" s="12" t="s">
        <v>438</v>
      </c>
      <c r="Y400" s="10" t="s">
        <v>34</v>
      </c>
    </row>
    <row r="401" spans="1:25" ht="15" customHeight="1">
      <c r="A401" s="10" t="s">
        <v>73</v>
      </c>
      <c r="B401" s="10" t="s">
        <v>432</v>
      </c>
      <c r="C401" s="10"/>
      <c r="D401" s="10"/>
      <c r="E401" s="10"/>
      <c r="F401" s="10" t="s">
        <v>28</v>
      </c>
      <c r="G401" s="10" t="s">
        <v>148</v>
      </c>
      <c r="H401" s="10" t="s">
        <v>433</v>
      </c>
      <c r="I401" s="10" t="s">
        <v>397</v>
      </c>
      <c r="J401" s="10" t="s">
        <v>440</v>
      </c>
      <c r="K401" s="10"/>
      <c r="L401" s="10"/>
      <c r="M401" s="10" t="s">
        <v>435</v>
      </c>
      <c r="N401" s="10"/>
      <c r="O401" s="10"/>
      <c r="P401" s="10"/>
      <c r="Q401" s="9">
        <v>6.8000000000000005E-2</v>
      </c>
      <c r="R401" s="9">
        <v>3.0000000000000001E-3</v>
      </c>
      <c r="S401" s="9">
        <v>0.21199999999999999</v>
      </c>
      <c r="T401" s="10"/>
      <c r="U401" s="10"/>
      <c r="V401" t="s">
        <v>436</v>
      </c>
      <c r="W401" s="10" t="s">
        <v>437</v>
      </c>
      <c r="X401" s="12" t="s">
        <v>438</v>
      </c>
      <c r="Y401" s="10" t="s">
        <v>34</v>
      </c>
    </row>
    <row r="402" spans="1:25" ht="15" customHeight="1">
      <c r="A402" s="10" t="s">
        <v>73</v>
      </c>
      <c r="B402" s="10" t="s">
        <v>432</v>
      </c>
      <c r="C402" s="10"/>
      <c r="D402" s="10"/>
      <c r="E402" s="10"/>
      <c r="F402" s="10" t="s">
        <v>28</v>
      </c>
      <c r="G402" s="10" t="s">
        <v>148</v>
      </c>
      <c r="H402" s="10" t="s">
        <v>433</v>
      </c>
      <c r="I402" s="10" t="s">
        <v>397</v>
      </c>
      <c r="J402" s="10" t="s">
        <v>440</v>
      </c>
      <c r="K402" s="10"/>
      <c r="L402" s="10"/>
      <c r="M402" s="10" t="s">
        <v>439</v>
      </c>
      <c r="N402" s="10"/>
      <c r="O402" s="10"/>
      <c r="P402" s="10"/>
      <c r="Q402" s="10">
        <v>31</v>
      </c>
      <c r="R402" s="10">
        <v>8.8999999999999996E-2</v>
      </c>
      <c r="S402" s="10">
        <v>0.751</v>
      </c>
      <c r="T402" s="10"/>
      <c r="U402" s="10"/>
      <c r="V402" t="s">
        <v>436</v>
      </c>
      <c r="W402" s="10" t="s">
        <v>437</v>
      </c>
      <c r="X402" s="12" t="s">
        <v>438</v>
      </c>
      <c r="Y402" s="10" t="s">
        <v>34</v>
      </c>
    </row>
    <row r="403" spans="1:25" ht="15" customHeight="1">
      <c r="A403" s="10" t="s">
        <v>73</v>
      </c>
      <c r="B403" s="10" t="s">
        <v>432</v>
      </c>
      <c r="C403" s="10"/>
      <c r="D403" s="10"/>
      <c r="E403" s="10"/>
      <c r="F403" s="10" t="s">
        <v>28</v>
      </c>
      <c r="G403" s="10" t="s">
        <v>148</v>
      </c>
      <c r="H403" s="10" t="s">
        <v>442</v>
      </c>
      <c r="I403" s="10" t="s">
        <v>397</v>
      </c>
      <c r="J403" s="10"/>
      <c r="K403" s="10"/>
      <c r="L403" s="10"/>
      <c r="M403" s="10"/>
      <c r="N403" s="10"/>
      <c r="O403" s="10"/>
      <c r="P403" s="10"/>
      <c r="Q403" s="10">
        <v>0.33</v>
      </c>
      <c r="R403" s="10">
        <v>5.6000000000000001E-2</v>
      </c>
      <c r="S403" s="10">
        <v>0.67</v>
      </c>
      <c r="T403" s="10"/>
      <c r="U403" s="10"/>
      <c r="V403" t="s">
        <v>436</v>
      </c>
      <c r="W403" s="10" t="s">
        <v>437</v>
      </c>
      <c r="X403" s="12" t="s">
        <v>438</v>
      </c>
      <c r="Y403" s="10" t="s">
        <v>34</v>
      </c>
    </row>
    <row r="404" spans="1:25" ht="15" customHeight="1">
      <c r="A404" s="10" t="s">
        <v>80</v>
      </c>
      <c r="B404" s="10" t="s">
        <v>443</v>
      </c>
      <c r="C404" s="10"/>
      <c r="D404" s="10"/>
      <c r="E404" s="10"/>
      <c r="F404" s="10" t="s">
        <v>28</v>
      </c>
      <c r="G404" s="10" t="s">
        <v>148</v>
      </c>
      <c r="H404" s="10" t="s">
        <v>442</v>
      </c>
      <c r="I404" s="10" t="s">
        <v>397</v>
      </c>
      <c r="J404" s="10"/>
      <c r="K404" s="10"/>
      <c r="L404" s="10"/>
      <c r="M404" s="10"/>
      <c r="N404" s="10"/>
      <c r="O404" s="10"/>
      <c r="P404" s="10"/>
      <c r="Q404" s="10">
        <v>0.42199999999999999</v>
      </c>
      <c r="R404" s="10">
        <v>6.9000000000000006E-2</v>
      </c>
      <c r="S404" s="10">
        <v>0.73099999999999998</v>
      </c>
      <c r="T404" s="10"/>
      <c r="U404" s="10"/>
      <c r="V404" t="s">
        <v>436</v>
      </c>
      <c r="W404" s="10" t="s">
        <v>437</v>
      </c>
      <c r="X404" s="12" t="s">
        <v>438</v>
      </c>
      <c r="Y404" s="10" t="s">
        <v>34</v>
      </c>
    </row>
    <row r="405" spans="1:25" ht="15" customHeight="1">
      <c r="A405" s="10" t="s">
        <v>80</v>
      </c>
      <c r="B405" s="10" t="s">
        <v>444</v>
      </c>
      <c r="C405" s="10"/>
      <c r="D405" s="10"/>
      <c r="E405" s="10"/>
      <c r="F405" s="10" t="s">
        <v>28</v>
      </c>
      <c r="G405" s="10" t="s">
        <v>148</v>
      </c>
      <c r="H405" s="10" t="s">
        <v>442</v>
      </c>
      <c r="I405" s="10" t="s">
        <v>397</v>
      </c>
      <c r="J405" s="10"/>
      <c r="K405" s="10"/>
      <c r="L405" s="10"/>
      <c r="M405" s="10"/>
      <c r="N405" s="10"/>
      <c r="O405" s="10"/>
      <c r="P405" s="10"/>
      <c r="Q405" s="10">
        <v>0.29699999999999999</v>
      </c>
      <c r="R405" s="10">
        <v>0.126</v>
      </c>
      <c r="S405" s="10">
        <v>0.50800000000000001</v>
      </c>
      <c r="T405" s="10"/>
      <c r="U405" s="10"/>
      <c r="V405" t="s">
        <v>436</v>
      </c>
      <c r="W405" s="10" t="s">
        <v>437</v>
      </c>
      <c r="X405" s="12" t="s">
        <v>438</v>
      </c>
      <c r="Y405" s="10" t="s">
        <v>34</v>
      </c>
    </row>
    <row r="406" spans="1:25" ht="15" customHeight="1">
      <c r="A406" s="10" t="s">
        <v>80</v>
      </c>
      <c r="B406" s="10" t="s">
        <v>444</v>
      </c>
      <c r="C406" s="10"/>
      <c r="D406" s="10"/>
      <c r="E406" s="10"/>
      <c r="F406" s="10" t="s">
        <v>28</v>
      </c>
      <c r="G406" s="10" t="s">
        <v>148</v>
      </c>
      <c r="H406" s="10" t="s">
        <v>442</v>
      </c>
      <c r="I406" s="10" t="s">
        <v>397</v>
      </c>
      <c r="J406" s="10"/>
      <c r="K406" s="10"/>
      <c r="L406" s="10"/>
      <c r="M406" s="10"/>
      <c r="N406" s="10"/>
      <c r="O406" s="10"/>
      <c r="P406" s="10"/>
      <c r="Q406" s="10">
        <v>0.501</v>
      </c>
      <c r="R406" s="10">
        <v>8.1000000000000003E-2</v>
      </c>
      <c r="S406" s="10">
        <v>0.74399999999999999</v>
      </c>
      <c r="T406" s="10"/>
      <c r="U406" s="10"/>
      <c r="V406" t="s">
        <v>436</v>
      </c>
      <c r="W406" s="10" t="s">
        <v>437</v>
      </c>
      <c r="X406" s="12" t="s">
        <v>438</v>
      </c>
      <c r="Y406" s="10" t="s">
        <v>34</v>
      </c>
    </row>
    <row r="407" spans="1:25" ht="15" customHeight="1">
      <c r="A407" s="10" t="s">
        <v>80</v>
      </c>
      <c r="B407" s="10" t="s">
        <v>445</v>
      </c>
      <c r="C407" s="10"/>
      <c r="D407" s="10"/>
      <c r="E407" s="10"/>
      <c r="F407" s="10" t="s">
        <v>28</v>
      </c>
      <c r="G407" s="10" t="s">
        <v>148</v>
      </c>
      <c r="H407" s="10" t="s">
        <v>442</v>
      </c>
      <c r="I407" s="10" t="s">
        <v>397</v>
      </c>
      <c r="J407" s="10"/>
      <c r="K407" s="10"/>
      <c r="L407" s="10"/>
      <c r="M407" s="10"/>
      <c r="N407" s="10"/>
      <c r="O407" s="10"/>
      <c r="P407" s="10"/>
      <c r="Q407" s="10">
        <v>7.1999999999999995E-2</v>
      </c>
      <c r="R407" s="10">
        <v>1.4E-2</v>
      </c>
      <c r="S407" s="10">
        <v>0.3</v>
      </c>
      <c r="T407" s="10"/>
      <c r="U407" s="10"/>
      <c r="V407" t="s">
        <v>436</v>
      </c>
      <c r="W407" s="10" t="s">
        <v>437</v>
      </c>
      <c r="X407" s="12" t="s">
        <v>438</v>
      </c>
      <c r="Y407" s="10" t="s">
        <v>34</v>
      </c>
    </row>
    <row r="408" spans="1:25" ht="15" customHeight="1">
      <c r="A408" s="10" t="s">
        <v>80</v>
      </c>
      <c r="B408" s="10" t="s">
        <v>445</v>
      </c>
      <c r="C408" s="10"/>
      <c r="D408" s="10"/>
      <c r="E408" s="10"/>
      <c r="F408" s="10" t="s">
        <v>28</v>
      </c>
      <c r="G408" s="10" t="s">
        <v>148</v>
      </c>
      <c r="H408" s="10" t="s">
        <v>442</v>
      </c>
      <c r="I408" s="10" t="s">
        <v>397</v>
      </c>
      <c r="J408" s="10"/>
      <c r="K408" s="10"/>
      <c r="L408" s="10"/>
      <c r="M408" s="10"/>
      <c r="N408" s="10"/>
      <c r="O408" s="10"/>
      <c r="P408" s="10"/>
      <c r="Q408" s="10">
        <v>0.17799999999999999</v>
      </c>
      <c r="R408" s="10">
        <v>1.4999999999999999E-2</v>
      </c>
      <c r="S408" s="10">
        <v>0.432</v>
      </c>
      <c r="T408" s="10"/>
      <c r="U408" s="10"/>
      <c r="V408" t="s">
        <v>436</v>
      </c>
      <c r="W408" s="10" t="s">
        <v>437</v>
      </c>
      <c r="X408" s="12" t="s">
        <v>438</v>
      </c>
      <c r="Y408" s="10" t="s">
        <v>34</v>
      </c>
    </row>
    <row r="409" spans="1:25" ht="15" customHeight="1">
      <c r="A409" s="10" t="s">
        <v>45</v>
      </c>
      <c r="B409" s="10" t="s">
        <v>446</v>
      </c>
      <c r="C409" s="10"/>
      <c r="D409" s="10"/>
      <c r="E409" s="10"/>
      <c r="F409" s="10"/>
      <c r="G409" s="10" t="s">
        <v>447</v>
      </c>
      <c r="I409" s="10" t="s">
        <v>448</v>
      </c>
      <c r="J409" s="10"/>
      <c r="K409" s="10"/>
      <c r="L409" s="10"/>
      <c r="M409" s="10"/>
      <c r="N409" s="10"/>
      <c r="O409" s="10"/>
      <c r="P409" s="10"/>
      <c r="Q409" s="10">
        <v>0.8</v>
      </c>
      <c r="R409" s="10"/>
      <c r="S409" s="10"/>
      <c r="T409" s="10"/>
      <c r="U409" s="10"/>
      <c r="V409" t="s">
        <v>449</v>
      </c>
      <c r="W409" s="10" t="s">
        <v>450</v>
      </c>
      <c r="X409" s="12" t="s">
        <v>451</v>
      </c>
      <c r="Y409" s="10" t="s">
        <v>34</v>
      </c>
    </row>
    <row r="410" spans="1:25" ht="15" customHeight="1">
      <c r="A410" s="10" t="s">
        <v>45</v>
      </c>
      <c r="B410" s="10" t="s">
        <v>446</v>
      </c>
      <c r="C410" s="10"/>
      <c r="D410" s="10"/>
      <c r="E410" s="10"/>
      <c r="F410" s="10"/>
      <c r="G410" s="10" t="s">
        <v>447</v>
      </c>
      <c r="I410" s="10" t="s">
        <v>448</v>
      </c>
      <c r="J410" s="10"/>
      <c r="K410" s="10"/>
      <c r="L410" s="10"/>
      <c r="M410" s="10"/>
      <c r="N410" s="10"/>
      <c r="O410" s="10"/>
      <c r="P410" s="10"/>
      <c r="Q410" s="10">
        <v>1</v>
      </c>
      <c r="R410" s="10"/>
      <c r="S410" s="10"/>
      <c r="T410" s="10"/>
      <c r="U410" s="10"/>
      <c r="V410" t="s">
        <v>449</v>
      </c>
      <c r="W410" s="10" t="s">
        <v>450</v>
      </c>
      <c r="X410" s="12" t="s">
        <v>451</v>
      </c>
      <c r="Y410" s="10" t="s">
        <v>34</v>
      </c>
    </row>
    <row r="411" spans="1:25" ht="15" customHeight="1">
      <c r="A411" s="10" t="s">
        <v>45</v>
      </c>
      <c r="B411" s="10" t="s">
        <v>452</v>
      </c>
      <c r="C411" s="10"/>
      <c r="D411" s="10"/>
      <c r="E411" s="10"/>
      <c r="F411" s="10"/>
      <c r="G411" s="10" t="s">
        <v>447</v>
      </c>
      <c r="I411" s="10" t="s">
        <v>448</v>
      </c>
      <c r="J411" s="10"/>
      <c r="K411" s="10"/>
      <c r="L411" s="10"/>
      <c r="M411" s="10"/>
      <c r="N411" s="10"/>
      <c r="O411" s="10"/>
      <c r="P411" s="10"/>
      <c r="Q411" s="10">
        <v>1E-3</v>
      </c>
      <c r="R411" s="10"/>
      <c r="S411" s="10"/>
      <c r="T411" s="10"/>
      <c r="U411" s="10"/>
      <c r="V411" t="s">
        <v>449</v>
      </c>
      <c r="W411" s="10" t="s">
        <v>450</v>
      </c>
      <c r="X411" s="12" t="s">
        <v>451</v>
      </c>
      <c r="Y411" s="10" t="s">
        <v>34</v>
      </c>
    </row>
    <row r="412" spans="1:25" ht="15" customHeight="1">
      <c r="A412" s="10" t="s">
        <v>45</v>
      </c>
      <c r="B412" s="10" t="s">
        <v>452</v>
      </c>
      <c r="C412" s="10"/>
      <c r="D412" s="10"/>
      <c r="E412" s="10"/>
      <c r="F412" s="10"/>
      <c r="G412" s="10" t="s">
        <v>447</v>
      </c>
      <c r="I412" s="10" t="s">
        <v>448</v>
      </c>
      <c r="J412" s="10"/>
      <c r="K412" s="10"/>
      <c r="L412" s="10"/>
      <c r="M412" s="10"/>
      <c r="N412" s="10"/>
      <c r="O412" s="10"/>
      <c r="P412" s="10"/>
      <c r="Q412" s="10">
        <v>0.15</v>
      </c>
      <c r="R412" s="10"/>
      <c r="S412" s="10"/>
      <c r="T412" s="10"/>
      <c r="U412" s="10"/>
      <c r="V412" t="s">
        <v>449</v>
      </c>
      <c r="W412" s="10" t="s">
        <v>450</v>
      </c>
      <c r="X412" s="12" t="s">
        <v>451</v>
      </c>
      <c r="Y412" s="10" t="s">
        <v>34</v>
      </c>
    </row>
    <row r="413" spans="1:25" ht="15" customHeight="1">
      <c r="A413" s="10" t="s">
        <v>38</v>
      </c>
      <c r="B413" s="10" t="s">
        <v>453</v>
      </c>
      <c r="C413" s="10"/>
      <c r="D413" s="10"/>
      <c r="E413" s="10"/>
      <c r="F413" s="10"/>
      <c r="G413" s="10" t="s">
        <v>447</v>
      </c>
      <c r="I413" s="10" t="s">
        <v>454</v>
      </c>
      <c r="J413" s="10"/>
      <c r="K413" s="10"/>
      <c r="L413" s="10"/>
      <c r="M413" s="10"/>
      <c r="N413" s="10"/>
      <c r="O413" s="10"/>
      <c r="P413" s="10"/>
      <c r="Q413" s="10">
        <v>0.81</v>
      </c>
      <c r="R413" s="10"/>
      <c r="S413" s="10"/>
      <c r="T413" s="10"/>
      <c r="U413" s="10"/>
      <c r="V413" t="s">
        <v>449</v>
      </c>
      <c r="W413" s="10" t="s">
        <v>450</v>
      </c>
      <c r="X413" s="12" t="s">
        <v>451</v>
      </c>
      <c r="Y413" s="10" t="s">
        <v>34</v>
      </c>
    </row>
    <row r="414" spans="1:25" ht="15" customHeight="1">
      <c r="A414" s="10" t="s">
        <v>38</v>
      </c>
      <c r="B414" s="10" t="s">
        <v>455</v>
      </c>
      <c r="C414" s="10"/>
      <c r="D414" s="10"/>
      <c r="E414" s="10"/>
      <c r="F414" s="10"/>
      <c r="G414" s="10" t="s">
        <v>447</v>
      </c>
      <c r="I414" s="10" t="s">
        <v>454</v>
      </c>
      <c r="J414" s="10"/>
      <c r="K414" s="10"/>
      <c r="L414" s="10"/>
      <c r="M414" s="10"/>
      <c r="N414" s="10"/>
      <c r="O414" s="10"/>
      <c r="P414" s="10"/>
      <c r="Q414" s="10">
        <v>18.77</v>
      </c>
      <c r="R414" s="10"/>
      <c r="S414" s="10"/>
      <c r="T414" s="10"/>
      <c r="U414" s="10"/>
      <c r="V414" t="s">
        <v>449</v>
      </c>
      <c r="W414" s="10" t="s">
        <v>450</v>
      </c>
      <c r="X414" s="12" t="s">
        <v>451</v>
      </c>
      <c r="Y414" s="10" t="s">
        <v>34</v>
      </c>
    </row>
    <row r="415" spans="1:25" ht="15" customHeight="1">
      <c r="A415" s="10" t="s">
        <v>38</v>
      </c>
      <c r="B415" s="10" t="s">
        <v>453</v>
      </c>
      <c r="C415" s="10"/>
      <c r="D415" s="10"/>
      <c r="E415" s="10"/>
      <c r="F415" s="10"/>
      <c r="G415" s="10" t="s">
        <v>447</v>
      </c>
      <c r="I415" s="10" t="s">
        <v>456</v>
      </c>
      <c r="J415" s="10"/>
      <c r="K415" s="10"/>
      <c r="L415" s="10"/>
      <c r="M415" s="10"/>
      <c r="N415" s="10"/>
      <c r="O415" s="10"/>
      <c r="P415" s="10"/>
      <c r="Q415" s="10">
        <v>0.73</v>
      </c>
      <c r="R415" s="10"/>
      <c r="S415" s="10"/>
      <c r="T415" s="10"/>
      <c r="U415" s="10"/>
      <c r="V415" t="s">
        <v>449</v>
      </c>
      <c r="W415" s="10" t="s">
        <v>450</v>
      </c>
      <c r="X415" s="12" t="s">
        <v>451</v>
      </c>
      <c r="Y415" s="10" t="s">
        <v>34</v>
      </c>
    </row>
    <row r="416" spans="1:25" ht="15" customHeight="1">
      <c r="A416" s="10" t="s">
        <v>38</v>
      </c>
      <c r="B416" s="10" t="s">
        <v>455</v>
      </c>
      <c r="C416" s="10"/>
      <c r="D416" s="10"/>
      <c r="E416" s="10"/>
      <c r="F416" s="10"/>
      <c r="G416" s="10" t="s">
        <v>447</v>
      </c>
      <c r="I416" s="10" t="s">
        <v>456</v>
      </c>
      <c r="J416" s="10"/>
      <c r="K416" s="10"/>
      <c r="L416" s="10"/>
      <c r="M416" s="10"/>
      <c r="N416" s="10"/>
      <c r="O416" s="10"/>
      <c r="P416" s="10"/>
      <c r="Q416" s="10">
        <v>15.48</v>
      </c>
      <c r="R416" s="10"/>
      <c r="S416" s="10"/>
      <c r="T416" s="10"/>
      <c r="U416" s="10"/>
      <c r="V416" t="s">
        <v>449</v>
      </c>
      <c r="W416" s="10" t="s">
        <v>450</v>
      </c>
      <c r="X416" s="12" t="s">
        <v>451</v>
      </c>
      <c r="Y416" s="10" t="s">
        <v>34</v>
      </c>
    </row>
    <row r="417" spans="1:25" ht="15" customHeight="1">
      <c r="A417" s="10" t="s">
        <v>38</v>
      </c>
      <c r="B417" s="10" t="s">
        <v>453</v>
      </c>
      <c r="C417" s="10"/>
      <c r="D417" s="10"/>
      <c r="E417" s="10"/>
      <c r="F417" s="10"/>
      <c r="G417" s="10" t="s">
        <v>447</v>
      </c>
      <c r="I417" s="10" t="s">
        <v>448</v>
      </c>
      <c r="J417" s="10"/>
      <c r="K417" s="10"/>
      <c r="L417" s="10"/>
      <c r="M417" s="10"/>
      <c r="N417" s="10"/>
      <c r="O417" s="10"/>
      <c r="P417" s="10"/>
      <c r="Q417" s="10">
        <v>0.55000000000000004</v>
      </c>
      <c r="R417" s="10"/>
      <c r="S417" s="10"/>
      <c r="T417" s="10"/>
      <c r="U417" s="10"/>
      <c r="V417" t="s">
        <v>449</v>
      </c>
      <c r="W417" s="10" t="s">
        <v>450</v>
      </c>
      <c r="X417" s="12" t="s">
        <v>451</v>
      </c>
      <c r="Y417" s="10" t="s">
        <v>34</v>
      </c>
    </row>
    <row r="418" spans="1:25" ht="15" customHeight="1">
      <c r="A418" s="10" t="s">
        <v>38</v>
      </c>
      <c r="B418" s="10" t="s">
        <v>455</v>
      </c>
      <c r="C418" s="10"/>
      <c r="D418" s="10"/>
      <c r="E418" s="10"/>
      <c r="F418" s="10"/>
      <c r="G418" s="10" t="s">
        <v>447</v>
      </c>
      <c r="I418" s="10" t="s">
        <v>448</v>
      </c>
      <c r="J418" s="10"/>
      <c r="K418" s="10"/>
      <c r="L418" s="10"/>
      <c r="M418" s="10"/>
      <c r="N418" s="10"/>
      <c r="O418" s="10"/>
      <c r="P418" s="10"/>
      <c r="Q418" s="10">
        <v>12.82</v>
      </c>
      <c r="R418" s="10"/>
      <c r="S418" s="10"/>
      <c r="T418" s="10"/>
      <c r="U418" s="10"/>
      <c r="V418" t="s">
        <v>449</v>
      </c>
      <c r="W418" s="10" t="s">
        <v>450</v>
      </c>
      <c r="X418" s="12" t="s">
        <v>451</v>
      </c>
      <c r="Y418" s="10" t="s">
        <v>34</v>
      </c>
    </row>
    <row r="419" spans="1:25" ht="15" customHeight="1">
      <c r="A419" s="10" t="s">
        <v>38</v>
      </c>
      <c r="B419" s="10"/>
      <c r="C419" s="10"/>
      <c r="D419" s="10"/>
      <c r="E419" s="10"/>
      <c r="F419" s="10"/>
      <c r="G419" s="10" t="s">
        <v>447</v>
      </c>
      <c r="H419" s="10" t="s">
        <v>457</v>
      </c>
      <c r="I419" s="10" t="s">
        <v>454</v>
      </c>
      <c r="J419" s="10"/>
      <c r="K419" s="10"/>
      <c r="L419" s="10"/>
      <c r="M419" s="10"/>
      <c r="N419" s="10"/>
      <c r="O419" s="10"/>
      <c r="P419" s="10"/>
      <c r="Q419" s="10">
        <v>3.6</v>
      </c>
      <c r="R419" s="10"/>
      <c r="S419" s="10"/>
      <c r="T419" s="10"/>
      <c r="U419" s="10"/>
      <c r="V419" t="s">
        <v>458</v>
      </c>
      <c r="W419" s="10" t="s">
        <v>459</v>
      </c>
      <c r="X419" s="12" t="s">
        <v>460</v>
      </c>
      <c r="Y419" s="10" t="s">
        <v>34</v>
      </c>
    </row>
    <row r="420" spans="1:25" ht="15" customHeight="1">
      <c r="A420" s="10" t="s">
        <v>38</v>
      </c>
      <c r="B420" s="10"/>
      <c r="C420" s="10"/>
      <c r="D420" s="10"/>
      <c r="E420" s="10"/>
      <c r="F420" s="10"/>
      <c r="G420" s="10" t="s">
        <v>447</v>
      </c>
      <c r="H420" s="10" t="s">
        <v>457</v>
      </c>
      <c r="I420" s="10" t="s">
        <v>454</v>
      </c>
      <c r="J420" s="10"/>
      <c r="K420" s="10"/>
      <c r="L420" s="10"/>
      <c r="M420" s="10"/>
      <c r="N420" s="10"/>
      <c r="O420" s="10"/>
      <c r="P420" s="10"/>
      <c r="Q420" s="10">
        <v>6.9</v>
      </c>
      <c r="R420" s="10"/>
      <c r="S420" s="10"/>
      <c r="T420" s="10"/>
      <c r="U420" s="10"/>
      <c r="V420" t="s">
        <v>458</v>
      </c>
      <c r="W420" s="10" t="s">
        <v>459</v>
      </c>
      <c r="X420" s="12" t="s">
        <v>460</v>
      </c>
      <c r="Y420" s="10" t="s">
        <v>34</v>
      </c>
    </row>
    <row r="421" spans="1:25" ht="15" customHeight="1">
      <c r="A421" s="10" t="s">
        <v>38</v>
      </c>
      <c r="B421" s="10"/>
      <c r="C421" s="10"/>
      <c r="D421" s="10"/>
      <c r="E421" s="10"/>
      <c r="F421" s="10"/>
      <c r="G421" s="10" t="s">
        <v>447</v>
      </c>
      <c r="H421" s="10" t="s">
        <v>457</v>
      </c>
      <c r="I421" s="10" t="s">
        <v>454</v>
      </c>
      <c r="J421" s="10"/>
      <c r="K421" s="10"/>
      <c r="L421" s="10"/>
      <c r="M421" s="10"/>
      <c r="N421" s="10"/>
      <c r="O421" s="10"/>
      <c r="P421" s="10"/>
      <c r="Q421" s="10">
        <v>2.9</v>
      </c>
      <c r="R421" s="10"/>
      <c r="S421" s="10"/>
      <c r="T421" s="10"/>
      <c r="U421" s="10"/>
      <c r="V421" t="s">
        <v>458</v>
      </c>
      <c r="W421" s="10" t="s">
        <v>459</v>
      </c>
      <c r="X421" s="12" t="s">
        <v>460</v>
      </c>
      <c r="Y421" s="10" t="s">
        <v>34</v>
      </c>
    </row>
    <row r="422" spans="1:25" ht="15" customHeight="1">
      <c r="A422" s="10" t="s">
        <v>38</v>
      </c>
      <c r="B422" s="10"/>
      <c r="C422" s="10"/>
      <c r="D422" s="10"/>
      <c r="E422" s="10"/>
      <c r="F422" s="10"/>
      <c r="G422" s="10" t="s">
        <v>447</v>
      </c>
      <c r="H422" s="10" t="s">
        <v>457</v>
      </c>
      <c r="I422" s="10" t="s">
        <v>454</v>
      </c>
      <c r="J422" s="10"/>
      <c r="K422" s="10"/>
      <c r="L422" s="10"/>
      <c r="M422" s="10"/>
      <c r="N422" s="10"/>
      <c r="O422" s="10"/>
      <c r="P422" s="10"/>
      <c r="Q422" s="10">
        <v>3.1</v>
      </c>
      <c r="R422" s="10"/>
      <c r="S422" s="10"/>
      <c r="T422" s="10"/>
      <c r="U422" s="10"/>
      <c r="V422" t="s">
        <v>458</v>
      </c>
      <c r="W422" s="10" t="s">
        <v>459</v>
      </c>
      <c r="X422" s="12" t="s">
        <v>460</v>
      </c>
      <c r="Y422" s="10" t="s">
        <v>34</v>
      </c>
    </row>
    <row r="423" spans="1:25" ht="15" customHeight="1">
      <c r="A423" s="10" t="s">
        <v>38</v>
      </c>
      <c r="B423" s="10"/>
      <c r="C423" s="10"/>
      <c r="D423" s="10"/>
      <c r="E423" s="10"/>
      <c r="F423" s="10"/>
      <c r="G423" s="10" t="s">
        <v>447</v>
      </c>
      <c r="H423" s="10" t="s">
        <v>457</v>
      </c>
      <c r="I423" s="10" t="s">
        <v>456</v>
      </c>
      <c r="J423" s="10"/>
      <c r="K423" s="10"/>
      <c r="L423" s="10"/>
      <c r="M423" s="10"/>
      <c r="N423" s="10"/>
      <c r="O423" s="10"/>
      <c r="P423" s="10"/>
      <c r="Q423" s="10">
        <v>2.1</v>
      </c>
      <c r="R423" s="10"/>
      <c r="S423" s="10"/>
      <c r="T423" s="10"/>
      <c r="U423" s="10"/>
      <c r="V423" t="s">
        <v>458</v>
      </c>
      <c r="W423" s="10" t="s">
        <v>459</v>
      </c>
      <c r="X423" s="12" t="s">
        <v>460</v>
      </c>
      <c r="Y423" s="10" t="s">
        <v>34</v>
      </c>
    </row>
    <row r="424" spans="1:25" ht="15" customHeight="1">
      <c r="A424" s="10" t="s">
        <v>38</v>
      </c>
      <c r="B424" s="10"/>
      <c r="C424" s="10"/>
      <c r="D424" s="10"/>
      <c r="E424" s="10"/>
      <c r="F424" s="10"/>
      <c r="G424" s="10" t="s">
        <v>447</v>
      </c>
      <c r="H424" s="10" t="s">
        <v>457</v>
      </c>
      <c r="I424" s="10" t="s">
        <v>456</v>
      </c>
      <c r="J424" s="10"/>
      <c r="K424" s="10"/>
      <c r="L424" s="10"/>
      <c r="M424" s="10"/>
      <c r="N424" s="10"/>
      <c r="O424" s="10"/>
      <c r="P424" s="10"/>
      <c r="Q424" s="10">
        <v>3.2</v>
      </c>
      <c r="R424" s="10"/>
      <c r="S424" s="10"/>
      <c r="T424" s="10"/>
      <c r="U424" s="10"/>
      <c r="V424" t="s">
        <v>458</v>
      </c>
      <c r="W424" s="10" t="s">
        <v>459</v>
      </c>
      <c r="X424" s="12" t="s">
        <v>460</v>
      </c>
      <c r="Y424" s="10" t="s">
        <v>34</v>
      </c>
    </row>
    <row r="425" spans="1:25" ht="15" customHeight="1">
      <c r="A425" s="10" t="s">
        <v>38</v>
      </c>
      <c r="B425" s="10"/>
      <c r="C425" s="10"/>
      <c r="D425" s="10"/>
      <c r="E425" s="10"/>
      <c r="F425" s="10"/>
      <c r="G425" s="10" t="s">
        <v>447</v>
      </c>
      <c r="H425" s="10" t="s">
        <v>457</v>
      </c>
      <c r="I425" s="10" t="s">
        <v>456</v>
      </c>
      <c r="J425" s="10"/>
      <c r="K425" s="10"/>
      <c r="L425" s="10"/>
      <c r="M425" s="10"/>
      <c r="N425" s="10"/>
      <c r="O425" s="10"/>
      <c r="P425" s="10"/>
      <c r="Q425" s="10">
        <v>1.5</v>
      </c>
      <c r="R425" s="10"/>
      <c r="S425" s="10"/>
      <c r="T425" s="10"/>
      <c r="U425" s="10"/>
      <c r="V425" t="s">
        <v>458</v>
      </c>
      <c r="W425" s="10" t="s">
        <v>459</v>
      </c>
      <c r="X425" s="12" t="s">
        <v>460</v>
      </c>
      <c r="Y425" s="10" t="s">
        <v>34</v>
      </c>
    </row>
    <row r="426" spans="1:25" ht="15" customHeight="1">
      <c r="A426" s="10" t="s">
        <v>38</v>
      </c>
      <c r="B426" s="10"/>
      <c r="C426" s="10"/>
      <c r="D426" s="10"/>
      <c r="E426" s="10"/>
      <c r="F426" s="10"/>
      <c r="G426" s="10" t="s">
        <v>447</v>
      </c>
      <c r="H426" s="10" t="s">
        <v>457</v>
      </c>
      <c r="I426" s="10" t="s">
        <v>456</v>
      </c>
      <c r="J426" s="10"/>
      <c r="K426" s="10"/>
      <c r="L426" s="10"/>
      <c r="M426" s="10"/>
      <c r="N426" s="10"/>
      <c r="O426" s="10"/>
      <c r="P426" s="10"/>
      <c r="Q426" s="10">
        <v>1.8</v>
      </c>
      <c r="R426" s="10"/>
      <c r="S426" s="10"/>
      <c r="T426" s="10"/>
      <c r="U426" s="10"/>
      <c r="V426" t="s">
        <v>458</v>
      </c>
      <c r="W426" s="10" t="s">
        <v>459</v>
      </c>
      <c r="X426" s="12" t="s">
        <v>460</v>
      </c>
      <c r="Y426" s="10" t="s">
        <v>34</v>
      </c>
    </row>
    <row r="427" spans="1:25" ht="15" customHeight="1">
      <c r="A427" s="10" t="s">
        <v>38</v>
      </c>
      <c r="B427" s="10"/>
      <c r="C427" s="10"/>
      <c r="D427" s="10"/>
      <c r="E427" s="10"/>
      <c r="F427" s="10"/>
      <c r="G427" s="10" t="s">
        <v>447</v>
      </c>
      <c r="H427" s="10" t="s">
        <v>457</v>
      </c>
      <c r="I427" s="10" t="s">
        <v>456</v>
      </c>
      <c r="J427" s="10"/>
      <c r="K427" s="10"/>
      <c r="L427" s="10"/>
      <c r="M427" s="10"/>
      <c r="N427" s="10"/>
      <c r="O427" s="10"/>
      <c r="P427" s="10"/>
      <c r="Q427" s="10">
        <v>1.3</v>
      </c>
      <c r="R427" s="10"/>
      <c r="S427" s="10"/>
      <c r="T427" s="10"/>
      <c r="U427" s="10"/>
      <c r="V427" t="s">
        <v>458</v>
      </c>
      <c r="W427" s="10" t="s">
        <v>459</v>
      </c>
      <c r="X427" s="12" t="s">
        <v>460</v>
      </c>
      <c r="Y427" s="10" t="s">
        <v>34</v>
      </c>
    </row>
    <row r="428" spans="1:25">
      <c r="A428" s="10" t="s">
        <v>25</v>
      </c>
      <c r="B428" s="9" t="s">
        <v>461</v>
      </c>
      <c r="F428" s="9" t="s">
        <v>53</v>
      </c>
      <c r="G428" s="9" t="s">
        <v>462</v>
      </c>
      <c r="I428" s="9" t="s">
        <v>454</v>
      </c>
      <c r="Q428" s="9">
        <v>9.9000000000000008E-3</v>
      </c>
      <c r="V428" t="s">
        <v>463</v>
      </c>
      <c r="W428" s="9" t="s">
        <v>464</v>
      </c>
      <c r="X428" s="21" t="s">
        <v>465</v>
      </c>
      <c r="Y428" s="9" t="s">
        <v>34</v>
      </c>
    </row>
    <row r="429" spans="1:25">
      <c r="A429" s="10" t="s">
        <v>25</v>
      </c>
      <c r="B429" s="9" t="s">
        <v>461</v>
      </c>
      <c r="F429" s="9" t="s">
        <v>53</v>
      </c>
      <c r="G429" s="9" t="s">
        <v>462</v>
      </c>
      <c r="I429" s="9" t="s">
        <v>454</v>
      </c>
      <c r="Q429" s="9">
        <v>4.7499999999999999E-3</v>
      </c>
      <c r="V429" t="s">
        <v>463</v>
      </c>
      <c r="W429" s="9" t="s">
        <v>464</v>
      </c>
      <c r="X429" s="21" t="s">
        <v>465</v>
      </c>
      <c r="Y429" s="9" t="s">
        <v>34</v>
      </c>
    </row>
    <row r="430" spans="1:25">
      <c r="A430" s="10" t="s">
        <v>25</v>
      </c>
      <c r="B430" s="9" t="s">
        <v>461</v>
      </c>
      <c r="F430" s="9" t="s">
        <v>53</v>
      </c>
      <c r="G430" s="9" t="s">
        <v>462</v>
      </c>
      <c r="I430" s="9" t="s">
        <v>454</v>
      </c>
      <c r="Q430" s="9">
        <v>1.34E-3</v>
      </c>
      <c r="V430" t="s">
        <v>463</v>
      </c>
      <c r="W430" s="9" t="s">
        <v>464</v>
      </c>
      <c r="X430" s="21" t="s">
        <v>465</v>
      </c>
      <c r="Y430" s="9" t="s">
        <v>34</v>
      </c>
    </row>
    <row r="431" spans="1:25">
      <c r="A431" s="10" t="s">
        <v>25</v>
      </c>
      <c r="B431" s="9" t="s">
        <v>461</v>
      </c>
      <c r="F431" s="9" t="s">
        <v>53</v>
      </c>
      <c r="G431" s="9" t="s">
        <v>462</v>
      </c>
      <c r="I431" s="9" t="s">
        <v>454</v>
      </c>
      <c r="Q431" s="9">
        <v>5.2999999999999998E-4</v>
      </c>
      <c r="V431" t="s">
        <v>463</v>
      </c>
      <c r="W431" s="9" t="s">
        <v>464</v>
      </c>
      <c r="X431" s="21" t="s">
        <v>465</v>
      </c>
      <c r="Y431" s="9" t="s">
        <v>34</v>
      </c>
    </row>
    <row r="432" spans="1:25">
      <c r="A432" s="10" t="s">
        <v>25</v>
      </c>
      <c r="B432" s="9" t="s">
        <v>461</v>
      </c>
      <c r="F432" s="9" t="s">
        <v>53</v>
      </c>
      <c r="G432" s="9" t="s">
        <v>462</v>
      </c>
      <c r="I432" s="9" t="s">
        <v>454</v>
      </c>
      <c r="Q432" s="9">
        <v>7.2000000000000002E-5</v>
      </c>
      <c r="V432" t="s">
        <v>463</v>
      </c>
      <c r="W432" s="9" t="s">
        <v>464</v>
      </c>
      <c r="X432" s="21" t="s">
        <v>465</v>
      </c>
      <c r="Y432" s="9" t="s">
        <v>34</v>
      </c>
    </row>
    <row r="433" spans="1:25">
      <c r="A433" s="10" t="s">
        <v>25</v>
      </c>
      <c r="B433" s="9" t="s">
        <v>461</v>
      </c>
      <c r="F433" s="9" t="s">
        <v>53</v>
      </c>
      <c r="G433" s="9" t="s">
        <v>462</v>
      </c>
      <c r="I433" s="9" t="s">
        <v>454</v>
      </c>
      <c r="Q433" s="9">
        <v>0.01</v>
      </c>
      <c r="V433" t="s">
        <v>463</v>
      </c>
      <c r="W433" s="9" t="s">
        <v>464</v>
      </c>
      <c r="X433" s="21" t="s">
        <v>465</v>
      </c>
      <c r="Y433" s="9" t="s">
        <v>34</v>
      </c>
    </row>
    <row r="434" spans="1:25">
      <c r="A434" s="10" t="s">
        <v>25</v>
      </c>
      <c r="B434" s="9" t="s">
        <v>466</v>
      </c>
      <c r="F434" s="9" t="s">
        <v>53</v>
      </c>
      <c r="G434" s="9" t="s">
        <v>462</v>
      </c>
      <c r="I434" s="9" t="s">
        <v>454</v>
      </c>
      <c r="Q434" s="9">
        <v>2.23</v>
      </c>
      <c r="R434" s="9">
        <v>-3.4</v>
      </c>
      <c r="S434" s="9">
        <v>7.9</v>
      </c>
      <c r="V434" t="s">
        <v>463</v>
      </c>
      <c r="W434" s="9" t="s">
        <v>464</v>
      </c>
      <c r="X434" s="21" t="s">
        <v>465</v>
      </c>
      <c r="Y434" s="9" t="s">
        <v>34</v>
      </c>
    </row>
    <row r="435" spans="1:25">
      <c r="A435" s="10" t="s">
        <v>25</v>
      </c>
      <c r="B435" s="9" t="s">
        <v>466</v>
      </c>
      <c r="F435" s="9" t="s">
        <v>53</v>
      </c>
      <c r="G435" s="9" t="s">
        <v>462</v>
      </c>
      <c r="I435" s="9" t="s">
        <v>454</v>
      </c>
      <c r="Q435" s="9">
        <v>5.2</v>
      </c>
      <c r="V435" t="s">
        <v>463</v>
      </c>
      <c r="W435" s="9" t="s">
        <v>464</v>
      </c>
      <c r="X435" s="21" t="s">
        <v>465</v>
      </c>
      <c r="Y435" s="9" t="s">
        <v>34</v>
      </c>
    </row>
    <row r="436" spans="1:25">
      <c r="A436" s="10" t="s">
        <v>25</v>
      </c>
      <c r="B436" s="9" t="s">
        <v>466</v>
      </c>
      <c r="F436" s="9" t="s">
        <v>53</v>
      </c>
      <c r="G436" s="9" t="s">
        <v>462</v>
      </c>
      <c r="I436" s="9" t="s">
        <v>454</v>
      </c>
      <c r="Q436" s="9">
        <v>2.2999999999999998</v>
      </c>
      <c r="R436" s="9">
        <v>1.5</v>
      </c>
      <c r="S436" s="9">
        <v>3.6</v>
      </c>
      <c r="V436" t="s">
        <v>463</v>
      </c>
      <c r="W436" s="9" t="s">
        <v>464</v>
      </c>
      <c r="X436" s="21" t="s">
        <v>465</v>
      </c>
      <c r="Y436" s="9" t="s">
        <v>34</v>
      </c>
    </row>
    <row r="437" spans="1:25">
      <c r="A437" s="10" t="s">
        <v>25</v>
      </c>
      <c r="B437" s="9" t="s">
        <v>466</v>
      </c>
      <c r="F437" s="9" t="s">
        <v>53</v>
      </c>
      <c r="G437" s="9" t="s">
        <v>462</v>
      </c>
      <c r="I437" s="9" t="s">
        <v>454</v>
      </c>
      <c r="Q437" s="9">
        <v>2.76</v>
      </c>
      <c r="V437" t="s">
        <v>463</v>
      </c>
      <c r="W437" s="9" t="s">
        <v>464</v>
      </c>
      <c r="X437" s="21" t="s">
        <v>465</v>
      </c>
      <c r="Y437" s="9" t="s">
        <v>34</v>
      </c>
    </row>
    <row r="438" spans="1:25">
      <c r="A438" s="10" t="s">
        <v>40</v>
      </c>
      <c r="F438" s="9" t="s">
        <v>53</v>
      </c>
      <c r="G438" s="9" t="s">
        <v>462</v>
      </c>
      <c r="I438" s="9" t="s">
        <v>454</v>
      </c>
      <c r="Q438" s="9">
        <v>1.5</v>
      </c>
      <c r="R438" s="9">
        <v>0.26</v>
      </c>
      <c r="S438" s="9">
        <v>4.9000000000000004</v>
      </c>
      <c r="V438" t="s">
        <v>463</v>
      </c>
      <c r="W438" s="9" t="s">
        <v>464</v>
      </c>
      <c r="X438" s="21" t="s">
        <v>465</v>
      </c>
      <c r="Y438" s="9" t="s">
        <v>34</v>
      </c>
    </row>
    <row r="439" spans="1:25">
      <c r="A439" s="10" t="s">
        <v>40</v>
      </c>
      <c r="F439" s="9" t="s">
        <v>53</v>
      </c>
      <c r="G439" s="9" t="s">
        <v>462</v>
      </c>
      <c r="I439" s="9" t="s">
        <v>454</v>
      </c>
      <c r="Q439" s="9">
        <v>4.9000000000000004</v>
      </c>
      <c r="R439" s="9">
        <v>0.99</v>
      </c>
      <c r="S439" s="9">
        <v>14</v>
      </c>
      <c r="V439" t="s">
        <v>463</v>
      </c>
      <c r="W439" s="9" t="s">
        <v>464</v>
      </c>
      <c r="X439" s="21" t="s">
        <v>465</v>
      </c>
      <c r="Y439" s="9" t="s">
        <v>34</v>
      </c>
    </row>
    <row r="440" spans="1:25">
      <c r="A440" s="10" t="s">
        <v>40</v>
      </c>
      <c r="F440" s="9" t="s">
        <v>53</v>
      </c>
      <c r="G440" s="9" t="s">
        <v>462</v>
      </c>
      <c r="I440" s="9" t="s">
        <v>454</v>
      </c>
      <c r="Q440" s="9">
        <v>0.52</v>
      </c>
      <c r="R440" s="9">
        <v>0.1</v>
      </c>
      <c r="S440" s="9">
        <v>1.6</v>
      </c>
      <c r="V440" t="s">
        <v>463</v>
      </c>
      <c r="W440" s="9" t="s">
        <v>464</v>
      </c>
      <c r="X440" s="21" t="s">
        <v>465</v>
      </c>
      <c r="Y440" s="9" t="s">
        <v>34</v>
      </c>
    </row>
    <row r="441" spans="1:25">
      <c r="A441" s="10" t="s">
        <v>40</v>
      </c>
      <c r="F441" s="9" t="s">
        <v>53</v>
      </c>
      <c r="G441" s="9" t="s">
        <v>462</v>
      </c>
      <c r="I441" s="9" t="s">
        <v>454</v>
      </c>
      <c r="Q441" s="9">
        <v>3.6</v>
      </c>
      <c r="R441" s="9">
        <v>0.73</v>
      </c>
      <c r="S441" s="9">
        <v>8.85</v>
      </c>
      <c r="V441" t="s">
        <v>463</v>
      </c>
      <c r="W441" s="9" t="s">
        <v>464</v>
      </c>
      <c r="X441" s="21" t="s">
        <v>465</v>
      </c>
      <c r="Y441" s="9" t="s">
        <v>34</v>
      </c>
    </row>
    <row r="442" spans="1:25">
      <c r="A442" s="10" t="s">
        <v>40</v>
      </c>
      <c r="F442" s="9" t="s">
        <v>53</v>
      </c>
      <c r="G442" s="9" t="s">
        <v>462</v>
      </c>
      <c r="I442" s="9" t="s">
        <v>454</v>
      </c>
      <c r="Q442" s="9">
        <v>1.02</v>
      </c>
      <c r="V442" t="s">
        <v>463</v>
      </c>
      <c r="W442" s="9" t="s">
        <v>464</v>
      </c>
      <c r="X442" s="21" t="s">
        <v>465</v>
      </c>
      <c r="Y442" s="9" t="s">
        <v>34</v>
      </c>
    </row>
    <row r="443" spans="1:25">
      <c r="A443" s="10" t="s">
        <v>40</v>
      </c>
      <c r="F443" s="9" t="s">
        <v>53</v>
      </c>
      <c r="G443" s="9" t="s">
        <v>462</v>
      </c>
      <c r="I443" s="9" t="s">
        <v>454</v>
      </c>
      <c r="Q443" s="9">
        <v>1.1100000000000001</v>
      </c>
      <c r="V443" t="s">
        <v>463</v>
      </c>
      <c r="W443" s="9" t="s">
        <v>464</v>
      </c>
      <c r="X443" s="21" t="s">
        <v>465</v>
      </c>
      <c r="Y443" s="9" t="s">
        <v>34</v>
      </c>
    </row>
    <row r="444" spans="1:25">
      <c r="A444" s="10" t="s">
        <v>40</v>
      </c>
      <c r="B444" s="9" t="s">
        <v>466</v>
      </c>
      <c r="F444" s="9" t="s">
        <v>53</v>
      </c>
      <c r="G444" s="9" t="s">
        <v>462</v>
      </c>
      <c r="I444" s="9" t="s">
        <v>454</v>
      </c>
      <c r="K444" s="9" t="s">
        <v>467</v>
      </c>
      <c r="Q444" s="9">
        <v>4.13</v>
      </c>
      <c r="V444" t="s">
        <v>463</v>
      </c>
      <c r="W444" s="9" t="s">
        <v>464</v>
      </c>
      <c r="X444" s="21" t="s">
        <v>465</v>
      </c>
      <c r="Y444" s="9" t="s">
        <v>34</v>
      </c>
    </row>
    <row r="445" spans="1:25">
      <c r="A445" s="10" t="s">
        <v>40</v>
      </c>
      <c r="B445" s="9" t="s">
        <v>466</v>
      </c>
      <c r="F445" s="9" t="s">
        <v>53</v>
      </c>
      <c r="G445" s="9" t="s">
        <v>462</v>
      </c>
      <c r="I445" s="9" t="s">
        <v>454</v>
      </c>
      <c r="K445" s="9" t="s">
        <v>468</v>
      </c>
      <c r="Q445" s="9">
        <v>0.02</v>
      </c>
      <c r="V445" t="s">
        <v>463</v>
      </c>
      <c r="W445" s="9" t="s">
        <v>464</v>
      </c>
      <c r="X445" s="21" t="s">
        <v>465</v>
      </c>
      <c r="Y445" s="9" t="s">
        <v>34</v>
      </c>
    </row>
    <row r="446" spans="1:25">
      <c r="A446" s="10" t="s">
        <v>25</v>
      </c>
      <c r="F446" s="9" t="s">
        <v>28</v>
      </c>
      <c r="G446" s="9" t="s">
        <v>462</v>
      </c>
      <c r="I446" s="9" t="s">
        <v>454</v>
      </c>
      <c r="Q446" s="9">
        <f>1*10^-5</f>
        <v>1.0000000000000001E-5</v>
      </c>
      <c r="T446" s="9" t="s">
        <v>54</v>
      </c>
      <c r="U446" s="9" t="s">
        <v>469</v>
      </c>
      <c r="V446" s="9" t="s">
        <v>470</v>
      </c>
      <c r="W446" s="9" t="s">
        <v>471</v>
      </c>
      <c r="X446" s="9" t="s">
        <v>472</v>
      </c>
      <c r="Y446" s="9" t="s">
        <v>34</v>
      </c>
    </row>
    <row r="447" spans="1:25">
      <c r="A447" s="10" t="s">
        <v>25</v>
      </c>
      <c r="F447" s="9" t="s">
        <v>28</v>
      </c>
      <c r="G447" s="9" t="s">
        <v>462</v>
      </c>
      <c r="I447" s="9" t="s">
        <v>454</v>
      </c>
      <c r="Q447" s="9">
        <f>1*10^-2</f>
        <v>0.01</v>
      </c>
      <c r="T447" s="9" t="s">
        <v>54</v>
      </c>
      <c r="U447" s="9" t="s">
        <v>469</v>
      </c>
      <c r="V447" s="9" t="s">
        <v>470</v>
      </c>
      <c r="W447" s="9" t="s">
        <v>471</v>
      </c>
      <c r="X447" s="9" t="s">
        <v>472</v>
      </c>
      <c r="Y447" s="9" t="s">
        <v>34</v>
      </c>
    </row>
    <row r="448" spans="1:25">
      <c r="A448" s="10" t="s">
        <v>40</v>
      </c>
      <c r="C448" s="9" t="s">
        <v>473</v>
      </c>
      <c r="F448" s="9" t="s">
        <v>53</v>
      </c>
      <c r="G448" s="9" t="s">
        <v>462</v>
      </c>
      <c r="I448" s="9" t="s">
        <v>454</v>
      </c>
      <c r="Q448" s="9">
        <v>1.3</v>
      </c>
      <c r="T448" s="9" t="s">
        <v>54</v>
      </c>
      <c r="U448" s="9" t="s">
        <v>469</v>
      </c>
      <c r="V448" s="9" t="s">
        <v>470</v>
      </c>
      <c r="W448" s="9" t="s">
        <v>471</v>
      </c>
      <c r="X448" s="21" t="s">
        <v>472</v>
      </c>
      <c r="Y448" s="9" t="s">
        <v>34</v>
      </c>
    </row>
    <row r="449" spans="1:25">
      <c r="A449" s="10" t="s">
        <v>40</v>
      </c>
      <c r="C449" s="9" t="s">
        <v>473</v>
      </c>
      <c r="F449" s="9" t="s">
        <v>53</v>
      </c>
      <c r="G449" s="9" t="s">
        <v>462</v>
      </c>
      <c r="I449" s="9" t="s">
        <v>454</v>
      </c>
      <c r="Q449" s="9">
        <v>1.9</v>
      </c>
      <c r="T449" s="9" t="s">
        <v>54</v>
      </c>
      <c r="U449" s="9" t="s">
        <v>469</v>
      </c>
      <c r="V449" s="9" t="s">
        <v>470</v>
      </c>
      <c r="W449" s="9" t="s">
        <v>471</v>
      </c>
      <c r="X449" s="21" t="s">
        <v>472</v>
      </c>
      <c r="Y449" s="9" t="s">
        <v>34</v>
      </c>
    </row>
    <row r="450" spans="1:25">
      <c r="A450" s="10" t="s">
        <v>40</v>
      </c>
      <c r="C450" s="9" t="s">
        <v>474</v>
      </c>
      <c r="F450" s="9" t="s">
        <v>53</v>
      </c>
      <c r="G450" s="9" t="s">
        <v>462</v>
      </c>
      <c r="I450" s="9" t="s">
        <v>454</v>
      </c>
      <c r="Q450" s="9">
        <v>0.6</v>
      </c>
      <c r="T450" s="9" t="s">
        <v>54</v>
      </c>
      <c r="U450" s="9" t="s">
        <v>469</v>
      </c>
      <c r="V450" s="9" t="s">
        <v>470</v>
      </c>
      <c r="W450" s="9" t="s">
        <v>471</v>
      </c>
      <c r="X450" s="21" t="s">
        <v>472</v>
      </c>
      <c r="Y450" s="9" t="s">
        <v>34</v>
      </c>
    </row>
    <row r="451" spans="1:25">
      <c r="A451" s="10" t="s">
        <v>40</v>
      </c>
      <c r="C451" s="9" t="s">
        <v>474</v>
      </c>
      <c r="F451" s="9" t="s">
        <v>53</v>
      </c>
      <c r="G451" s="9" t="s">
        <v>462</v>
      </c>
      <c r="I451" s="9" t="s">
        <v>454</v>
      </c>
      <c r="Q451" s="9">
        <v>1.4</v>
      </c>
      <c r="T451" s="9" t="s">
        <v>54</v>
      </c>
      <c r="U451" s="9" t="s">
        <v>469</v>
      </c>
      <c r="V451" s="9" t="s">
        <v>470</v>
      </c>
      <c r="W451" s="9" t="s">
        <v>471</v>
      </c>
      <c r="X451" s="21" t="s">
        <v>472</v>
      </c>
      <c r="Y451" s="9" t="s">
        <v>34</v>
      </c>
    </row>
    <row r="452" spans="1:25" ht="18">
      <c r="A452" s="10" t="s">
        <v>25</v>
      </c>
      <c r="D452" s="9" t="s">
        <v>475</v>
      </c>
      <c r="F452" s="9" t="s">
        <v>28</v>
      </c>
      <c r="G452" s="9" t="s">
        <v>462</v>
      </c>
      <c r="I452" s="9" t="s">
        <v>454</v>
      </c>
      <c r="Q452" s="9">
        <v>1.4E-2</v>
      </c>
      <c r="T452" s="9" t="s">
        <v>54</v>
      </c>
      <c r="V452" t="s">
        <v>476</v>
      </c>
      <c r="W452" s="9" t="s">
        <v>477</v>
      </c>
      <c r="X452" s="9" t="s">
        <v>478</v>
      </c>
      <c r="Y452" s="9" t="s">
        <v>34</v>
      </c>
    </row>
    <row r="453" spans="1:25" ht="18">
      <c r="A453" s="10" t="s">
        <v>479</v>
      </c>
      <c r="B453" s="9" t="s">
        <v>480</v>
      </c>
      <c r="D453" s="9" t="s">
        <v>475</v>
      </c>
      <c r="F453" s="9" t="s">
        <v>28</v>
      </c>
      <c r="G453" s="9" t="s">
        <v>462</v>
      </c>
      <c r="I453" s="9" t="s">
        <v>454</v>
      </c>
      <c r="K453" s="9" t="s">
        <v>481</v>
      </c>
      <c r="Q453" s="9">
        <v>0.23</v>
      </c>
      <c r="T453" s="9" t="s">
        <v>54</v>
      </c>
      <c r="V453" t="s">
        <v>476</v>
      </c>
      <c r="W453" s="9" t="s">
        <v>477</v>
      </c>
      <c r="X453" s="9" t="s">
        <v>478</v>
      </c>
      <c r="Y453" s="9" t="s">
        <v>34</v>
      </c>
    </row>
    <row r="454" spans="1:25" ht="18">
      <c r="A454" s="10" t="s">
        <v>479</v>
      </c>
      <c r="B454" s="9" t="s">
        <v>480</v>
      </c>
      <c r="D454" s="9" t="s">
        <v>475</v>
      </c>
      <c r="F454" s="9" t="s">
        <v>28</v>
      </c>
      <c r="G454" s="9" t="s">
        <v>462</v>
      </c>
      <c r="I454" s="9" t="s">
        <v>454</v>
      </c>
      <c r="K454" s="9" t="s">
        <v>482</v>
      </c>
      <c r="Q454" s="9">
        <v>0.82</v>
      </c>
      <c r="T454" s="9" t="s">
        <v>54</v>
      </c>
      <c r="V454" t="s">
        <v>476</v>
      </c>
      <c r="W454" s="9" t="s">
        <v>477</v>
      </c>
      <c r="X454" s="9" t="s">
        <v>478</v>
      </c>
      <c r="Y454" s="9" t="s">
        <v>34</v>
      </c>
    </row>
    <row r="455" spans="1:25" ht="18">
      <c r="A455" s="10" t="s">
        <v>479</v>
      </c>
      <c r="B455" s="9" t="s">
        <v>480</v>
      </c>
      <c r="D455" s="9" t="s">
        <v>475</v>
      </c>
      <c r="F455" s="9" t="s">
        <v>28</v>
      </c>
      <c r="G455" s="9" t="s">
        <v>462</v>
      </c>
      <c r="I455" s="9" t="s">
        <v>454</v>
      </c>
      <c r="K455" s="9" t="s">
        <v>483</v>
      </c>
      <c r="Q455" s="9">
        <v>2.0099999999999998</v>
      </c>
      <c r="T455" s="9" t="s">
        <v>54</v>
      </c>
      <c r="V455" t="s">
        <v>476</v>
      </c>
      <c r="W455" s="9" t="s">
        <v>477</v>
      </c>
      <c r="X455" s="9" t="s">
        <v>478</v>
      </c>
      <c r="Y455" s="9" t="s">
        <v>34</v>
      </c>
    </row>
    <row r="456" spans="1:25" ht="18">
      <c r="A456" s="10" t="s">
        <v>479</v>
      </c>
      <c r="B456" s="9" t="s">
        <v>480</v>
      </c>
      <c r="D456" s="9" t="s">
        <v>475</v>
      </c>
      <c r="F456" s="9" t="s">
        <v>28</v>
      </c>
      <c r="G456" s="9" t="s">
        <v>462</v>
      </c>
      <c r="I456" s="9" t="s">
        <v>454</v>
      </c>
      <c r="K456" s="9" t="s">
        <v>484</v>
      </c>
      <c r="Q456" s="9">
        <v>3.47</v>
      </c>
      <c r="T456" s="9" t="s">
        <v>54</v>
      </c>
      <c r="V456" t="s">
        <v>476</v>
      </c>
      <c r="W456" s="9" t="s">
        <v>477</v>
      </c>
      <c r="X456" s="9" t="s">
        <v>478</v>
      </c>
      <c r="Y456" s="9" t="s">
        <v>34</v>
      </c>
    </row>
    <row r="457" spans="1:25" ht="18">
      <c r="A457" s="10" t="s">
        <v>25</v>
      </c>
      <c r="D457" s="9" t="s">
        <v>120</v>
      </c>
      <c r="F457" s="9" t="s">
        <v>28</v>
      </c>
      <c r="G457" s="9" t="s">
        <v>462</v>
      </c>
      <c r="I457" s="9" t="s">
        <v>454</v>
      </c>
      <c r="K457" s="9" t="s">
        <v>485</v>
      </c>
      <c r="Q457" s="9">
        <v>0.43</v>
      </c>
      <c r="R457" s="9">
        <v>0.16</v>
      </c>
      <c r="S457" s="9">
        <v>0.84</v>
      </c>
      <c r="V457" t="s">
        <v>486</v>
      </c>
      <c r="W457" s="9" t="s">
        <v>487</v>
      </c>
      <c r="X457" s="9" t="s">
        <v>488</v>
      </c>
      <c r="Y457" s="9" t="s">
        <v>34</v>
      </c>
    </row>
    <row r="458" spans="1:25" ht="18">
      <c r="A458" s="10" t="s">
        <v>25</v>
      </c>
      <c r="D458" s="9" t="s">
        <v>120</v>
      </c>
      <c r="F458" s="9" t="s">
        <v>28</v>
      </c>
      <c r="G458" s="9" t="s">
        <v>462</v>
      </c>
      <c r="I458" s="9" t="s">
        <v>454</v>
      </c>
      <c r="K458" s="9" t="s">
        <v>489</v>
      </c>
      <c r="Q458" s="9">
        <v>0.08</v>
      </c>
      <c r="R458" s="9">
        <v>0.01</v>
      </c>
      <c r="S458" s="9">
        <v>0.32</v>
      </c>
      <c r="V458" t="s">
        <v>486</v>
      </c>
      <c r="W458" s="9" t="s">
        <v>487</v>
      </c>
      <c r="X458" s="9" t="s">
        <v>488</v>
      </c>
      <c r="Y458" s="9" t="s">
        <v>34</v>
      </c>
    </row>
    <row r="459" spans="1:25" ht="18">
      <c r="A459" s="10" t="s">
        <v>479</v>
      </c>
      <c r="B459" s="9" t="s">
        <v>490</v>
      </c>
      <c r="D459" s="9" t="s">
        <v>120</v>
      </c>
      <c r="F459" s="9" t="s">
        <v>28</v>
      </c>
      <c r="G459" s="9" t="s">
        <v>462</v>
      </c>
      <c r="I459" s="9" t="s">
        <v>454</v>
      </c>
      <c r="K459" s="9" t="s">
        <v>491</v>
      </c>
      <c r="Q459" s="9">
        <v>2.2000000000000002</v>
      </c>
      <c r="V459" t="s">
        <v>486</v>
      </c>
      <c r="W459" s="9" t="s">
        <v>487</v>
      </c>
      <c r="X459" s="9" t="s">
        <v>488</v>
      </c>
      <c r="Y459" s="9" t="s">
        <v>34</v>
      </c>
    </row>
    <row r="460" spans="1:25" ht="18">
      <c r="A460" s="10" t="s">
        <v>479</v>
      </c>
      <c r="B460" s="9" t="s">
        <v>490</v>
      </c>
      <c r="D460" s="9" t="s">
        <v>120</v>
      </c>
      <c r="F460" s="9" t="s">
        <v>28</v>
      </c>
      <c r="G460" s="9" t="s">
        <v>462</v>
      </c>
      <c r="I460" s="9" t="s">
        <v>454</v>
      </c>
      <c r="K460" s="9" t="s">
        <v>492</v>
      </c>
      <c r="Q460" s="9">
        <v>1.7</v>
      </c>
      <c r="V460" t="s">
        <v>486</v>
      </c>
      <c r="W460" s="9" t="s">
        <v>487</v>
      </c>
      <c r="X460" s="9" t="s">
        <v>488</v>
      </c>
      <c r="Y460" s="9" t="s">
        <v>34</v>
      </c>
    </row>
    <row r="461" spans="1:25">
      <c r="A461" s="10" t="s">
        <v>40</v>
      </c>
      <c r="F461" s="9" t="s">
        <v>102</v>
      </c>
      <c r="G461" s="9" t="s">
        <v>493</v>
      </c>
      <c r="I461" s="9" t="s">
        <v>454</v>
      </c>
      <c r="M461" s="9" t="s">
        <v>494</v>
      </c>
      <c r="Q461" s="9">
        <v>1.1399999999999999</v>
      </c>
      <c r="V461" s="9" t="s">
        <v>495</v>
      </c>
      <c r="W461" s="9" t="s">
        <v>496</v>
      </c>
      <c r="X461" s="21" t="s">
        <v>497</v>
      </c>
      <c r="Y461" s="9" t="s">
        <v>34</v>
      </c>
    </row>
    <row r="462" spans="1:25">
      <c r="A462" s="10" t="s">
        <v>40</v>
      </c>
      <c r="F462" s="9" t="s">
        <v>102</v>
      </c>
      <c r="G462" s="9" t="s">
        <v>493</v>
      </c>
      <c r="I462" s="9" t="s">
        <v>454</v>
      </c>
      <c r="M462" s="9" t="s">
        <v>498</v>
      </c>
      <c r="Q462" s="9">
        <v>36.5</v>
      </c>
      <c r="V462" s="9" t="s">
        <v>495</v>
      </c>
      <c r="W462" s="9" t="s">
        <v>496</v>
      </c>
      <c r="X462" s="21" t="s">
        <v>497</v>
      </c>
      <c r="Y462" s="9" t="s">
        <v>34</v>
      </c>
    </row>
    <row r="463" spans="1:25">
      <c r="A463" s="10" t="s">
        <v>40</v>
      </c>
      <c r="F463" s="9" t="s">
        <v>28</v>
      </c>
      <c r="G463" s="9" t="s">
        <v>493</v>
      </c>
      <c r="I463" s="9" t="s">
        <v>454</v>
      </c>
      <c r="Q463" s="9">
        <v>0.80359999999999998</v>
      </c>
      <c r="V463" s="9" t="s">
        <v>499</v>
      </c>
      <c r="W463" s="9" t="s">
        <v>500</v>
      </c>
      <c r="X463" s="21" t="s">
        <v>501</v>
      </c>
      <c r="Y463" s="9" t="s">
        <v>34</v>
      </c>
    </row>
    <row r="464" spans="1:25">
      <c r="A464" s="10" t="s">
        <v>40</v>
      </c>
      <c r="F464" s="9" t="s">
        <v>28</v>
      </c>
      <c r="G464" s="9" t="s">
        <v>493</v>
      </c>
      <c r="I464" s="9" t="s">
        <v>454</v>
      </c>
      <c r="Q464" s="9">
        <v>0.91669999999999996</v>
      </c>
      <c r="V464" s="9" t="s">
        <v>499</v>
      </c>
      <c r="W464" s="9" t="s">
        <v>500</v>
      </c>
      <c r="X464" s="21" t="s">
        <v>501</v>
      </c>
      <c r="Y464" s="9" t="s">
        <v>34</v>
      </c>
    </row>
    <row r="465" spans="1:25">
      <c r="A465" s="10" t="s">
        <v>40</v>
      </c>
      <c r="F465" s="9" t="s">
        <v>28</v>
      </c>
      <c r="G465" s="9" t="s">
        <v>493</v>
      </c>
      <c r="I465" s="9" t="s">
        <v>454</v>
      </c>
      <c r="Q465" s="9">
        <v>1.075</v>
      </c>
      <c r="V465" s="9" t="s">
        <v>499</v>
      </c>
      <c r="W465" s="9" t="s">
        <v>500</v>
      </c>
      <c r="X465" s="21" t="s">
        <v>501</v>
      </c>
      <c r="Y465" s="9" t="s">
        <v>34</v>
      </c>
    </row>
    <row r="466" spans="1:25">
      <c r="A466" s="10" t="s">
        <v>40</v>
      </c>
      <c r="F466" s="9" t="s">
        <v>28</v>
      </c>
      <c r="G466" s="9" t="s">
        <v>493</v>
      </c>
      <c r="I466" s="9" t="s">
        <v>454</v>
      </c>
      <c r="Q466" s="9">
        <v>1.3125</v>
      </c>
      <c r="V466" s="9" t="s">
        <v>499</v>
      </c>
      <c r="W466" s="9" t="s">
        <v>500</v>
      </c>
      <c r="X466" s="21" t="s">
        <v>501</v>
      </c>
      <c r="Y466" s="9" t="s">
        <v>34</v>
      </c>
    </row>
    <row r="467" spans="1:25">
      <c r="A467" s="10" t="s">
        <v>40</v>
      </c>
      <c r="F467" s="9" t="s">
        <v>28</v>
      </c>
      <c r="G467" s="9" t="s">
        <v>493</v>
      </c>
      <c r="I467" s="9" t="s">
        <v>454</v>
      </c>
      <c r="Q467" s="9">
        <v>1.7082999999999999</v>
      </c>
      <c r="V467" s="9" t="s">
        <v>499</v>
      </c>
      <c r="W467" s="9" t="s">
        <v>500</v>
      </c>
      <c r="X467" s="21" t="s">
        <v>501</v>
      </c>
      <c r="Y467" s="9" t="s">
        <v>34</v>
      </c>
    </row>
    <row r="468" spans="1:25">
      <c r="A468" s="10" t="s">
        <v>40</v>
      </c>
      <c r="F468" s="9" t="s">
        <v>28</v>
      </c>
      <c r="G468" s="9" t="s">
        <v>493</v>
      </c>
      <c r="I468" s="9" t="s">
        <v>454</v>
      </c>
      <c r="Q468" s="9">
        <v>2.0249999999999999</v>
      </c>
      <c r="V468" s="9" t="s">
        <v>499</v>
      </c>
      <c r="W468" s="9" t="s">
        <v>500</v>
      </c>
      <c r="X468" s="21" t="s">
        <v>501</v>
      </c>
      <c r="Y468" s="9" t="s">
        <v>34</v>
      </c>
    </row>
    <row r="469" spans="1:25">
      <c r="A469" s="10" t="s">
        <v>40</v>
      </c>
      <c r="F469" s="9" t="s">
        <v>28</v>
      </c>
      <c r="G469" s="9" t="s">
        <v>493</v>
      </c>
      <c r="I469" s="9" t="s">
        <v>454</v>
      </c>
      <c r="Q469" s="9">
        <v>0.625</v>
      </c>
      <c r="V469" s="9" t="s">
        <v>499</v>
      </c>
      <c r="W469" s="9" t="s">
        <v>500</v>
      </c>
      <c r="X469" s="21" t="s">
        <v>501</v>
      </c>
      <c r="Y469" s="9" t="s">
        <v>34</v>
      </c>
    </row>
    <row r="470" spans="1:25">
      <c r="A470" s="10" t="s">
        <v>40</v>
      </c>
      <c r="F470" s="9" t="s">
        <v>28</v>
      </c>
      <c r="G470" s="9" t="s">
        <v>493</v>
      </c>
      <c r="I470" s="9" t="s">
        <v>454</v>
      </c>
      <c r="Q470" s="9">
        <v>0.82079999999999997</v>
      </c>
      <c r="V470" s="9" t="s">
        <v>499</v>
      </c>
      <c r="W470" s="9" t="s">
        <v>500</v>
      </c>
      <c r="X470" s="21" t="s">
        <v>501</v>
      </c>
      <c r="Y470" s="9" t="s">
        <v>34</v>
      </c>
    </row>
    <row r="471" spans="1:25">
      <c r="A471" s="10" t="s">
        <v>40</v>
      </c>
      <c r="F471" s="9" t="s">
        <v>28</v>
      </c>
      <c r="G471" s="9" t="s">
        <v>493</v>
      </c>
      <c r="I471" s="9" t="s">
        <v>454</v>
      </c>
      <c r="Q471" s="9">
        <v>2.5</v>
      </c>
      <c r="V471" s="9" t="s">
        <v>502</v>
      </c>
      <c r="W471" s="9" t="s">
        <v>500</v>
      </c>
      <c r="X471" s="21" t="s">
        <v>501</v>
      </c>
      <c r="Y471" s="9" t="s">
        <v>34</v>
      </c>
    </row>
    <row r="472" spans="1:25">
      <c r="A472" s="10" t="s">
        <v>25</v>
      </c>
      <c r="F472" s="9" t="s">
        <v>28</v>
      </c>
      <c r="G472" s="9" t="s">
        <v>493</v>
      </c>
      <c r="I472" s="9" t="s">
        <v>454</v>
      </c>
      <c r="Q472" s="9">
        <v>2.5</v>
      </c>
      <c r="V472" s="9" t="s">
        <v>502</v>
      </c>
      <c r="W472" s="9" t="s">
        <v>500</v>
      </c>
      <c r="X472" s="21" t="s">
        <v>501</v>
      </c>
      <c r="Y472" s="9" t="s">
        <v>34</v>
      </c>
    </row>
    <row r="473" spans="1:25">
      <c r="A473" s="10" t="s">
        <v>25</v>
      </c>
      <c r="F473" s="9" t="s">
        <v>28</v>
      </c>
      <c r="G473" s="9" t="s">
        <v>493</v>
      </c>
      <c r="I473" s="9" t="s">
        <v>454</v>
      </c>
      <c r="Q473" s="9">
        <v>3</v>
      </c>
      <c r="V473" s="9" t="s">
        <v>502</v>
      </c>
      <c r="W473" s="9" t="s">
        <v>500</v>
      </c>
      <c r="X473" s="21" t="s">
        <v>501</v>
      </c>
      <c r="Y473" s="9" t="s">
        <v>34</v>
      </c>
    </row>
    <row r="474" spans="1:25">
      <c r="A474" s="10" t="s">
        <v>25</v>
      </c>
      <c r="F474" s="9" t="s">
        <v>28</v>
      </c>
      <c r="G474" s="9" t="s">
        <v>493</v>
      </c>
      <c r="I474" s="9" t="s">
        <v>454</v>
      </c>
      <c r="Q474" s="9">
        <v>6</v>
      </c>
      <c r="V474" s="9" t="s">
        <v>502</v>
      </c>
      <c r="W474" s="9" t="s">
        <v>500</v>
      </c>
      <c r="X474" s="21" t="s">
        <v>501</v>
      </c>
      <c r="Y474" s="9" t="s">
        <v>34</v>
      </c>
    </row>
    <row r="475" spans="1:25">
      <c r="A475" s="10" t="s">
        <v>25</v>
      </c>
      <c r="F475" s="9" t="s">
        <v>28</v>
      </c>
      <c r="G475" s="9" t="s">
        <v>493</v>
      </c>
      <c r="I475" s="9" t="s">
        <v>454</v>
      </c>
      <c r="Q475" s="9">
        <v>7.0000000000000007E-2</v>
      </c>
      <c r="V475" s="9" t="s">
        <v>502</v>
      </c>
      <c r="W475" s="9" t="s">
        <v>500</v>
      </c>
      <c r="X475" s="9" t="s">
        <v>503</v>
      </c>
      <c r="Y475" s="9" t="s">
        <v>34</v>
      </c>
    </row>
    <row r="476" spans="1:25">
      <c r="A476" s="10" t="s">
        <v>25</v>
      </c>
      <c r="F476" s="9" t="s">
        <v>28</v>
      </c>
      <c r="G476" s="9" t="s">
        <v>493</v>
      </c>
      <c r="I476" s="9" t="s">
        <v>454</v>
      </c>
      <c r="Q476" s="9">
        <v>0.08</v>
      </c>
      <c r="V476" s="9" t="s">
        <v>502</v>
      </c>
      <c r="W476" s="9" t="s">
        <v>500</v>
      </c>
      <c r="X476" s="9" t="s">
        <v>503</v>
      </c>
      <c r="Y476" s="9" t="s">
        <v>34</v>
      </c>
    </row>
    <row r="477" spans="1:25">
      <c r="A477" s="10" t="s">
        <v>25</v>
      </c>
      <c r="F477" s="9" t="s">
        <v>28</v>
      </c>
      <c r="G477" s="9" t="s">
        <v>493</v>
      </c>
      <c r="I477" s="9" t="s">
        <v>454</v>
      </c>
      <c r="Q477" s="9">
        <v>2.5000000000000001E-2</v>
      </c>
      <c r="V477" s="9" t="s">
        <v>502</v>
      </c>
      <c r="W477" s="9" t="s">
        <v>500</v>
      </c>
      <c r="X477" s="9" t="s">
        <v>503</v>
      </c>
      <c r="Y477" s="9" t="s">
        <v>34</v>
      </c>
    </row>
    <row r="478" spans="1:25">
      <c r="A478" s="10" t="s">
        <v>25</v>
      </c>
      <c r="F478" s="9" t="s">
        <v>28</v>
      </c>
      <c r="G478" s="9" t="s">
        <v>493</v>
      </c>
      <c r="I478" s="9" t="s">
        <v>454</v>
      </c>
      <c r="Q478" s="9">
        <v>0.1</v>
      </c>
      <c r="V478" s="9" t="s">
        <v>502</v>
      </c>
      <c r="W478" s="9" t="s">
        <v>500</v>
      </c>
      <c r="X478" s="9" t="s">
        <v>503</v>
      </c>
      <c r="Y478" s="9" t="s">
        <v>34</v>
      </c>
    </row>
    <row r="479" spans="1:25">
      <c r="A479" s="10" t="s">
        <v>25</v>
      </c>
      <c r="C479" s="9" t="s">
        <v>504</v>
      </c>
      <c r="F479" s="9" t="s">
        <v>28</v>
      </c>
      <c r="G479" s="9" t="s">
        <v>493</v>
      </c>
      <c r="I479" s="9" t="s">
        <v>454</v>
      </c>
      <c r="Q479" s="9">
        <v>0.01</v>
      </c>
      <c r="V479" s="9" t="s">
        <v>505</v>
      </c>
      <c r="W479" s="9" t="s">
        <v>506</v>
      </c>
      <c r="X479" s="21" t="s">
        <v>507</v>
      </c>
      <c r="Y479" s="9" t="s">
        <v>34</v>
      </c>
    </row>
    <row r="480" spans="1:25">
      <c r="A480" s="10" t="s">
        <v>25</v>
      </c>
      <c r="C480" s="9" t="s">
        <v>504</v>
      </c>
      <c r="F480" s="9" t="s">
        <v>28</v>
      </c>
      <c r="G480" s="9" t="s">
        <v>493</v>
      </c>
      <c r="I480" s="9" t="s">
        <v>454</v>
      </c>
      <c r="Q480" s="9">
        <v>0.1</v>
      </c>
      <c r="V480" s="9" t="s">
        <v>505</v>
      </c>
      <c r="W480" s="9" t="s">
        <v>506</v>
      </c>
      <c r="X480" s="21" t="s">
        <v>507</v>
      </c>
      <c r="Y480" s="9" t="s">
        <v>34</v>
      </c>
    </row>
    <row r="481" spans="1:25">
      <c r="A481" s="10" t="s">
        <v>45</v>
      </c>
      <c r="B481" s="9" t="s">
        <v>508</v>
      </c>
      <c r="C481" s="9" t="s">
        <v>67</v>
      </c>
      <c r="F481" s="9" t="s">
        <v>102</v>
      </c>
      <c r="G481" s="9" t="s">
        <v>493</v>
      </c>
      <c r="H481" s="9" t="s">
        <v>509</v>
      </c>
      <c r="I481" s="9" t="s">
        <v>454</v>
      </c>
      <c r="L481" s="9" t="s">
        <v>510</v>
      </c>
      <c r="Q481" s="9">
        <f>10^3.9</f>
        <v>7943.2823472428154</v>
      </c>
      <c r="V481" s="9" t="s">
        <v>511</v>
      </c>
      <c r="W481" s="9" t="s">
        <v>512</v>
      </c>
      <c r="X481" s="21" t="s">
        <v>513</v>
      </c>
      <c r="Y481" s="9" t="s">
        <v>34</v>
      </c>
    </row>
    <row r="482" spans="1:25" customFormat="1">
      <c r="A482" t="s">
        <v>1034</v>
      </c>
      <c r="C482" t="s">
        <v>427</v>
      </c>
      <c r="D482" t="s">
        <v>514</v>
      </c>
      <c r="F482" t="s">
        <v>102</v>
      </c>
      <c r="G482" t="s">
        <v>524</v>
      </c>
      <c r="I482" t="s">
        <v>454</v>
      </c>
      <c r="J482" t="s">
        <v>516</v>
      </c>
      <c r="K482" t="s">
        <v>517</v>
      </c>
      <c r="L482" t="s">
        <v>518</v>
      </c>
      <c r="M482" t="s">
        <v>533</v>
      </c>
      <c r="Q482">
        <v>0.66</v>
      </c>
      <c r="V482" t="s">
        <v>519</v>
      </c>
      <c r="W482" t="s">
        <v>520</v>
      </c>
      <c r="X482" t="s">
        <v>521</v>
      </c>
      <c r="Y482" t="s">
        <v>522</v>
      </c>
    </row>
    <row r="483" spans="1:25" customFormat="1" ht="15" customHeight="1">
      <c r="A483" s="77" t="s">
        <v>25</v>
      </c>
      <c r="B483" s="77" t="s">
        <v>523</v>
      </c>
      <c r="D483" s="77"/>
      <c r="F483" t="s">
        <v>45</v>
      </c>
      <c r="G483" t="s">
        <v>524</v>
      </c>
      <c r="J483" t="s">
        <v>525</v>
      </c>
      <c r="K483" t="s">
        <v>526</v>
      </c>
      <c r="M483" t="s">
        <v>527</v>
      </c>
      <c r="Q483" s="77">
        <v>0.5</v>
      </c>
      <c r="V483" t="s">
        <v>528</v>
      </c>
      <c r="W483" s="9" t="s">
        <v>529</v>
      </c>
      <c r="X483" t="s">
        <v>530</v>
      </c>
      <c r="Y483" s="9" t="s">
        <v>34</v>
      </c>
    </row>
    <row r="484" spans="1:25" customFormat="1" ht="15" customHeight="1">
      <c r="A484" s="77" t="s">
        <v>25</v>
      </c>
      <c r="B484" s="77" t="s">
        <v>531</v>
      </c>
      <c r="D484" s="77"/>
      <c r="F484" t="s">
        <v>45</v>
      </c>
      <c r="G484" t="s">
        <v>524</v>
      </c>
      <c r="J484" t="s">
        <v>525</v>
      </c>
      <c r="K484" t="s">
        <v>526</v>
      </c>
      <c r="M484" t="s">
        <v>527</v>
      </c>
      <c r="Q484" s="77">
        <v>0.1</v>
      </c>
      <c r="V484" t="s">
        <v>528</v>
      </c>
      <c r="W484" s="9" t="s">
        <v>529</v>
      </c>
      <c r="X484" t="s">
        <v>530</v>
      </c>
      <c r="Y484" s="9" t="s">
        <v>34</v>
      </c>
    </row>
    <row r="485" spans="1:25" customFormat="1" ht="15" customHeight="1">
      <c r="A485" s="77" t="s">
        <v>25</v>
      </c>
      <c r="B485" s="77" t="s">
        <v>532</v>
      </c>
      <c r="D485" s="77"/>
      <c r="F485" t="s">
        <v>45</v>
      </c>
      <c r="G485" t="s">
        <v>524</v>
      </c>
      <c r="J485" t="s">
        <v>525</v>
      </c>
      <c r="K485" t="s">
        <v>526</v>
      </c>
      <c r="M485" t="s">
        <v>533</v>
      </c>
      <c r="Q485" s="77">
        <v>0.03</v>
      </c>
      <c r="V485" t="s">
        <v>528</v>
      </c>
      <c r="W485" s="9" t="s">
        <v>529</v>
      </c>
      <c r="X485" t="s">
        <v>530</v>
      </c>
      <c r="Y485" s="9" t="s">
        <v>34</v>
      </c>
    </row>
    <row r="486" spans="1:25" customFormat="1" ht="15" customHeight="1">
      <c r="A486" s="77" t="s">
        <v>25</v>
      </c>
      <c r="B486" s="77" t="s">
        <v>534</v>
      </c>
      <c r="D486" s="77"/>
      <c r="F486" t="s">
        <v>45</v>
      </c>
      <c r="G486" t="s">
        <v>524</v>
      </c>
      <c r="J486" t="s">
        <v>525</v>
      </c>
      <c r="K486" t="s">
        <v>526</v>
      </c>
      <c r="M486" t="s">
        <v>533</v>
      </c>
      <c r="Q486" s="77">
        <v>0</v>
      </c>
      <c r="V486" t="s">
        <v>528</v>
      </c>
      <c r="W486" s="9" t="s">
        <v>529</v>
      </c>
      <c r="X486" t="s">
        <v>530</v>
      </c>
      <c r="Y486" s="9" t="s">
        <v>34</v>
      </c>
    </row>
    <row r="487" spans="1:25" customFormat="1" ht="15" customHeight="1">
      <c r="A487" s="77" t="s">
        <v>25</v>
      </c>
      <c r="B487" s="77" t="s">
        <v>535</v>
      </c>
      <c r="F487" t="s">
        <v>45</v>
      </c>
      <c r="G487" t="s">
        <v>524</v>
      </c>
      <c r="J487" t="s">
        <v>536</v>
      </c>
      <c r="M487" t="s">
        <v>533</v>
      </c>
      <c r="Q487" s="77">
        <v>0.03</v>
      </c>
      <c r="T487" s="77"/>
      <c r="V487" t="s">
        <v>537</v>
      </c>
      <c r="W487" t="s">
        <v>538</v>
      </c>
      <c r="X487" t="s">
        <v>539</v>
      </c>
      <c r="Y487" t="s">
        <v>34</v>
      </c>
    </row>
    <row r="488" spans="1:25" customFormat="1" ht="15" customHeight="1">
      <c r="A488" s="77" t="s">
        <v>25</v>
      </c>
      <c r="B488" s="77" t="s">
        <v>540</v>
      </c>
      <c r="F488" t="s">
        <v>45</v>
      </c>
      <c r="G488" t="s">
        <v>524</v>
      </c>
      <c r="J488" t="s">
        <v>536</v>
      </c>
      <c r="M488" t="s">
        <v>527</v>
      </c>
      <c r="Q488" s="77">
        <v>0.5</v>
      </c>
      <c r="T488" s="77"/>
      <c r="V488" t="s">
        <v>537</v>
      </c>
      <c r="W488" t="s">
        <v>538</v>
      </c>
      <c r="X488" t="s">
        <v>539</v>
      </c>
      <c r="Y488" t="s">
        <v>34</v>
      </c>
    </row>
    <row r="489" spans="1:25" customFormat="1" ht="15" customHeight="1">
      <c r="A489" s="77" t="s">
        <v>25</v>
      </c>
      <c r="B489" s="77" t="s">
        <v>541</v>
      </c>
      <c r="F489" t="s">
        <v>45</v>
      </c>
      <c r="G489" t="s">
        <v>524</v>
      </c>
      <c r="J489" t="s">
        <v>536</v>
      </c>
      <c r="M489" t="s">
        <v>527</v>
      </c>
      <c r="Q489" s="77">
        <v>0.1</v>
      </c>
      <c r="V489" t="s">
        <v>537</v>
      </c>
      <c r="W489" t="s">
        <v>538</v>
      </c>
      <c r="X489" t="s">
        <v>539</v>
      </c>
      <c r="Y489" t="s">
        <v>34</v>
      </c>
    </row>
    <row r="490" spans="1:25" customFormat="1" ht="15" customHeight="1">
      <c r="A490" s="77" t="s">
        <v>40</v>
      </c>
      <c r="B490" s="77"/>
      <c r="F490" t="s">
        <v>53</v>
      </c>
      <c r="G490" t="s">
        <v>524</v>
      </c>
      <c r="H490" t="s">
        <v>542</v>
      </c>
      <c r="M490" t="s">
        <v>533</v>
      </c>
      <c r="Q490" s="77">
        <v>0.25</v>
      </c>
      <c r="R490">
        <v>0.01</v>
      </c>
      <c r="S490">
        <v>1.95</v>
      </c>
      <c r="V490" t="s">
        <v>543</v>
      </c>
      <c r="W490" t="s">
        <v>544</v>
      </c>
      <c r="X490" t="s">
        <v>545</v>
      </c>
      <c r="Y490" t="s">
        <v>34</v>
      </c>
    </row>
    <row r="491" spans="1:25" customFormat="1" ht="15" customHeight="1">
      <c r="A491" s="77" t="s">
        <v>40</v>
      </c>
      <c r="B491" s="77"/>
      <c r="F491" t="s">
        <v>53</v>
      </c>
      <c r="G491" t="s">
        <v>524</v>
      </c>
      <c r="H491" t="s">
        <v>546</v>
      </c>
      <c r="M491" t="s">
        <v>533</v>
      </c>
      <c r="Q491" s="77">
        <v>0.24</v>
      </c>
      <c r="R491">
        <v>0.01</v>
      </c>
      <c r="S491">
        <v>2.11</v>
      </c>
      <c r="V491" t="s">
        <v>543</v>
      </c>
      <c r="W491" t="s">
        <v>544</v>
      </c>
      <c r="X491" t="s">
        <v>545</v>
      </c>
      <c r="Y491" t="s">
        <v>34</v>
      </c>
    </row>
    <row r="492" spans="1:25" customFormat="1" ht="15" customHeight="1">
      <c r="A492" s="77" t="s">
        <v>40</v>
      </c>
      <c r="B492" s="77"/>
      <c r="F492" t="s">
        <v>53</v>
      </c>
      <c r="G492" t="s">
        <v>524</v>
      </c>
      <c r="M492" t="s">
        <v>527</v>
      </c>
      <c r="Q492" s="10" t="s">
        <v>2756</v>
      </c>
      <c r="R492">
        <v>1.88</v>
      </c>
      <c r="S492" s="10" t="s">
        <v>2756</v>
      </c>
      <c r="V492" t="s">
        <v>543</v>
      </c>
      <c r="W492" t="s">
        <v>544</v>
      </c>
      <c r="X492" t="s">
        <v>545</v>
      </c>
      <c r="Y492" t="s">
        <v>34</v>
      </c>
    </row>
    <row r="493" spans="1:25" ht="15" customHeight="1">
      <c r="A493" s="10" t="s">
        <v>25</v>
      </c>
      <c r="D493" s="9" t="s">
        <v>27</v>
      </c>
      <c r="F493" s="9" t="s">
        <v>102</v>
      </c>
      <c r="G493" s="26" t="s">
        <v>547</v>
      </c>
      <c r="H493" s="9" t="s">
        <v>548</v>
      </c>
      <c r="I493" s="9" t="s">
        <v>397</v>
      </c>
      <c r="J493" s="9" t="s">
        <v>549</v>
      </c>
      <c r="Q493" s="9">
        <v>1.04</v>
      </c>
      <c r="V493" t="s">
        <v>550</v>
      </c>
      <c r="W493" s="9" t="s">
        <v>551</v>
      </c>
      <c r="X493" s="21" t="s">
        <v>552</v>
      </c>
      <c r="Y493" s="9" t="s">
        <v>34</v>
      </c>
    </row>
    <row r="494" spans="1:25" ht="15" customHeight="1">
      <c r="A494" s="10" t="s">
        <v>25</v>
      </c>
      <c r="D494" s="9" t="s">
        <v>27</v>
      </c>
      <c r="F494" s="9" t="s">
        <v>102</v>
      </c>
      <c r="G494" s="26" t="s">
        <v>547</v>
      </c>
      <c r="H494" s="9" t="s">
        <v>548</v>
      </c>
      <c r="I494" s="9" t="s">
        <v>397</v>
      </c>
      <c r="J494" s="9" t="s">
        <v>549</v>
      </c>
      <c r="M494" s="9" t="s">
        <v>553</v>
      </c>
      <c r="Q494" s="9">
        <v>1.1299999999999999</v>
      </c>
      <c r="V494" t="s">
        <v>550</v>
      </c>
      <c r="W494" s="9" t="s">
        <v>551</v>
      </c>
      <c r="X494" s="21" t="s">
        <v>552</v>
      </c>
      <c r="Y494" s="9" t="s">
        <v>34</v>
      </c>
    </row>
    <row r="495" spans="1:25" ht="15" customHeight="1">
      <c r="A495" s="10" t="s">
        <v>25</v>
      </c>
      <c r="F495" s="9" t="s">
        <v>28</v>
      </c>
      <c r="G495" s="26" t="s">
        <v>547</v>
      </c>
      <c r="I495" s="9" t="s">
        <v>397</v>
      </c>
      <c r="J495" s="9" t="s">
        <v>549</v>
      </c>
      <c r="Q495" s="9">
        <v>0.1</v>
      </c>
      <c r="V495" s="9" t="s">
        <v>554</v>
      </c>
      <c r="W495" s="9" t="s">
        <v>555</v>
      </c>
      <c r="X495" s="21" t="s">
        <v>556</v>
      </c>
      <c r="Y495" s="9" t="s">
        <v>34</v>
      </c>
    </row>
    <row r="496" spans="1:25" ht="15" customHeight="1">
      <c r="A496" s="10" t="s">
        <v>25</v>
      </c>
      <c r="F496" s="9" t="s">
        <v>28</v>
      </c>
      <c r="G496" s="26" t="s">
        <v>547</v>
      </c>
      <c r="I496" s="9" t="s">
        <v>397</v>
      </c>
      <c r="J496" s="9" t="s">
        <v>549</v>
      </c>
      <c r="Q496" s="9">
        <v>0.3</v>
      </c>
      <c r="V496" s="9" t="s">
        <v>554</v>
      </c>
      <c r="W496" s="9" t="s">
        <v>555</v>
      </c>
      <c r="X496" s="21" t="s">
        <v>556</v>
      </c>
      <c r="Y496" s="9" t="s">
        <v>34</v>
      </c>
    </row>
    <row r="497" spans="1:25" ht="15" customHeight="1">
      <c r="A497" s="10" t="s">
        <v>25</v>
      </c>
      <c r="F497" s="9" t="s">
        <v>28</v>
      </c>
      <c r="G497" s="26" t="s">
        <v>547</v>
      </c>
      <c r="I497" s="9" t="s">
        <v>397</v>
      </c>
      <c r="J497" s="9" t="s">
        <v>549</v>
      </c>
      <c r="M497" s="9" t="s">
        <v>557</v>
      </c>
      <c r="Q497" s="9">
        <v>1.04</v>
      </c>
      <c r="V497" s="9" t="s">
        <v>554</v>
      </c>
      <c r="W497" s="9" t="s">
        <v>555</v>
      </c>
      <c r="X497" s="21" t="s">
        <v>556</v>
      </c>
      <c r="Y497" s="9" t="s">
        <v>34</v>
      </c>
    </row>
    <row r="498" spans="1:25" ht="15" customHeight="1">
      <c r="A498" s="10" t="s">
        <v>25</v>
      </c>
      <c r="D498" s="9" t="s">
        <v>27</v>
      </c>
      <c r="F498" s="9" t="s">
        <v>102</v>
      </c>
      <c r="G498" s="26" t="s">
        <v>547</v>
      </c>
      <c r="H498" s="26" t="s">
        <v>558</v>
      </c>
      <c r="I498" s="9" t="s">
        <v>397</v>
      </c>
      <c r="J498" s="9" t="s">
        <v>549</v>
      </c>
      <c r="K498" s="9" t="s">
        <v>559</v>
      </c>
      <c r="M498" s="9" t="s">
        <v>560</v>
      </c>
      <c r="Q498" s="9">
        <v>3.7</v>
      </c>
      <c r="R498" s="9">
        <v>2</v>
      </c>
      <c r="S498" s="9">
        <v>6.8</v>
      </c>
      <c r="V498" s="10" t="s">
        <v>561</v>
      </c>
      <c r="W498" s="9" t="s">
        <v>562</v>
      </c>
      <c r="X498" s="21" t="s">
        <v>563</v>
      </c>
      <c r="Y498" s="9" t="s">
        <v>34</v>
      </c>
    </row>
    <row r="499" spans="1:25" ht="15" customHeight="1">
      <c r="A499" s="10" t="s">
        <v>25</v>
      </c>
      <c r="D499" s="9" t="s">
        <v>27</v>
      </c>
      <c r="F499" s="9" t="s">
        <v>102</v>
      </c>
      <c r="G499" s="26" t="s">
        <v>547</v>
      </c>
      <c r="H499" s="26" t="s">
        <v>558</v>
      </c>
      <c r="I499" s="9" t="s">
        <v>397</v>
      </c>
      <c r="J499" s="9" t="s">
        <v>549</v>
      </c>
      <c r="K499" s="9" t="s">
        <v>559</v>
      </c>
      <c r="M499" s="9" t="s">
        <v>564</v>
      </c>
      <c r="Q499" s="9">
        <v>7.4999999999999997E-2</v>
      </c>
      <c r="R499" s="9">
        <v>2.7E-2</v>
      </c>
      <c r="S499" s="9">
        <v>0.16</v>
      </c>
      <c r="V499" s="10" t="s">
        <v>561</v>
      </c>
      <c r="W499" s="9" t="s">
        <v>562</v>
      </c>
      <c r="X499" s="21" t="s">
        <v>563</v>
      </c>
      <c r="Y499" s="9" t="s">
        <v>34</v>
      </c>
    </row>
    <row r="500" spans="1:25" ht="15" customHeight="1">
      <c r="A500" s="10" t="s">
        <v>25</v>
      </c>
      <c r="D500" s="9" t="s">
        <v>27</v>
      </c>
      <c r="F500" s="9" t="s">
        <v>102</v>
      </c>
      <c r="G500" s="26" t="s">
        <v>547</v>
      </c>
      <c r="H500" s="26" t="s">
        <v>558</v>
      </c>
      <c r="I500" s="9" t="s">
        <v>397</v>
      </c>
      <c r="J500" s="9" t="s">
        <v>549</v>
      </c>
      <c r="K500" s="9" t="s">
        <v>559</v>
      </c>
      <c r="M500" s="9" t="s">
        <v>565</v>
      </c>
      <c r="Q500" s="9">
        <v>1.0999999999999999E-2</v>
      </c>
      <c r="R500" s="9">
        <v>5.9999999999999995E-4</v>
      </c>
      <c r="S500" s="9">
        <v>4.7E-2</v>
      </c>
      <c r="V500" s="10" t="s">
        <v>561</v>
      </c>
      <c r="W500" s="9" t="s">
        <v>562</v>
      </c>
      <c r="X500" s="21" t="s">
        <v>563</v>
      </c>
      <c r="Y500" s="9" t="s">
        <v>34</v>
      </c>
    </row>
    <row r="501" spans="1:25" ht="15" customHeight="1">
      <c r="A501" s="10" t="s">
        <v>25</v>
      </c>
      <c r="D501" s="9" t="s">
        <v>27</v>
      </c>
      <c r="F501" s="9" t="s">
        <v>102</v>
      </c>
      <c r="G501" s="26" t="s">
        <v>547</v>
      </c>
      <c r="H501" s="26" t="s">
        <v>558</v>
      </c>
      <c r="I501" s="9" t="s">
        <v>397</v>
      </c>
      <c r="J501" s="9" t="s">
        <v>549</v>
      </c>
      <c r="K501" s="9" t="s">
        <v>559</v>
      </c>
      <c r="M501" s="9" t="s">
        <v>566</v>
      </c>
      <c r="Q501" s="9">
        <v>9.9000000000000005E-2</v>
      </c>
      <c r="R501" s="9">
        <v>3.5000000000000003E-2</v>
      </c>
      <c r="S501" s="9">
        <v>0.21</v>
      </c>
      <c r="V501" s="10" t="s">
        <v>561</v>
      </c>
      <c r="W501" s="9" t="s">
        <v>562</v>
      </c>
      <c r="X501" s="21" t="s">
        <v>563</v>
      </c>
      <c r="Y501" s="9" t="s">
        <v>34</v>
      </c>
    </row>
    <row r="502" spans="1:25" ht="15" customHeight="1">
      <c r="A502" s="10" t="s">
        <v>25</v>
      </c>
      <c r="D502" s="9" t="s">
        <v>27</v>
      </c>
      <c r="F502" s="9" t="s">
        <v>102</v>
      </c>
      <c r="G502" s="26" t="s">
        <v>547</v>
      </c>
      <c r="H502" s="26" t="s">
        <v>558</v>
      </c>
      <c r="I502" s="9" t="s">
        <v>397</v>
      </c>
      <c r="J502" s="9" t="s">
        <v>549</v>
      </c>
      <c r="K502" s="9" t="s">
        <v>559</v>
      </c>
      <c r="M502" s="9" t="s">
        <v>567</v>
      </c>
      <c r="Q502" s="9">
        <v>1.0999999999999999E-2</v>
      </c>
      <c r="R502" s="9">
        <v>5.9999999999999995E-4</v>
      </c>
      <c r="S502" s="9">
        <v>4.9000000000000002E-2</v>
      </c>
      <c r="V502" s="10" t="s">
        <v>561</v>
      </c>
      <c r="W502" s="9" t="s">
        <v>562</v>
      </c>
      <c r="X502" s="21" t="s">
        <v>563</v>
      </c>
      <c r="Y502" s="9" t="s">
        <v>34</v>
      </c>
    </row>
    <row r="503" spans="1:25" ht="15" customHeight="1">
      <c r="A503" s="10" t="s">
        <v>25</v>
      </c>
      <c r="F503" s="9" t="s">
        <v>28</v>
      </c>
      <c r="G503" s="26" t="s">
        <v>547</v>
      </c>
      <c r="H503" s="26" t="s">
        <v>568</v>
      </c>
      <c r="I503" s="9" t="s">
        <v>397</v>
      </c>
      <c r="J503" s="9" t="s">
        <v>549</v>
      </c>
      <c r="Q503" s="9">
        <v>0.13</v>
      </c>
      <c r="R503" s="9">
        <v>0.11</v>
      </c>
      <c r="S503" s="9">
        <v>0.17</v>
      </c>
      <c r="V503" s="9" t="s">
        <v>569</v>
      </c>
      <c r="W503" s="9" t="s">
        <v>570</v>
      </c>
      <c r="X503" t="s">
        <v>571</v>
      </c>
      <c r="Y503" s="9" t="s">
        <v>34</v>
      </c>
    </row>
    <row r="504" spans="1:25" ht="15" customHeight="1">
      <c r="A504" s="10" t="s">
        <v>25</v>
      </c>
      <c r="F504" s="9" t="s">
        <v>28</v>
      </c>
      <c r="G504" s="26" t="s">
        <v>547</v>
      </c>
      <c r="I504" s="9" t="s">
        <v>397</v>
      </c>
      <c r="J504" s="9" t="s">
        <v>549</v>
      </c>
      <c r="Q504" s="9">
        <v>1.78</v>
      </c>
      <c r="R504" s="9">
        <v>1.66</v>
      </c>
      <c r="S504" s="9">
        <v>1.95</v>
      </c>
      <c r="T504" s="9" t="s">
        <v>54</v>
      </c>
      <c r="U504" s="9" t="s">
        <v>469</v>
      </c>
      <c r="V504" t="s">
        <v>572</v>
      </c>
      <c r="W504" s="9" t="s">
        <v>573</v>
      </c>
      <c r="X504" t="s">
        <v>574</v>
      </c>
      <c r="Y504" s="9" t="s">
        <v>34</v>
      </c>
    </row>
    <row r="505" spans="1:25" ht="15" customHeight="1">
      <c r="A505" s="10" t="s">
        <v>38</v>
      </c>
      <c r="F505" s="9" t="s">
        <v>53</v>
      </c>
      <c r="G505" s="9" t="s">
        <v>575</v>
      </c>
      <c r="J505" s="9" t="s">
        <v>576</v>
      </c>
      <c r="Q505" s="9">
        <v>81.3</v>
      </c>
      <c r="V505" s="10" t="s">
        <v>577</v>
      </c>
      <c r="W505" s="9" t="s">
        <v>578</v>
      </c>
      <c r="X505" t="s">
        <v>579</v>
      </c>
      <c r="Y505" s="9" t="s">
        <v>34</v>
      </c>
    </row>
    <row r="506" spans="1:25" ht="15" customHeight="1">
      <c r="A506" s="10" t="s">
        <v>38</v>
      </c>
      <c r="F506" s="9" t="s">
        <v>53</v>
      </c>
      <c r="G506" s="9" t="s">
        <v>575</v>
      </c>
      <c r="J506" s="9" t="s">
        <v>576</v>
      </c>
      <c r="Q506" s="9">
        <v>100</v>
      </c>
      <c r="V506" s="10" t="s">
        <v>577</v>
      </c>
      <c r="W506" s="9" t="s">
        <v>578</v>
      </c>
      <c r="X506" t="s">
        <v>579</v>
      </c>
      <c r="Y506" s="9" t="s">
        <v>34</v>
      </c>
    </row>
    <row r="507" spans="1:25" ht="15" customHeight="1">
      <c r="A507" s="10" t="s">
        <v>38</v>
      </c>
      <c r="F507" s="9" t="s">
        <v>53</v>
      </c>
      <c r="G507" s="9" t="s">
        <v>575</v>
      </c>
      <c r="J507" s="9" t="s">
        <v>580</v>
      </c>
      <c r="Q507" s="9">
        <v>13.7</v>
      </c>
      <c r="V507" s="10" t="s">
        <v>577</v>
      </c>
      <c r="W507" s="9" t="s">
        <v>578</v>
      </c>
      <c r="X507" t="s">
        <v>579</v>
      </c>
      <c r="Y507" s="9" t="s">
        <v>34</v>
      </c>
    </row>
    <row r="508" spans="1:25" ht="15" customHeight="1">
      <c r="A508" s="10" t="s">
        <v>38</v>
      </c>
      <c r="F508" s="9" t="s">
        <v>53</v>
      </c>
      <c r="G508" s="9" t="s">
        <v>575</v>
      </c>
      <c r="J508" s="9" t="s">
        <v>580</v>
      </c>
      <c r="Q508" s="9">
        <v>15.5</v>
      </c>
      <c r="V508" s="10" t="s">
        <v>577</v>
      </c>
      <c r="W508" s="9" t="s">
        <v>578</v>
      </c>
      <c r="X508" t="s">
        <v>579</v>
      </c>
      <c r="Y508" s="9" t="s">
        <v>34</v>
      </c>
    </row>
    <row r="509" spans="1:25" ht="15" customHeight="1">
      <c r="A509" s="10" t="s">
        <v>38</v>
      </c>
      <c r="F509" s="9" t="s">
        <v>53</v>
      </c>
      <c r="G509" s="9" t="s">
        <v>575</v>
      </c>
      <c r="J509" s="9" t="s">
        <v>581</v>
      </c>
      <c r="Q509" s="9">
        <v>13</v>
      </c>
      <c r="V509" s="10" t="s">
        <v>577</v>
      </c>
      <c r="W509" s="9" t="s">
        <v>578</v>
      </c>
      <c r="X509" t="s">
        <v>579</v>
      </c>
      <c r="Y509" s="9" t="s">
        <v>34</v>
      </c>
    </row>
    <row r="510" spans="1:25" ht="15" customHeight="1">
      <c r="A510" s="10" t="s">
        <v>38</v>
      </c>
      <c r="B510" s="9" t="s">
        <v>106</v>
      </c>
      <c r="F510" s="9" t="s">
        <v>53</v>
      </c>
      <c r="G510" s="9" t="s">
        <v>575</v>
      </c>
      <c r="J510" s="9" t="s">
        <v>576</v>
      </c>
      <c r="Q510" s="9">
        <v>7.77</v>
      </c>
      <c r="V510" s="10" t="s">
        <v>577</v>
      </c>
      <c r="W510" s="9" t="s">
        <v>578</v>
      </c>
      <c r="X510" t="s">
        <v>579</v>
      </c>
      <c r="Y510" s="9" t="s">
        <v>34</v>
      </c>
    </row>
    <row r="511" spans="1:25" ht="15" customHeight="1">
      <c r="A511" s="10" t="s">
        <v>38</v>
      </c>
      <c r="B511" s="9" t="s">
        <v>106</v>
      </c>
      <c r="F511" s="9" t="s">
        <v>53</v>
      </c>
      <c r="G511" s="9" t="s">
        <v>575</v>
      </c>
      <c r="J511" s="9" t="s">
        <v>580</v>
      </c>
      <c r="Q511" s="9">
        <v>3.39</v>
      </c>
      <c r="V511" s="10" t="s">
        <v>577</v>
      </c>
      <c r="W511" s="9" t="s">
        <v>578</v>
      </c>
      <c r="X511" t="s">
        <v>579</v>
      </c>
      <c r="Y511" s="9" t="s">
        <v>34</v>
      </c>
    </row>
    <row r="512" spans="1:25" ht="15" customHeight="1">
      <c r="A512" s="10" t="s">
        <v>25</v>
      </c>
      <c r="B512" s="9" t="s">
        <v>582</v>
      </c>
      <c r="F512" s="9" t="s">
        <v>53</v>
      </c>
      <c r="G512" s="9" t="s">
        <v>575</v>
      </c>
      <c r="Q512" s="9">
        <v>1.0999999999999999E-2</v>
      </c>
      <c r="V512" s="10" t="s">
        <v>577</v>
      </c>
      <c r="W512" s="9" t="s">
        <v>578</v>
      </c>
      <c r="X512" t="s">
        <v>579</v>
      </c>
      <c r="Y512" s="9" t="s">
        <v>34</v>
      </c>
    </row>
    <row r="513" spans="1:25" ht="15" customHeight="1">
      <c r="A513" s="10" t="s">
        <v>25</v>
      </c>
      <c r="B513" s="9" t="s">
        <v>314</v>
      </c>
      <c r="D513" s="9" t="s">
        <v>27</v>
      </c>
      <c r="F513" s="9" t="s">
        <v>28</v>
      </c>
      <c r="G513" s="9" t="s">
        <v>575</v>
      </c>
      <c r="J513" s="9" t="s">
        <v>583</v>
      </c>
      <c r="Q513" s="9">
        <v>8.52</v>
      </c>
      <c r="V513" t="s">
        <v>584</v>
      </c>
      <c r="W513" s="9" t="s">
        <v>585</v>
      </c>
      <c r="X513" t="s">
        <v>586</v>
      </c>
      <c r="Y513" s="9" t="s">
        <v>34</v>
      </c>
    </row>
    <row r="514" spans="1:25" ht="15" customHeight="1">
      <c r="A514" s="10" t="s">
        <v>25</v>
      </c>
      <c r="B514" s="9" t="s">
        <v>314</v>
      </c>
      <c r="D514" s="9" t="s">
        <v>27</v>
      </c>
      <c r="F514" s="9" t="s">
        <v>28</v>
      </c>
      <c r="G514" s="9" t="s">
        <v>575</v>
      </c>
      <c r="J514" s="9" t="s">
        <v>587</v>
      </c>
      <c r="Q514" s="9">
        <v>1.85</v>
      </c>
      <c r="V514" t="s">
        <v>584</v>
      </c>
      <c r="W514" s="9" t="s">
        <v>585</v>
      </c>
      <c r="X514" t="s">
        <v>586</v>
      </c>
      <c r="Y514" s="9" t="s">
        <v>34</v>
      </c>
    </row>
    <row r="515" spans="1:25" ht="15" customHeight="1">
      <c r="A515" s="10" t="s">
        <v>25</v>
      </c>
      <c r="B515" s="9" t="s">
        <v>314</v>
      </c>
      <c r="D515" s="9" t="s">
        <v>27</v>
      </c>
      <c r="F515" s="9" t="s">
        <v>28</v>
      </c>
      <c r="G515" s="9" t="s">
        <v>575</v>
      </c>
      <c r="J515" s="9" t="s">
        <v>588</v>
      </c>
      <c r="Q515" s="9">
        <v>5.18</v>
      </c>
      <c r="V515" t="s">
        <v>584</v>
      </c>
      <c r="W515" s="9" t="s">
        <v>585</v>
      </c>
      <c r="X515" t="s">
        <v>586</v>
      </c>
      <c r="Y515" s="9" t="s">
        <v>34</v>
      </c>
    </row>
    <row r="516" spans="1:25" ht="15" customHeight="1">
      <c r="A516" s="10" t="s">
        <v>40</v>
      </c>
      <c r="D516" s="9" t="s">
        <v>27</v>
      </c>
      <c r="F516" s="9" t="s">
        <v>28</v>
      </c>
      <c r="G516" s="9" t="s">
        <v>575</v>
      </c>
      <c r="J516" s="9" t="s">
        <v>583</v>
      </c>
      <c r="Q516" s="9">
        <v>2.98</v>
      </c>
      <c r="R516" s="9">
        <v>0</v>
      </c>
      <c r="S516" s="9">
        <v>15.25</v>
      </c>
      <c r="V516" t="s">
        <v>584</v>
      </c>
      <c r="W516" s="9" t="s">
        <v>585</v>
      </c>
      <c r="X516" t="s">
        <v>586</v>
      </c>
      <c r="Y516" s="9" t="s">
        <v>34</v>
      </c>
    </row>
    <row r="517" spans="1:25" ht="15" customHeight="1">
      <c r="A517" s="10" t="s">
        <v>40</v>
      </c>
      <c r="D517" s="9" t="s">
        <v>27</v>
      </c>
      <c r="F517" s="9" t="s">
        <v>28</v>
      </c>
      <c r="G517" s="9" t="s">
        <v>575</v>
      </c>
      <c r="J517" s="9" t="s">
        <v>588</v>
      </c>
      <c r="Q517" s="9">
        <v>3.43</v>
      </c>
      <c r="R517" s="9">
        <v>0</v>
      </c>
      <c r="S517" s="9">
        <v>19</v>
      </c>
      <c r="V517" t="s">
        <v>584</v>
      </c>
      <c r="W517" s="9" t="s">
        <v>585</v>
      </c>
      <c r="X517" t="s">
        <v>586</v>
      </c>
      <c r="Y517" s="9" t="s">
        <v>34</v>
      </c>
    </row>
    <row r="518" spans="1:25" ht="15" customHeight="1">
      <c r="A518" s="10" t="s">
        <v>40</v>
      </c>
      <c r="D518" s="9" t="s">
        <v>27</v>
      </c>
      <c r="F518" s="9" t="s">
        <v>28</v>
      </c>
      <c r="G518" s="9" t="s">
        <v>575</v>
      </c>
      <c r="J518" s="9" t="s">
        <v>587</v>
      </c>
      <c r="Q518" s="9">
        <v>1.72</v>
      </c>
      <c r="R518" s="9">
        <v>0</v>
      </c>
      <c r="S518" s="9">
        <v>10</v>
      </c>
      <c r="V518" t="s">
        <v>584</v>
      </c>
      <c r="W518" s="9" t="s">
        <v>585</v>
      </c>
      <c r="X518" t="s">
        <v>586</v>
      </c>
      <c r="Y518" s="9" t="s">
        <v>34</v>
      </c>
    </row>
    <row r="519" spans="1:25" ht="15" customHeight="1">
      <c r="A519" s="10" t="s">
        <v>479</v>
      </c>
      <c r="D519" s="9" t="s">
        <v>27</v>
      </c>
      <c r="F519" s="9" t="s">
        <v>28</v>
      </c>
      <c r="G519" s="9" t="s">
        <v>575</v>
      </c>
      <c r="J519" s="9" t="s">
        <v>583</v>
      </c>
      <c r="Q519" s="9">
        <v>2.0499999999999998</v>
      </c>
      <c r="R519" s="9">
        <v>0</v>
      </c>
      <c r="S519" s="9">
        <v>2.5</v>
      </c>
      <c r="V519" t="s">
        <v>584</v>
      </c>
      <c r="W519" s="9" t="s">
        <v>585</v>
      </c>
      <c r="X519" t="s">
        <v>586</v>
      </c>
      <c r="Y519" s="9" t="s">
        <v>34</v>
      </c>
    </row>
    <row r="520" spans="1:25" ht="15" customHeight="1">
      <c r="A520" s="10" t="s">
        <v>479</v>
      </c>
      <c r="D520" s="9" t="s">
        <v>27</v>
      </c>
      <c r="F520" s="9" t="s">
        <v>28</v>
      </c>
      <c r="G520" s="9" t="s">
        <v>575</v>
      </c>
      <c r="J520" s="9" t="s">
        <v>588</v>
      </c>
      <c r="Q520" s="9">
        <v>1.79</v>
      </c>
      <c r="R520" s="9">
        <v>0</v>
      </c>
      <c r="S520" s="9">
        <v>10.55</v>
      </c>
      <c r="V520" t="s">
        <v>584</v>
      </c>
      <c r="W520" s="9" t="s">
        <v>585</v>
      </c>
      <c r="X520" t="s">
        <v>586</v>
      </c>
      <c r="Y520" s="9" t="s">
        <v>34</v>
      </c>
    </row>
    <row r="521" spans="1:25" ht="15" customHeight="1">
      <c r="A521" s="10" t="s">
        <v>479</v>
      </c>
      <c r="D521" s="9" t="s">
        <v>27</v>
      </c>
      <c r="F521" s="9" t="s">
        <v>28</v>
      </c>
      <c r="G521" s="9" t="s">
        <v>575</v>
      </c>
      <c r="J521" s="9" t="s">
        <v>587</v>
      </c>
      <c r="Q521" s="9">
        <v>1.33</v>
      </c>
      <c r="R521" s="9">
        <v>0</v>
      </c>
      <c r="S521" s="9">
        <v>8</v>
      </c>
      <c r="V521" t="s">
        <v>584</v>
      </c>
      <c r="W521" s="9" t="s">
        <v>585</v>
      </c>
      <c r="X521" t="s">
        <v>586</v>
      </c>
      <c r="Y521" s="9" t="s">
        <v>34</v>
      </c>
    </row>
    <row r="522" spans="1:25" ht="15" customHeight="1">
      <c r="A522" s="10" t="s">
        <v>479</v>
      </c>
      <c r="D522" s="9" t="s">
        <v>27</v>
      </c>
      <c r="F522" s="9" t="s">
        <v>28</v>
      </c>
      <c r="G522" s="9" t="s">
        <v>575</v>
      </c>
      <c r="J522" s="9" t="s">
        <v>589</v>
      </c>
      <c r="Q522" s="9">
        <v>0.2</v>
      </c>
      <c r="R522" s="9">
        <v>0</v>
      </c>
      <c r="S522" s="9">
        <v>0.9</v>
      </c>
      <c r="V522" t="s">
        <v>584</v>
      </c>
      <c r="W522" s="9" t="s">
        <v>585</v>
      </c>
      <c r="X522" t="s">
        <v>586</v>
      </c>
      <c r="Y522" s="9" t="s">
        <v>34</v>
      </c>
    </row>
    <row r="523" spans="1:25" ht="15" customHeight="1">
      <c r="A523" s="10" t="s">
        <v>479</v>
      </c>
      <c r="D523" s="9" t="s">
        <v>27</v>
      </c>
      <c r="F523" s="9" t="s">
        <v>28</v>
      </c>
      <c r="G523" s="9" t="s">
        <v>575</v>
      </c>
      <c r="J523" s="9" t="s">
        <v>590</v>
      </c>
      <c r="Q523" s="9">
        <v>0.05</v>
      </c>
      <c r="R523" s="9">
        <v>0</v>
      </c>
      <c r="S523" s="9">
        <v>0.12</v>
      </c>
      <c r="V523" t="s">
        <v>584</v>
      </c>
      <c r="W523" s="9" t="s">
        <v>585</v>
      </c>
      <c r="X523" t="s">
        <v>586</v>
      </c>
      <c r="Y523" s="9" t="s">
        <v>34</v>
      </c>
    </row>
    <row r="524" spans="1:25" ht="15" customHeight="1">
      <c r="A524" s="10" t="s">
        <v>25</v>
      </c>
      <c r="B524" s="9" t="s">
        <v>591</v>
      </c>
      <c r="C524" s="9" t="s">
        <v>504</v>
      </c>
      <c r="D524" s="9" t="s">
        <v>114</v>
      </c>
      <c r="F524" s="9" t="s">
        <v>28</v>
      </c>
      <c r="G524" s="9" t="s">
        <v>575</v>
      </c>
      <c r="Q524" s="9">
        <v>0.33</v>
      </c>
      <c r="R524" s="9">
        <v>0.14000000000000001</v>
      </c>
      <c r="S524" s="9">
        <v>0.64</v>
      </c>
      <c r="V524" t="s">
        <v>592</v>
      </c>
      <c r="W524" s="9" t="s">
        <v>593</v>
      </c>
      <c r="X524" t="s">
        <v>594</v>
      </c>
      <c r="Y524" s="9" t="s">
        <v>34</v>
      </c>
    </row>
    <row r="525" spans="1:25" ht="15" customHeight="1">
      <c r="A525" s="10" t="s">
        <v>25</v>
      </c>
      <c r="B525" s="9" t="s">
        <v>106</v>
      </c>
      <c r="C525" s="9" t="s">
        <v>504</v>
      </c>
      <c r="D525" s="9" t="s">
        <v>114</v>
      </c>
      <c r="F525" s="9" t="s">
        <v>28</v>
      </c>
      <c r="G525" s="9" t="s">
        <v>575</v>
      </c>
      <c r="Q525" s="9">
        <v>0.3</v>
      </c>
      <c r="R525" s="9">
        <v>0</v>
      </c>
      <c r="S525" s="9">
        <v>0.88</v>
      </c>
      <c r="V525" t="s">
        <v>592</v>
      </c>
      <c r="W525" s="9" t="s">
        <v>593</v>
      </c>
      <c r="X525" t="s">
        <v>594</v>
      </c>
      <c r="Y525" s="9" t="s">
        <v>34</v>
      </c>
    </row>
    <row r="526" spans="1:25" ht="15" customHeight="1">
      <c r="A526" s="10" t="s">
        <v>25</v>
      </c>
      <c r="B526" s="9" t="s">
        <v>108</v>
      </c>
      <c r="C526" s="9" t="s">
        <v>504</v>
      </c>
      <c r="D526" s="9" t="s">
        <v>114</v>
      </c>
      <c r="F526" s="9" t="s">
        <v>28</v>
      </c>
      <c r="G526" s="9" t="s">
        <v>575</v>
      </c>
      <c r="Q526" s="9">
        <v>6.1</v>
      </c>
      <c r="R526" s="9">
        <v>0.86</v>
      </c>
      <c r="S526" s="9">
        <v>18</v>
      </c>
      <c r="V526" t="s">
        <v>592</v>
      </c>
      <c r="W526" s="9" t="s">
        <v>593</v>
      </c>
      <c r="X526" t="s">
        <v>594</v>
      </c>
      <c r="Y526" s="9" t="s">
        <v>34</v>
      </c>
    </row>
    <row r="527" spans="1:25" ht="15" customHeight="1">
      <c r="A527" s="10" t="s">
        <v>595</v>
      </c>
      <c r="F527" s="9" t="s">
        <v>28</v>
      </c>
      <c r="G527" s="9" t="s">
        <v>575</v>
      </c>
      <c r="Q527" s="9">
        <v>0.08</v>
      </c>
      <c r="V527" t="s">
        <v>596</v>
      </c>
      <c r="W527" s="9" t="s">
        <v>597</v>
      </c>
      <c r="X527" t="s">
        <v>598</v>
      </c>
      <c r="Y527" s="9" t="s">
        <v>34</v>
      </c>
    </row>
    <row r="528" spans="1:25" ht="15" customHeight="1">
      <c r="A528" s="10" t="s">
        <v>595</v>
      </c>
      <c r="B528" s="9" t="s">
        <v>599</v>
      </c>
      <c r="F528" s="9" t="s">
        <v>28</v>
      </c>
      <c r="G528" s="9" t="s">
        <v>575</v>
      </c>
      <c r="Q528" s="9">
        <v>0.27700000000000002</v>
      </c>
      <c r="V528" t="s">
        <v>600</v>
      </c>
      <c r="W528" s="9" t="s">
        <v>601</v>
      </c>
      <c r="X528" t="s">
        <v>602</v>
      </c>
      <c r="Y528" s="9" t="s">
        <v>34</v>
      </c>
    </row>
    <row r="529" spans="1:25" ht="15" customHeight="1">
      <c r="A529" s="10" t="s">
        <v>603</v>
      </c>
      <c r="B529" s="9" t="s">
        <v>604</v>
      </c>
      <c r="F529" s="9" t="s">
        <v>28</v>
      </c>
      <c r="G529" s="9" t="s">
        <v>575</v>
      </c>
      <c r="Q529" s="9">
        <v>4.8000000000000001E-2</v>
      </c>
      <c r="V529" t="s">
        <v>600</v>
      </c>
      <c r="W529" s="9" t="s">
        <v>601</v>
      </c>
      <c r="X529" t="s">
        <v>602</v>
      </c>
      <c r="Y529" s="9" t="s">
        <v>34</v>
      </c>
    </row>
    <row r="530" spans="1:25" ht="15" customHeight="1">
      <c r="A530" s="10" t="s">
        <v>603</v>
      </c>
      <c r="B530" s="9" t="s">
        <v>605</v>
      </c>
      <c r="F530" s="9" t="s">
        <v>28</v>
      </c>
      <c r="G530" s="9" t="s">
        <v>575</v>
      </c>
      <c r="Q530" s="9">
        <v>0.03</v>
      </c>
      <c r="V530" t="s">
        <v>600</v>
      </c>
      <c r="W530" s="9" t="s">
        <v>601</v>
      </c>
      <c r="X530" t="s">
        <v>602</v>
      </c>
      <c r="Y530" s="9" t="s">
        <v>34</v>
      </c>
    </row>
    <row r="531" spans="1:25" ht="15" customHeight="1">
      <c r="A531" s="10" t="s">
        <v>25</v>
      </c>
      <c r="B531" s="9" t="s">
        <v>606</v>
      </c>
      <c r="F531" s="9" t="s">
        <v>53</v>
      </c>
      <c r="G531" s="9" t="s">
        <v>575</v>
      </c>
      <c r="Q531" s="9">
        <v>0.3</v>
      </c>
      <c r="V531" t="s">
        <v>607</v>
      </c>
      <c r="W531" s="9" t="s">
        <v>608</v>
      </c>
      <c r="X531" t="s">
        <v>609</v>
      </c>
      <c r="Y531" s="9" t="s">
        <v>34</v>
      </c>
    </row>
    <row r="532" spans="1:25" ht="15" customHeight="1">
      <c r="A532" s="10" t="s">
        <v>25</v>
      </c>
      <c r="B532" s="9" t="s">
        <v>610</v>
      </c>
      <c r="F532" s="9" t="s">
        <v>53</v>
      </c>
      <c r="G532" s="9" t="s">
        <v>575</v>
      </c>
      <c r="Q532" s="9">
        <v>1.5</v>
      </c>
      <c r="V532" t="s">
        <v>607</v>
      </c>
      <c r="W532" s="9" t="s">
        <v>608</v>
      </c>
      <c r="X532" t="s">
        <v>609</v>
      </c>
      <c r="Y532" s="9" t="s">
        <v>34</v>
      </c>
    </row>
    <row r="533" spans="1:25" ht="15" customHeight="1">
      <c r="A533" s="10" t="s">
        <v>25</v>
      </c>
      <c r="B533" s="9" t="s">
        <v>611</v>
      </c>
      <c r="F533" s="9" t="s">
        <v>53</v>
      </c>
      <c r="G533" s="9" t="s">
        <v>575</v>
      </c>
      <c r="Q533" s="9">
        <v>6</v>
      </c>
      <c r="V533" t="s">
        <v>607</v>
      </c>
      <c r="W533" s="9" t="s">
        <v>608</v>
      </c>
      <c r="X533" t="s">
        <v>609</v>
      </c>
      <c r="Y533" s="9" t="s">
        <v>34</v>
      </c>
    </row>
    <row r="534" spans="1:25" ht="15" customHeight="1">
      <c r="A534" s="10" t="s">
        <v>25</v>
      </c>
      <c r="B534" s="9" t="s">
        <v>612</v>
      </c>
      <c r="F534" s="9" t="s">
        <v>53</v>
      </c>
      <c r="G534" s="9" t="s">
        <v>575</v>
      </c>
      <c r="Q534" s="9">
        <v>0.3</v>
      </c>
      <c r="V534" t="s">
        <v>607</v>
      </c>
      <c r="W534" s="9" t="s">
        <v>608</v>
      </c>
      <c r="X534" t="s">
        <v>609</v>
      </c>
      <c r="Y534" s="9" t="s">
        <v>34</v>
      </c>
    </row>
    <row r="535" spans="1:25" ht="15" customHeight="1">
      <c r="A535" s="10" t="s">
        <v>25</v>
      </c>
      <c r="B535" s="9" t="s">
        <v>613</v>
      </c>
      <c r="F535" s="9" t="s">
        <v>53</v>
      </c>
      <c r="G535" s="9" t="s">
        <v>575</v>
      </c>
      <c r="Q535" s="9">
        <v>1.5</v>
      </c>
      <c r="V535" t="s">
        <v>607</v>
      </c>
      <c r="W535" s="9" t="s">
        <v>608</v>
      </c>
      <c r="X535" t="s">
        <v>609</v>
      </c>
      <c r="Y535" s="9" t="s">
        <v>34</v>
      </c>
    </row>
    <row r="536" spans="1:25" ht="15" customHeight="1">
      <c r="A536" s="10" t="s">
        <v>25</v>
      </c>
      <c r="B536" s="9" t="s">
        <v>614</v>
      </c>
      <c r="F536" s="9" t="s">
        <v>53</v>
      </c>
      <c r="G536" s="9" t="s">
        <v>575</v>
      </c>
      <c r="Q536" s="9">
        <v>6</v>
      </c>
      <c r="V536" t="s">
        <v>607</v>
      </c>
      <c r="W536" s="9" t="s">
        <v>608</v>
      </c>
      <c r="X536" t="s">
        <v>609</v>
      </c>
      <c r="Y536" s="9" t="s">
        <v>34</v>
      </c>
    </row>
    <row r="537" spans="1:25" ht="17.25">
      <c r="A537" s="10" t="s">
        <v>25</v>
      </c>
      <c r="B537" s="9" t="s">
        <v>615</v>
      </c>
      <c r="F537" s="9" t="s">
        <v>28</v>
      </c>
      <c r="G537" s="26" t="s">
        <v>616</v>
      </c>
      <c r="H537" s="26"/>
      <c r="I537" s="9" t="s">
        <v>617</v>
      </c>
      <c r="M537" s="9" t="s">
        <v>618</v>
      </c>
      <c r="Q537" s="9">
        <v>0.61</v>
      </c>
      <c r="V537" t="s">
        <v>619</v>
      </c>
      <c r="W537" s="9" t="s">
        <v>620</v>
      </c>
      <c r="X537" s="9" t="s">
        <v>621</v>
      </c>
      <c r="Y537" s="9" t="s">
        <v>34</v>
      </c>
    </row>
    <row r="538" spans="1:25" ht="17.25">
      <c r="A538" s="10" t="s">
        <v>25</v>
      </c>
      <c r="B538" s="9" t="s">
        <v>615</v>
      </c>
      <c r="F538" s="9" t="s">
        <v>28</v>
      </c>
      <c r="G538" s="26" t="s">
        <v>616</v>
      </c>
      <c r="H538" s="26"/>
      <c r="I538" s="9" t="s">
        <v>617</v>
      </c>
      <c r="M538" s="9" t="s">
        <v>622</v>
      </c>
      <c r="Q538" s="9">
        <v>0.33</v>
      </c>
      <c r="V538" t="s">
        <v>619</v>
      </c>
      <c r="W538" s="9" t="s">
        <v>620</v>
      </c>
      <c r="X538" s="9" t="s">
        <v>621</v>
      </c>
      <c r="Y538" s="9" t="s">
        <v>34</v>
      </c>
    </row>
    <row r="539" spans="1:25" ht="17.25">
      <c r="A539" s="10" t="s">
        <v>25</v>
      </c>
      <c r="B539" s="9" t="s">
        <v>615</v>
      </c>
      <c r="F539" s="9" t="s">
        <v>28</v>
      </c>
      <c r="G539" s="26" t="s">
        <v>616</v>
      </c>
      <c r="H539" s="26"/>
      <c r="I539" s="9" t="s">
        <v>617</v>
      </c>
      <c r="M539" s="9" t="s">
        <v>623</v>
      </c>
      <c r="Q539" s="9">
        <v>0.06</v>
      </c>
      <c r="V539" t="s">
        <v>619</v>
      </c>
      <c r="W539" s="9" t="s">
        <v>620</v>
      </c>
      <c r="X539" s="9" t="s">
        <v>621</v>
      </c>
      <c r="Y539" s="9" t="s">
        <v>34</v>
      </c>
    </row>
    <row r="540" spans="1:25" ht="17.25">
      <c r="A540" s="10" t="s">
        <v>25</v>
      </c>
      <c r="B540" s="9" t="s">
        <v>615</v>
      </c>
      <c r="F540" s="9" t="s">
        <v>28</v>
      </c>
      <c r="G540" s="26" t="s">
        <v>616</v>
      </c>
      <c r="H540" s="26"/>
      <c r="I540" s="9" t="s">
        <v>617</v>
      </c>
      <c r="M540" s="9" t="s">
        <v>618</v>
      </c>
      <c r="Q540" s="9">
        <v>0.14000000000000001</v>
      </c>
      <c r="V540" t="s">
        <v>624</v>
      </c>
      <c r="W540" s="9" t="s">
        <v>620</v>
      </c>
      <c r="X540" s="9" t="s">
        <v>621</v>
      </c>
      <c r="Y540" s="9" t="s">
        <v>34</v>
      </c>
    </row>
    <row r="541" spans="1:25" ht="17.25">
      <c r="A541" s="10" t="s">
        <v>25</v>
      </c>
      <c r="B541" s="9" t="s">
        <v>615</v>
      </c>
      <c r="F541" s="9" t="s">
        <v>28</v>
      </c>
      <c r="G541" s="26" t="s">
        <v>616</v>
      </c>
      <c r="H541" s="26"/>
      <c r="I541" s="9" t="s">
        <v>617</v>
      </c>
      <c r="M541" s="9" t="s">
        <v>622</v>
      </c>
      <c r="Q541" s="9">
        <v>0.5</v>
      </c>
      <c r="V541" t="s">
        <v>624</v>
      </c>
      <c r="W541" s="9" t="s">
        <v>620</v>
      </c>
      <c r="X541" s="9" t="s">
        <v>621</v>
      </c>
      <c r="Y541" s="9" t="s">
        <v>34</v>
      </c>
    </row>
    <row r="542" spans="1:25" ht="17.25">
      <c r="A542" s="10" t="s">
        <v>25</v>
      </c>
      <c r="B542" s="9" t="s">
        <v>615</v>
      </c>
      <c r="F542" s="9" t="s">
        <v>28</v>
      </c>
      <c r="G542" s="26" t="s">
        <v>616</v>
      </c>
      <c r="H542" s="26"/>
      <c r="I542" s="9" t="s">
        <v>617</v>
      </c>
      <c r="M542" s="9" t="s">
        <v>625</v>
      </c>
      <c r="Q542" s="9">
        <v>0.36</v>
      </c>
      <c r="V542" t="s">
        <v>624</v>
      </c>
      <c r="W542" s="9" t="s">
        <v>620</v>
      </c>
      <c r="X542" s="9" t="s">
        <v>621</v>
      </c>
      <c r="Y542" s="9" t="s">
        <v>34</v>
      </c>
    </row>
    <row r="543" spans="1:25">
      <c r="A543" s="10" t="s">
        <v>479</v>
      </c>
      <c r="B543" s="9" t="s">
        <v>626</v>
      </c>
      <c r="F543" s="9" t="s">
        <v>28</v>
      </c>
      <c r="G543" s="26" t="s">
        <v>616</v>
      </c>
      <c r="H543" s="26"/>
      <c r="I543" s="9" t="s">
        <v>617</v>
      </c>
      <c r="Q543" s="9">
        <v>1.5193000000000001</v>
      </c>
      <c r="V543" s="9" t="s">
        <v>627</v>
      </c>
      <c r="W543" s="9" t="s">
        <v>628</v>
      </c>
      <c r="X543" s="9" t="s">
        <v>629</v>
      </c>
      <c r="Y543" s="9" t="s">
        <v>34</v>
      </c>
    </row>
    <row r="544" spans="1:25">
      <c r="A544" s="10" t="s">
        <v>25</v>
      </c>
      <c r="B544" t="s">
        <v>630</v>
      </c>
      <c r="C544" t="s">
        <v>631</v>
      </c>
      <c r="F544" s="9" t="s">
        <v>28</v>
      </c>
      <c r="G544" s="26" t="s">
        <v>616</v>
      </c>
      <c r="I544" s="9" t="s">
        <v>617</v>
      </c>
      <c r="Q544" s="9">
        <v>0.28000000000000003</v>
      </c>
      <c r="V544" s="9" t="s">
        <v>632</v>
      </c>
      <c r="W544" s="9" t="s">
        <v>633</v>
      </c>
      <c r="X544" t="s">
        <v>634</v>
      </c>
      <c r="Y544" s="9" t="s">
        <v>34</v>
      </c>
    </row>
    <row r="545" spans="1:25">
      <c r="A545" s="10" t="s">
        <v>25</v>
      </c>
      <c r="B545" s="9" t="s">
        <v>635</v>
      </c>
      <c r="F545" s="9" t="s">
        <v>28</v>
      </c>
      <c r="G545" s="26" t="s">
        <v>616</v>
      </c>
      <c r="I545" s="9" t="s">
        <v>617</v>
      </c>
      <c r="Q545" s="9">
        <v>0.33</v>
      </c>
      <c r="R545" s="9">
        <v>0.05</v>
      </c>
      <c r="S545" s="9">
        <v>0.77</v>
      </c>
      <c r="T545" s="9" t="s">
        <v>54</v>
      </c>
      <c r="V545" s="9" t="s">
        <v>636</v>
      </c>
      <c r="W545" s="9" t="s">
        <v>637</v>
      </c>
      <c r="X545" s="9" t="s">
        <v>638</v>
      </c>
      <c r="Y545" s="9" t="s">
        <v>34</v>
      </c>
    </row>
    <row r="546" spans="1:25">
      <c r="A546" s="10" t="s">
        <v>25</v>
      </c>
      <c r="B546" s="9" t="s">
        <v>615</v>
      </c>
      <c r="F546" s="9" t="s">
        <v>28</v>
      </c>
      <c r="G546" s="26" t="s">
        <v>616</v>
      </c>
      <c r="I546" s="9" t="s">
        <v>639</v>
      </c>
      <c r="M546" s="9" t="s">
        <v>618</v>
      </c>
      <c r="Q546" s="9">
        <v>0.61</v>
      </c>
      <c r="V546" s="9" t="s">
        <v>640</v>
      </c>
      <c r="W546" s="9" t="s">
        <v>641</v>
      </c>
      <c r="X546" s="9" t="s">
        <v>642</v>
      </c>
      <c r="Y546" s="9" t="s">
        <v>34</v>
      </c>
    </row>
    <row r="547" spans="1:25">
      <c r="A547" s="10" t="s">
        <v>25</v>
      </c>
      <c r="B547" s="9" t="s">
        <v>615</v>
      </c>
      <c r="F547" s="9" t="s">
        <v>28</v>
      </c>
      <c r="G547" s="26" t="s">
        <v>616</v>
      </c>
      <c r="I547" s="9" t="s">
        <v>639</v>
      </c>
      <c r="M547" s="9" t="s">
        <v>622</v>
      </c>
      <c r="Q547" s="9">
        <v>0.33</v>
      </c>
      <c r="V547" s="9" t="s">
        <v>640</v>
      </c>
      <c r="W547" s="9" t="s">
        <v>641</v>
      </c>
      <c r="X547" s="9" t="s">
        <v>642</v>
      </c>
      <c r="Y547" s="9" t="s">
        <v>34</v>
      </c>
    </row>
    <row r="548" spans="1:25">
      <c r="A548" s="10" t="s">
        <v>25</v>
      </c>
      <c r="B548" s="9" t="s">
        <v>615</v>
      </c>
      <c r="F548" s="9" t="s">
        <v>28</v>
      </c>
      <c r="G548" s="26" t="s">
        <v>616</v>
      </c>
      <c r="I548" s="9" t="s">
        <v>639</v>
      </c>
      <c r="M548" s="9" t="s">
        <v>623</v>
      </c>
      <c r="Q548" s="9">
        <v>0.06</v>
      </c>
      <c r="V548" s="9" t="s">
        <v>640</v>
      </c>
      <c r="W548" s="9" t="s">
        <v>641</v>
      </c>
      <c r="X548" s="21" t="s">
        <v>642</v>
      </c>
      <c r="Y548" s="9" t="s">
        <v>34</v>
      </c>
    </row>
    <row r="549" spans="1:25">
      <c r="A549" s="10" t="s">
        <v>25</v>
      </c>
      <c r="B549" s="9" t="s">
        <v>615</v>
      </c>
      <c r="F549" s="9" t="s">
        <v>28</v>
      </c>
      <c r="G549" s="26" t="s">
        <v>616</v>
      </c>
      <c r="I549" s="9" t="s">
        <v>639</v>
      </c>
      <c r="M549" s="9" t="s">
        <v>618</v>
      </c>
      <c r="Q549" s="9">
        <v>0.14000000000000001</v>
      </c>
      <c r="V549" s="9" t="s">
        <v>640</v>
      </c>
      <c r="W549" s="9" t="s">
        <v>641</v>
      </c>
      <c r="X549" s="9" t="s">
        <v>642</v>
      </c>
      <c r="Y549" s="9" t="s">
        <v>34</v>
      </c>
    </row>
    <row r="550" spans="1:25">
      <c r="A550" s="10" t="s">
        <v>25</v>
      </c>
      <c r="B550" s="9" t="s">
        <v>615</v>
      </c>
      <c r="F550" s="9" t="s">
        <v>28</v>
      </c>
      <c r="G550" s="26" t="s">
        <v>616</v>
      </c>
      <c r="I550" s="9" t="s">
        <v>639</v>
      </c>
      <c r="M550" s="9" t="s">
        <v>622</v>
      </c>
      <c r="Q550" s="9">
        <v>0.5</v>
      </c>
      <c r="V550" s="9" t="s">
        <v>640</v>
      </c>
      <c r="W550" s="9" t="s">
        <v>641</v>
      </c>
      <c r="X550" s="9" t="s">
        <v>642</v>
      </c>
      <c r="Y550" s="9" t="s">
        <v>34</v>
      </c>
    </row>
    <row r="551" spans="1:25">
      <c r="A551" s="10" t="s">
        <v>25</v>
      </c>
      <c r="B551" s="9" t="s">
        <v>615</v>
      </c>
      <c r="F551" s="9" t="s">
        <v>28</v>
      </c>
      <c r="G551" s="26" t="s">
        <v>616</v>
      </c>
      <c r="I551" s="9" t="s">
        <v>639</v>
      </c>
      <c r="M551" s="9" t="s">
        <v>625</v>
      </c>
      <c r="Q551" s="9">
        <v>0.36</v>
      </c>
      <c r="V551" s="9" t="s">
        <v>640</v>
      </c>
      <c r="W551" s="9" t="s">
        <v>641</v>
      </c>
      <c r="X551" s="9" t="s">
        <v>642</v>
      </c>
      <c r="Y551" s="9" t="s">
        <v>34</v>
      </c>
    </row>
    <row r="552" spans="1:25">
      <c r="A552" s="10" t="s">
        <v>25</v>
      </c>
      <c r="B552" s="9" t="s">
        <v>643</v>
      </c>
      <c r="F552" s="9" t="s">
        <v>28</v>
      </c>
      <c r="G552" s="26" t="s">
        <v>616</v>
      </c>
      <c r="I552" s="9" t="s">
        <v>644</v>
      </c>
      <c r="Q552" s="9">
        <v>1E-4</v>
      </c>
      <c r="V552" t="s">
        <v>645</v>
      </c>
      <c r="W552" s="9" t="s">
        <v>646</v>
      </c>
      <c r="X552" s="9" t="s">
        <v>647</v>
      </c>
      <c r="Y552" s="9" t="s">
        <v>34</v>
      </c>
    </row>
    <row r="553" spans="1:25" ht="15" customHeight="1">
      <c r="A553" s="10" t="s">
        <v>40</v>
      </c>
      <c r="D553" s="9" t="s">
        <v>27</v>
      </c>
      <c r="F553" s="9" t="s">
        <v>102</v>
      </c>
      <c r="G553" s="26" t="s">
        <v>648</v>
      </c>
      <c r="H553" s="27" t="s">
        <v>649</v>
      </c>
      <c r="I553" s="9" t="s">
        <v>454</v>
      </c>
      <c r="K553" s="9" t="s">
        <v>650</v>
      </c>
      <c r="L553" s="9" t="s">
        <v>651</v>
      </c>
      <c r="Q553" s="9">
        <v>7.3</v>
      </c>
      <c r="R553" s="9">
        <v>3.92</v>
      </c>
      <c r="S553" s="9">
        <v>11.5</v>
      </c>
      <c r="W553" s="9" t="s">
        <v>652</v>
      </c>
      <c r="X553" s="21" t="s">
        <v>653</v>
      </c>
      <c r="Y553" s="9" t="s">
        <v>34</v>
      </c>
    </row>
    <row r="554" spans="1:25" ht="15" customHeight="1">
      <c r="A554" s="10" t="s">
        <v>40</v>
      </c>
      <c r="D554" s="9" t="s">
        <v>27</v>
      </c>
      <c r="F554" s="9" t="s">
        <v>102</v>
      </c>
      <c r="G554" s="26" t="s">
        <v>648</v>
      </c>
      <c r="H554" s="27" t="s">
        <v>649</v>
      </c>
      <c r="I554" s="9" t="s">
        <v>454</v>
      </c>
      <c r="K554" s="9" t="s">
        <v>650</v>
      </c>
      <c r="L554" s="9" t="s">
        <v>654</v>
      </c>
      <c r="M554" s="9" t="s">
        <v>655</v>
      </c>
      <c r="Q554" s="9">
        <v>0.7</v>
      </c>
      <c r="R554" s="9">
        <v>0.48</v>
      </c>
      <c r="S554" s="9">
        <v>1.04</v>
      </c>
      <c r="W554" s="9" t="s">
        <v>652</v>
      </c>
      <c r="X554" s="21" t="s">
        <v>653</v>
      </c>
      <c r="Y554" s="9" t="s">
        <v>34</v>
      </c>
    </row>
    <row r="555" spans="1:25" ht="15" customHeight="1">
      <c r="A555" s="10" t="s">
        <v>40</v>
      </c>
      <c r="D555" s="9" t="s">
        <v>27</v>
      </c>
      <c r="F555" s="9" t="s">
        <v>102</v>
      </c>
      <c r="G555" s="26" t="s">
        <v>648</v>
      </c>
      <c r="H555" s="27" t="s">
        <v>656</v>
      </c>
      <c r="I555" s="9" t="s">
        <v>454</v>
      </c>
      <c r="K555" s="9" t="s">
        <v>650</v>
      </c>
      <c r="M555" s="9" t="s">
        <v>657</v>
      </c>
      <c r="Q555" s="9">
        <v>10.3</v>
      </c>
      <c r="R555" s="9">
        <v>5.04</v>
      </c>
      <c r="S555" s="9">
        <v>21.9</v>
      </c>
      <c r="W555" s="9" t="s">
        <v>652</v>
      </c>
      <c r="X555" s="21" t="s">
        <v>653</v>
      </c>
      <c r="Y555" s="9" t="s">
        <v>34</v>
      </c>
    </row>
    <row r="556" spans="1:25" ht="15" customHeight="1">
      <c r="A556" s="10" t="s">
        <v>40</v>
      </c>
      <c r="D556" s="9" t="s">
        <v>27</v>
      </c>
      <c r="F556" s="9" t="s">
        <v>102</v>
      </c>
      <c r="G556" s="26" t="s">
        <v>648</v>
      </c>
      <c r="H556" s="27" t="s">
        <v>658</v>
      </c>
      <c r="I556" s="9" t="s">
        <v>454</v>
      </c>
      <c r="K556" s="9" t="s">
        <v>650</v>
      </c>
      <c r="M556" s="9" t="s">
        <v>659</v>
      </c>
      <c r="Q556" s="9">
        <v>6.4</v>
      </c>
      <c r="R556" s="9">
        <v>3.64</v>
      </c>
      <c r="S556" s="9">
        <v>10.9</v>
      </c>
      <c r="W556" s="9" t="s">
        <v>652</v>
      </c>
      <c r="X556" s="21" t="s">
        <v>653</v>
      </c>
      <c r="Y556" s="9" t="s">
        <v>34</v>
      </c>
    </row>
    <row r="557" spans="1:25" ht="15" customHeight="1">
      <c r="A557" s="10" t="s">
        <v>40</v>
      </c>
      <c r="D557" s="9" t="s">
        <v>27</v>
      </c>
      <c r="F557" s="9" t="s">
        <v>102</v>
      </c>
      <c r="G557" s="26" t="s">
        <v>648</v>
      </c>
      <c r="H557" s="27" t="s">
        <v>660</v>
      </c>
      <c r="I557" s="9" t="s">
        <v>454</v>
      </c>
      <c r="K557" s="9" t="s">
        <v>650</v>
      </c>
      <c r="M557" s="9" t="s">
        <v>661</v>
      </c>
      <c r="Q557" s="9">
        <v>7.3</v>
      </c>
      <c r="R557" s="9">
        <v>3.92</v>
      </c>
      <c r="S557" s="9">
        <v>11.5</v>
      </c>
      <c r="W557" s="9" t="s">
        <v>652</v>
      </c>
      <c r="X557" s="21" t="s">
        <v>653</v>
      </c>
      <c r="Y557" s="9" t="s">
        <v>34</v>
      </c>
    </row>
    <row r="558" spans="1:25" ht="15" customHeight="1">
      <c r="A558" s="10" t="s">
        <v>40</v>
      </c>
      <c r="D558" s="9" t="s">
        <v>27</v>
      </c>
      <c r="F558" s="9" t="s">
        <v>662</v>
      </c>
      <c r="G558" s="26" t="s">
        <v>648</v>
      </c>
      <c r="H558" s="27" t="s">
        <v>663</v>
      </c>
      <c r="I558" s="9" t="s">
        <v>454</v>
      </c>
      <c r="K558" s="9" t="s">
        <v>650</v>
      </c>
      <c r="M558" s="9" t="s">
        <v>664</v>
      </c>
      <c r="Q558" s="9">
        <v>0.62</v>
      </c>
      <c r="R558" s="9">
        <v>0.48</v>
      </c>
      <c r="S558" s="9">
        <v>1.62</v>
      </c>
      <c r="W558" s="9" t="s">
        <v>652</v>
      </c>
      <c r="X558" s="21" t="s">
        <v>653</v>
      </c>
      <c r="Y558" s="9" t="s">
        <v>34</v>
      </c>
    </row>
    <row r="559" spans="1:25" ht="15" customHeight="1">
      <c r="A559" s="10" t="s">
        <v>40</v>
      </c>
      <c r="D559" s="9" t="s">
        <v>27</v>
      </c>
      <c r="F559" s="9" t="s">
        <v>662</v>
      </c>
      <c r="G559" s="26" t="s">
        <v>648</v>
      </c>
      <c r="H559" s="27" t="s">
        <v>665</v>
      </c>
      <c r="I559" s="9" t="s">
        <v>454</v>
      </c>
      <c r="K559" s="9" t="s">
        <v>650</v>
      </c>
      <c r="M559" s="9" t="s">
        <v>666</v>
      </c>
      <c r="Q559" s="9">
        <v>0.87</v>
      </c>
      <c r="R559" s="9">
        <v>0.48</v>
      </c>
      <c r="S559" s="9">
        <v>1.04</v>
      </c>
      <c r="W559" s="9" t="s">
        <v>652</v>
      </c>
      <c r="X559" s="21" t="s">
        <v>653</v>
      </c>
      <c r="Y559" s="9" t="s">
        <v>34</v>
      </c>
    </row>
    <row r="560" spans="1:25" ht="15" customHeight="1">
      <c r="A560" s="10" t="s">
        <v>40</v>
      </c>
      <c r="D560" s="9" t="s">
        <v>27</v>
      </c>
      <c r="F560" s="9" t="s">
        <v>662</v>
      </c>
      <c r="G560" s="26" t="s">
        <v>648</v>
      </c>
      <c r="H560" s="27" t="s">
        <v>667</v>
      </c>
      <c r="I560" s="9" t="s">
        <v>454</v>
      </c>
      <c r="K560" s="9" t="s">
        <v>650</v>
      </c>
      <c r="M560" s="9" t="s">
        <v>668</v>
      </c>
      <c r="Q560" s="9">
        <v>0.7</v>
      </c>
      <c r="R560" s="9">
        <v>0.48</v>
      </c>
      <c r="S560" s="9">
        <v>1.04</v>
      </c>
      <c r="W560" s="9" t="s">
        <v>652</v>
      </c>
      <c r="X560" s="21" t="s">
        <v>653</v>
      </c>
      <c r="Y560" s="9" t="s">
        <v>34</v>
      </c>
    </row>
    <row r="561" spans="1:25" ht="15" customHeight="1">
      <c r="A561" s="10" t="s">
        <v>40</v>
      </c>
      <c r="D561" s="9" t="s">
        <v>27</v>
      </c>
      <c r="F561" s="9" t="s">
        <v>662</v>
      </c>
      <c r="G561" s="26" t="s">
        <v>648</v>
      </c>
      <c r="H561" s="27" t="s">
        <v>669</v>
      </c>
      <c r="I561" s="9" t="s">
        <v>454</v>
      </c>
      <c r="K561" s="9" t="s">
        <v>650</v>
      </c>
      <c r="M561" s="9" t="s">
        <v>670</v>
      </c>
      <c r="Q561" s="9">
        <v>0.71</v>
      </c>
      <c r="R561" s="9">
        <v>0.53</v>
      </c>
      <c r="S561" s="9">
        <v>0.99</v>
      </c>
      <c r="W561" s="9" t="s">
        <v>652</v>
      </c>
      <c r="X561" s="21" t="s">
        <v>653</v>
      </c>
      <c r="Y561" s="9" t="s">
        <v>34</v>
      </c>
    </row>
    <row r="562" spans="1:25" ht="15" customHeight="1">
      <c r="A562" s="10" t="s">
        <v>25</v>
      </c>
      <c r="D562" s="9" t="s">
        <v>27</v>
      </c>
      <c r="F562" s="9" t="s">
        <v>102</v>
      </c>
      <c r="G562" s="26" t="s">
        <v>648</v>
      </c>
      <c r="H562" s="27" t="s">
        <v>656</v>
      </c>
      <c r="I562" s="9" t="s">
        <v>454</v>
      </c>
      <c r="K562" s="9" t="s">
        <v>650</v>
      </c>
      <c r="M562" s="9" t="s">
        <v>657</v>
      </c>
      <c r="Q562" s="9">
        <v>0.37</v>
      </c>
      <c r="R562" s="9">
        <v>0.18</v>
      </c>
      <c r="S562" s="9">
        <v>0.78</v>
      </c>
      <c r="W562" s="9" t="s">
        <v>652</v>
      </c>
      <c r="X562" s="21" t="s">
        <v>653</v>
      </c>
      <c r="Y562" s="9" t="s">
        <v>34</v>
      </c>
    </row>
    <row r="563" spans="1:25" ht="15" customHeight="1">
      <c r="A563" s="10" t="s">
        <v>25</v>
      </c>
      <c r="D563" s="9" t="s">
        <v>27</v>
      </c>
      <c r="F563" s="9" t="s">
        <v>102</v>
      </c>
      <c r="G563" s="26" t="s">
        <v>648</v>
      </c>
      <c r="H563" s="27" t="s">
        <v>658</v>
      </c>
      <c r="I563" s="9" t="s">
        <v>454</v>
      </c>
      <c r="K563" s="9" t="s">
        <v>650</v>
      </c>
      <c r="M563" s="9" t="s">
        <v>659</v>
      </c>
      <c r="Q563" s="9">
        <v>0.23</v>
      </c>
      <c r="R563" s="9">
        <v>0.13</v>
      </c>
      <c r="S563" s="9">
        <v>0.39</v>
      </c>
      <c r="W563" s="9" t="s">
        <v>652</v>
      </c>
      <c r="X563" s="21" t="s">
        <v>653</v>
      </c>
      <c r="Y563" s="9" t="s">
        <v>34</v>
      </c>
    </row>
    <row r="564" spans="1:25" ht="15" customHeight="1">
      <c r="A564" s="10" t="s">
        <v>25</v>
      </c>
      <c r="D564" s="9" t="s">
        <v>27</v>
      </c>
      <c r="F564" s="9" t="s">
        <v>102</v>
      </c>
      <c r="G564" s="26" t="s">
        <v>648</v>
      </c>
      <c r="H564" s="27" t="s">
        <v>660</v>
      </c>
      <c r="I564" s="9" t="s">
        <v>454</v>
      </c>
      <c r="K564" s="9" t="s">
        <v>650</v>
      </c>
      <c r="M564" s="9" t="s">
        <v>661</v>
      </c>
      <c r="Q564" s="9">
        <v>0.26</v>
      </c>
      <c r="R564" s="9">
        <v>0.14000000000000001</v>
      </c>
      <c r="S564" s="9">
        <v>0.41</v>
      </c>
      <c r="W564" s="9" t="s">
        <v>652</v>
      </c>
      <c r="X564" s="21" t="s">
        <v>653</v>
      </c>
      <c r="Y564" s="9" t="s">
        <v>34</v>
      </c>
    </row>
    <row r="565" spans="1:25" ht="15" customHeight="1">
      <c r="A565" s="10" t="s">
        <v>25</v>
      </c>
      <c r="D565" s="9" t="s">
        <v>27</v>
      </c>
      <c r="F565" s="9" t="s">
        <v>662</v>
      </c>
      <c r="G565" s="26" t="s">
        <v>648</v>
      </c>
      <c r="H565" s="27" t="s">
        <v>663</v>
      </c>
      <c r="I565" s="9" t="s">
        <v>454</v>
      </c>
      <c r="K565" s="9" t="s">
        <v>650</v>
      </c>
      <c r="M565" s="9" t="s">
        <v>664</v>
      </c>
      <c r="Q565" s="9">
        <v>2.1999999999999999E-2</v>
      </c>
      <c r="R565" s="9">
        <v>1.7000000000000001E-2</v>
      </c>
      <c r="S565" s="9">
        <v>5.8000000000000003E-2</v>
      </c>
      <c r="W565" s="9" t="s">
        <v>652</v>
      </c>
      <c r="X565" s="21" t="s">
        <v>653</v>
      </c>
      <c r="Y565" s="9" t="s">
        <v>34</v>
      </c>
    </row>
    <row r="566" spans="1:25" ht="15" customHeight="1">
      <c r="A566" s="10" t="s">
        <v>25</v>
      </c>
      <c r="D566" s="9" t="s">
        <v>27</v>
      </c>
      <c r="F566" s="9" t="s">
        <v>662</v>
      </c>
      <c r="G566" s="26" t="s">
        <v>648</v>
      </c>
      <c r="H566" s="27" t="s">
        <v>665</v>
      </c>
      <c r="I566" s="9" t="s">
        <v>454</v>
      </c>
      <c r="K566" s="9" t="s">
        <v>650</v>
      </c>
      <c r="M566" s="9" t="s">
        <v>666</v>
      </c>
      <c r="Q566" s="9">
        <v>3.1E-2</v>
      </c>
      <c r="R566" s="9">
        <v>1.7000000000000001E-2</v>
      </c>
      <c r="S566" s="9">
        <v>3.6999999999999998E-2</v>
      </c>
      <c r="W566" s="9" t="s">
        <v>652</v>
      </c>
      <c r="X566" s="21" t="s">
        <v>653</v>
      </c>
      <c r="Y566" s="9" t="s">
        <v>34</v>
      </c>
    </row>
    <row r="567" spans="1:25" ht="15" customHeight="1">
      <c r="A567" s="10" t="s">
        <v>25</v>
      </c>
      <c r="D567" s="9" t="s">
        <v>27</v>
      </c>
      <c r="F567" s="9" t="s">
        <v>662</v>
      </c>
      <c r="G567" s="26" t="s">
        <v>648</v>
      </c>
      <c r="H567" s="27" t="s">
        <v>667</v>
      </c>
      <c r="I567" s="9" t="s">
        <v>454</v>
      </c>
      <c r="K567" s="9" t="s">
        <v>650</v>
      </c>
      <c r="M567" s="9" t="s">
        <v>668</v>
      </c>
      <c r="Q567" s="9">
        <v>2.5000000000000001E-2</v>
      </c>
      <c r="R567" s="9">
        <v>1.7000000000000001E-2</v>
      </c>
      <c r="S567" s="9">
        <v>3.6999999999999998E-2</v>
      </c>
      <c r="W567" s="9" t="s">
        <v>652</v>
      </c>
      <c r="X567" s="21" t="s">
        <v>653</v>
      </c>
      <c r="Y567" s="9" t="s">
        <v>34</v>
      </c>
    </row>
    <row r="568" spans="1:25" ht="15" customHeight="1">
      <c r="A568" s="10" t="s">
        <v>25</v>
      </c>
      <c r="D568" s="9" t="s">
        <v>27</v>
      </c>
      <c r="F568" s="9" t="s">
        <v>662</v>
      </c>
      <c r="G568" s="26" t="s">
        <v>648</v>
      </c>
      <c r="H568" s="27" t="s">
        <v>669</v>
      </c>
      <c r="I568" s="9" t="s">
        <v>454</v>
      </c>
      <c r="K568" s="9" t="s">
        <v>650</v>
      </c>
      <c r="M568" s="9" t="s">
        <v>670</v>
      </c>
      <c r="Q568" s="9">
        <v>2.5999999999999999E-2</v>
      </c>
      <c r="R568" s="9">
        <v>1.9E-2</v>
      </c>
      <c r="S568" s="9">
        <v>3.5000000000000003E-2</v>
      </c>
      <c r="W568" s="9" t="s">
        <v>652</v>
      </c>
      <c r="X568" s="21" t="s">
        <v>653</v>
      </c>
      <c r="Y568" s="9" t="s">
        <v>34</v>
      </c>
    </row>
    <row r="569" spans="1:25" ht="15" customHeight="1">
      <c r="A569" s="10" t="s">
        <v>40</v>
      </c>
      <c r="D569" s="9" t="s">
        <v>671</v>
      </c>
      <c r="F569" s="9" t="s">
        <v>662</v>
      </c>
      <c r="G569" s="26" t="s">
        <v>648</v>
      </c>
      <c r="H569" s="27" t="s">
        <v>672</v>
      </c>
      <c r="I569" s="9" t="s">
        <v>454</v>
      </c>
      <c r="L569" s="9" t="s">
        <v>673</v>
      </c>
      <c r="M569" s="9" t="s">
        <v>674</v>
      </c>
      <c r="Q569" s="9">
        <v>0.8</v>
      </c>
      <c r="W569" s="9" t="s">
        <v>675</v>
      </c>
      <c r="X569" s="21" t="s">
        <v>676</v>
      </c>
      <c r="Y569" s="9" t="s">
        <v>34</v>
      </c>
    </row>
    <row r="570" spans="1:25" ht="15" customHeight="1">
      <c r="A570" s="10" t="s">
        <v>40</v>
      </c>
      <c r="D570" s="9" t="s">
        <v>671</v>
      </c>
      <c r="F570" s="9" t="s">
        <v>662</v>
      </c>
      <c r="G570" s="26" t="s">
        <v>648</v>
      </c>
      <c r="H570" s="27" t="s">
        <v>677</v>
      </c>
      <c r="I570" s="9" t="s">
        <v>454</v>
      </c>
      <c r="L570" s="9" t="s">
        <v>673</v>
      </c>
      <c r="M570" s="9" t="s">
        <v>674</v>
      </c>
      <c r="Q570" s="9">
        <v>1.9</v>
      </c>
      <c r="W570" s="9" t="s">
        <v>675</v>
      </c>
      <c r="X570" s="21" t="s">
        <v>676</v>
      </c>
      <c r="Y570" s="9" t="s">
        <v>34</v>
      </c>
    </row>
    <row r="571" spans="1:25" ht="15" customHeight="1">
      <c r="A571" s="10" t="s">
        <v>40</v>
      </c>
      <c r="D571" s="9" t="s">
        <v>671</v>
      </c>
      <c r="F571" s="9" t="s">
        <v>662</v>
      </c>
      <c r="G571" s="26" t="s">
        <v>648</v>
      </c>
      <c r="H571" s="27" t="s">
        <v>677</v>
      </c>
      <c r="I571" s="9" t="s">
        <v>454</v>
      </c>
      <c r="L571" s="9" t="s">
        <v>673</v>
      </c>
      <c r="M571" s="9" t="s">
        <v>674</v>
      </c>
      <c r="Q571" s="9">
        <v>1.3</v>
      </c>
      <c r="W571" s="9" t="s">
        <v>675</v>
      </c>
      <c r="X571" s="21" t="s">
        <v>676</v>
      </c>
      <c r="Y571" s="9" t="s">
        <v>34</v>
      </c>
    </row>
    <row r="572" spans="1:25" ht="15" customHeight="1">
      <c r="A572" s="10" t="s">
        <v>40</v>
      </c>
      <c r="D572" s="9" t="s">
        <v>678</v>
      </c>
      <c r="F572" s="9" t="s">
        <v>662</v>
      </c>
      <c r="G572" s="26" t="s">
        <v>648</v>
      </c>
      <c r="H572" s="27" t="s">
        <v>679</v>
      </c>
      <c r="I572" s="9" t="s">
        <v>454</v>
      </c>
      <c r="L572" s="9" t="s">
        <v>510</v>
      </c>
      <c r="M572" s="9" t="s">
        <v>680</v>
      </c>
      <c r="Q572" s="9">
        <v>0.13</v>
      </c>
      <c r="W572" s="9" t="s">
        <v>681</v>
      </c>
      <c r="X572" s="21" t="s">
        <v>682</v>
      </c>
      <c r="Y572" s="9" t="s">
        <v>34</v>
      </c>
    </row>
    <row r="573" spans="1:25" ht="15" customHeight="1">
      <c r="A573" s="10" t="s">
        <v>40</v>
      </c>
      <c r="D573" s="9" t="s">
        <v>678</v>
      </c>
      <c r="F573" s="9" t="s">
        <v>662</v>
      </c>
      <c r="G573" s="26" t="s">
        <v>648</v>
      </c>
      <c r="H573" s="27" t="s">
        <v>683</v>
      </c>
      <c r="I573" s="9" t="s">
        <v>454</v>
      </c>
      <c r="L573" s="9" t="s">
        <v>510</v>
      </c>
      <c r="M573" s="9" t="s">
        <v>680</v>
      </c>
      <c r="Q573" s="9">
        <v>0.25</v>
      </c>
      <c r="W573" s="9" t="s">
        <v>681</v>
      </c>
      <c r="X573" s="21" t="s">
        <v>682</v>
      </c>
      <c r="Y573" s="9" t="s">
        <v>34</v>
      </c>
    </row>
    <row r="574" spans="1:25" ht="15" customHeight="1">
      <c r="A574" s="10" t="s">
        <v>40</v>
      </c>
      <c r="D574" s="9" t="s">
        <v>678</v>
      </c>
      <c r="F574" s="9" t="s">
        <v>662</v>
      </c>
      <c r="G574" s="26" t="s">
        <v>648</v>
      </c>
      <c r="H574" s="27" t="s">
        <v>679</v>
      </c>
      <c r="I574" s="9" t="s">
        <v>454</v>
      </c>
      <c r="L574" s="9" t="s">
        <v>510</v>
      </c>
      <c r="M574" s="9" t="s">
        <v>680</v>
      </c>
      <c r="Q574" s="9">
        <v>1.03</v>
      </c>
      <c r="W574" s="9" t="s">
        <v>681</v>
      </c>
      <c r="X574" s="21" t="s">
        <v>682</v>
      </c>
      <c r="Y574" s="9" t="s">
        <v>34</v>
      </c>
    </row>
    <row r="575" spans="1:25" ht="15" customHeight="1">
      <c r="A575" s="10" t="s">
        <v>40</v>
      </c>
      <c r="D575" s="9" t="s">
        <v>678</v>
      </c>
      <c r="F575" s="9" t="s">
        <v>662</v>
      </c>
      <c r="G575" s="26" t="s">
        <v>648</v>
      </c>
      <c r="H575" s="27" t="s">
        <v>683</v>
      </c>
      <c r="I575" s="9" t="s">
        <v>454</v>
      </c>
      <c r="L575" s="9" t="s">
        <v>510</v>
      </c>
      <c r="M575" s="9" t="s">
        <v>680</v>
      </c>
      <c r="Q575" s="9">
        <v>0.04</v>
      </c>
      <c r="W575" s="9" t="s">
        <v>681</v>
      </c>
      <c r="X575" s="21" t="s">
        <v>682</v>
      </c>
      <c r="Y575" s="9" t="s">
        <v>34</v>
      </c>
    </row>
    <row r="576" spans="1:25" ht="15" customHeight="1">
      <c r="A576" s="10" t="s">
        <v>40</v>
      </c>
      <c r="D576" s="9" t="s">
        <v>678</v>
      </c>
      <c r="F576" s="9" t="s">
        <v>662</v>
      </c>
      <c r="G576" s="26" t="s">
        <v>648</v>
      </c>
      <c r="H576" s="27" t="s">
        <v>683</v>
      </c>
      <c r="I576" s="9" t="s">
        <v>454</v>
      </c>
      <c r="L576" s="9" t="s">
        <v>510</v>
      </c>
      <c r="M576" s="9" t="s">
        <v>680</v>
      </c>
      <c r="Q576" s="9">
        <v>39</v>
      </c>
      <c r="W576" s="9" t="s">
        <v>681</v>
      </c>
      <c r="X576" s="21" t="s">
        <v>682</v>
      </c>
      <c r="Y576" s="9" t="s">
        <v>34</v>
      </c>
    </row>
    <row r="577" spans="1:25" ht="15" customHeight="1">
      <c r="A577" s="10" t="s">
        <v>40</v>
      </c>
      <c r="D577" s="9" t="s">
        <v>678</v>
      </c>
      <c r="F577" s="9" t="s">
        <v>662</v>
      </c>
      <c r="G577" s="26" t="s">
        <v>648</v>
      </c>
      <c r="H577" s="27" t="s">
        <v>683</v>
      </c>
      <c r="I577" s="9" t="s">
        <v>454</v>
      </c>
      <c r="L577" s="9" t="s">
        <v>510</v>
      </c>
      <c r="M577" s="9" t="s">
        <v>680</v>
      </c>
      <c r="Q577" s="9">
        <v>0.45</v>
      </c>
      <c r="W577" s="9" t="s">
        <v>681</v>
      </c>
      <c r="X577" s="21" t="s">
        <v>682</v>
      </c>
      <c r="Y577" s="9" t="s">
        <v>34</v>
      </c>
    </row>
    <row r="578" spans="1:25" ht="15" customHeight="1">
      <c r="A578" s="10" t="s">
        <v>25</v>
      </c>
      <c r="D578" s="9" t="s">
        <v>678</v>
      </c>
      <c r="F578" s="9" t="s">
        <v>662</v>
      </c>
      <c r="G578" s="26" t="s">
        <v>648</v>
      </c>
      <c r="H578" s="27" t="s">
        <v>679</v>
      </c>
      <c r="I578" s="9" t="s">
        <v>454</v>
      </c>
      <c r="L578" s="9" t="s">
        <v>510</v>
      </c>
      <c r="M578" s="9" t="s">
        <v>680</v>
      </c>
      <c r="Q578" s="9">
        <v>1E-3</v>
      </c>
      <c r="R578" s="9">
        <v>0</v>
      </c>
      <c r="S578" s="9">
        <v>8.0000000000000002E-3</v>
      </c>
      <c r="W578" s="9" t="s">
        <v>681</v>
      </c>
      <c r="X578" s="21" t="s">
        <v>682</v>
      </c>
      <c r="Y578" s="9" t="s">
        <v>34</v>
      </c>
    </row>
    <row r="579" spans="1:25" ht="15" customHeight="1">
      <c r="A579" s="10" t="s">
        <v>25</v>
      </c>
      <c r="D579" s="9" t="s">
        <v>678</v>
      </c>
      <c r="F579" s="9" t="s">
        <v>662</v>
      </c>
      <c r="G579" s="26" t="s">
        <v>648</v>
      </c>
      <c r="H579" s="27" t="s">
        <v>683</v>
      </c>
      <c r="I579" s="9" t="s">
        <v>454</v>
      </c>
      <c r="L579" s="9" t="s">
        <v>510</v>
      </c>
      <c r="M579" s="9" t="s">
        <v>680</v>
      </c>
      <c r="Q579" s="9">
        <v>2E-3</v>
      </c>
      <c r="R579" s="9">
        <v>0</v>
      </c>
      <c r="S579" s="9">
        <v>6.0000000000000001E-3</v>
      </c>
      <c r="W579" s="9" t="s">
        <v>681</v>
      </c>
      <c r="X579" s="21" t="s">
        <v>682</v>
      </c>
      <c r="Y579" s="9" t="s">
        <v>34</v>
      </c>
    </row>
    <row r="580" spans="1:25" ht="15" customHeight="1">
      <c r="A580" s="10" t="s">
        <v>25</v>
      </c>
      <c r="D580" s="9" t="s">
        <v>678</v>
      </c>
      <c r="F580" s="9" t="s">
        <v>662</v>
      </c>
      <c r="G580" s="26" t="s">
        <v>648</v>
      </c>
      <c r="H580" s="27" t="s">
        <v>679</v>
      </c>
      <c r="I580" s="9" t="s">
        <v>454</v>
      </c>
      <c r="L580" s="9" t="s">
        <v>510</v>
      </c>
      <c r="M580" s="9" t="s">
        <v>680</v>
      </c>
      <c r="Q580" s="9">
        <v>5.0000000000000001E-3</v>
      </c>
      <c r="R580" s="9">
        <v>2E-3</v>
      </c>
      <c r="S580" s="9">
        <v>8.9999999999999993E-3</v>
      </c>
      <c r="W580" s="9" t="s">
        <v>681</v>
      </c>
      <c r="X580" s="21" t="s">
        <v>682</v>
      </c>
      <c r="Y580" s="9" t="s">
        <v>34</v>
      </c>
    </row>
    <row r="581" spans="1:25" ht="15" customHeight="1">
      <c r="A581" s="10" t="s">
        <v>25</v>
      </c>
      <c r="D581" s="9" t="s">
        <v>678</v>
      </c>
      <c r="F581" s="9" t="s">
        <v>662</v>
      </c>
      <c r="G581" s="26" t="s">
        <v>648</v>
      </c>
      <c r="H581" s="27" t="s">
        <v>683</v>
      </c>
      <c r="I581" s="9" t="s">
        <v>454</v>
      </c>
      <c r="L581" s="9" t="s">
        <v>510</v>
      </c>
      <c r="M581" s="9" t="s">
        <v>680</v>
      </c>
      <c r="Q581" s="9">
        <v>2.0000000000000001E-4</v>
      </c>
      <c r="R581" s="9">
        <v>0</v>
      </c>
      <c r="S581" s="9">
        <v>3.0000000000000001E-3</v>
      </c>
      <c r="W581" s="9" t="s">
        <v>681</v>
      </c>
      <c r="X581" s="21" t="s">
        <v>682</v>
      </c>
      <c r="Y581" s="9" t="s">
        <v>34</v>
      </c>
    </row>
    <row r="582" spans="1:25" ht="15" customHeight="1">
      <c r="A582" s="10" t="s">
        <v>25</v>
      </c>
      <c r="D582" s="9" t="s">
        <v>678</v>
      </c>
      <c r="F582" s="9" t="s">
        <v>662</v>
      </c>
      <c r="G582" s="26" t="s">
        <v>648</v>
      </c>
      <c r="H582" s="27" t="s">
        <v>683</v>
      </c>
      <c r="I582" s="9" t="s">
        <v>454</v>
      </c>
      <c r="L582" s="9" t="s">
        <v>510</v>
      </c>
      <c r="M582" s="9" t="s">
        <v>680</v>
      </c>
      <c r="Q582" s="9">
        <v>2E-3</v>
      </c>
      <c r="R582" s="9">
        <v>0</v>
      </c>
      <c r="S582" s="9">
        <v>5.0000000000000001E-3</v>
      </c>
      <c r="W582" s="9" t="s">
        <v>681</v>
      </c>
      <c r="X582" s="21" t="s">
        <v>682</v>
      </c>
      <c r="Y582" s="9" t="s">
        <v>34</v>
      </c>
    </row>
    <row r="583" spans="1:25" ht="15" customHeight="1">
      <c r="A583" s="10" t="s">
        <v>25</v>
      </c>
      <c r="D583" s="9" t="s">
        <v>678</v>
      </c>
      <c r="F583" s="9" t="s">
        <v>662</v>
      </c>
      <c r="G583" s="26" t="s">
        <v>648</v>
      </c>
      <c r="H583" s="27" t="s">
        <v>683</v>
      </c>
      <c r="I583" s="9" t="s">
        <v>454</v>
      </c>
      <c r="L583" s="9" t="s">
        <v>510</v>
      </c>
      <c r="M583" s="9" t="s">
        <v>680</v>
      </c>
      <c r="Q583" s="9">
        <v>2E-3</v>
      </c>
      <c r="R583" s="9">
        <v>0</v>
      </c>
      <c r="S583" s="9">
        <v>6.0000000000000001E-3</v>
      </c>
      <c r="W583" s="9" t="s">
        <v>681</v>
      </c>
      <c r="X583" s="21" t="s">
        <v>682</v>
      </c>
      <c r="Y583" s="9" t="s">
        <v>34</v>
      </c>
    </row>
    <row r="584" spans="1:25" ht="15" customHeight="1">
      <c r="A584" s="10" t="s">
        <v>45</v>
      </c>
      <c r="B584" s="9" t="s">
        <v>684</v>
      </c>
      <c r="D584" s="9" t="s">
        <v>678</v>
      </c>
      <c r="F584" s="9" t="s">
        <v>662</v>
      </c>
      <c r="G584" s="26" t="s">
        <v>648</v>
      </c>
      <c r="H584" s="27" t="s">
        <v>679</v>
      </c>
      <c r="I584" s="9" t="s">
        <v>454</v>
      </c>
      <c r="L584" s="9" t="s">
        <v>510</v>
      </c>
      <c r="M584" s="9" t="s">
        <v>680</v>
      </c>
      <c r="Q584" s="9">
        <v>1.7000000000000001E-2</v>
      </c>
      <c r="R584" s="9">
        <v>8.9999999999999993E-3</v>
      </c>
      <c r="S584" s="9">
        <v>3.5000000000000003E-2</v>
      </c>
      <c r="W584" s="9" t="s">
        <v>681</v>
      </c>
      <c r="X584" s="21" t="s">
        <v>682</v>
      </c>
      <c r="Y584" s="9" t="s">
        <v>34</v>
      </c>
    </row>
    <row r="585" spans="1:25" ht="15" customHeight="1">
      <c r="A585" s="10" t="s">
        <v>45</v>
      </c>
      <c r="B585" s="9" t="s">
        <v>684</v>
      </c>
      <c r="D585" s="9" t="s">
        <v>678</v>
      </c>
      <c r="F585" s="9" t="s">
        <v>662</v>
      </c>
      <c r="G585" s="26" t="s">
        <v>648</v>
      </c>
      <c r="H585" s="27" t="s">
        <v>683</v>
      </c>
      <c r="I585" s="9" t="s">
        <v>454</v>
      </c>
      <c r="L585" s="9" t="s">
        <v>510</v>
      </c>
      <c r="M585" s="9" t="s">
        <v>680</v>
      </c>
      <c r="Q585" s="9">
        <v>7.5999999999999998E-2</v>
      </c>
      <c r="R585" s="9">
        <v>5.5E-2</v>
      </c>
      <c r="S585" s="9">
        <v>0.11</v>
      </c>
      <c r="W585" s="9" t="s">
        <v>681</v>
      </c>
      <c r="X585" s="21" t="s">
        <v>682</v>
      </c>
      <c r="Y585" s="9" t="s">
        <v>34</v>
      </c>
    </row>
    <row r="586" spans="1:25" ht="15" customHeight="1">
      <c r="A586" s="10" t="s">
        <v>45</v>
      </c>
      <c r="B586" s="9" t="s">
        <v>684</v>
      </c>
      <c r="D586" s="9" t="s">
        <v>678</v>
      </c>
      <c r="F586" s="9" t="s">
        <v>662</v>
      </c>
      <c r="G586" s="26" t="s">
        <v>648</v>
      </c>
      <c r="H586" s="27" t="s">
        <v>679</v>
      </c>
      <c r="I586" s="9" t="s">
        <v>454</v>
      </c>
      <c r="L586" s="9" t="s">
        <v>510</v>
      </c>
      <c r="M586" s="9" t="s">
        <v>680</v>
      </c>
      <c r="Q586" s="9">
        <v>2E-3</v>
      </c>
      <c r="R586" s="9">
        <v>1E-4</v>
      </c>
      <c r="S586" s="9">
        <v>8.9999999999999993E-3</v>
      </c>
      <c r="W586" s="9" t="s">
        <v>681</v>
      </c>
      <c r="X586" s="21" t="s">
        <v>682</v>
      </c>
      <c r="Y586" s="9" t="s">
        <v>34</v>
      </c>
    </row>
    <row r="587" spans="1:25" ht="15" customHeight="1">
      <c r="A587" s="10" t="s">
        <v>45</v>
      </c>
      <c r="B587" s="9" t="s">
        <v>684</v>
      </c>
      <c r="D587" s="9" t="s">
        <v>678</v>
      </c>
      <c r="F587" s="9" t="s">
        <v>662</v>
      </c>
      <c r="G587" s="26" t="s">
        <v>648</v>
      </c>
      <c r="H587" s="27" t="s">
        <v>683</v>
      </c>
      <c r="I587" s="9" t="s">
        <v>454</v>
      </c>
      <c r="L587" s="9" t="s">
        <v>510</v>
      </c>
      <c r="M587" s="9" t="s">
        <v>680</v>
      </c>
      <c r="Q587" s="9">
        <v>6.0999999999999999E-2</v>
      </c>
      <c r="R587" s="9">
        <v>4.2999999999999997E-2</v>
      </c>
      <c r="S587" s="9">
        <v>0.1</v>
      </c>
      <c r="W587" s="9" t="s">
        <v>681</v>
      </c>
      <c r="X587" s="21" t="s">
        <v>682</v>
      </c>
      <c r="Y587" s="9" t="s">
        <v>34</v>
      </c>
    </row>
    <row r="588" spans="1:25" ht="15" customHeight="1">
      <c r="A588" s="10" t="s">
        <v>45</v>
      </c>
      <c r="B588" s="9" t="s">
        <v>684</v>
      </c>
      <c r="D588" s="9" t="s">
        <v>678</v>
      </c>
      <c r="F588" s="9" t="s">
        <v>662</v>
      </c>
      <c r="G588" s="26" t="s">
        <v>648</v>
      </c>
      <c r="H588" s="27" t="s">
        <v>683</v>
      </c>
      <c r="I588" s="9" t="s">
        <v>454</v>
      </c>
      <c r="L588" s="9" t="s">
        <v>510</v>
      </c>
      <c r="M588" s="9" t="s">
        <v>680</v>
      </c>
      <c r="Q588" s="9">
        <v>0.125</v>
      </c>
      <c r="R588" s="9">
        <v>8.5000000000000006E-2</v>
      </c>
      <c r="S588" s="9">
        <v>0.2</v>
      </c>
      <c r="W588" s="9" t="s">
        <v>681</v>
      </c>
      <c r="X588" s="21" t="s">
        <v>682</v>
      </c>
      <c r="Y588" s="9" t="s">
        <v>34</v>
      </c>
    </row>
    <row r="589" spans="1:25" ht="15" customHeight="1">
      <c r="A589" s="10" t="s">
        <v>45</v>
      </c>
      <c r="B589" s="9" t="s">
        <v>684</v>
      </c>
      <c r="D589" s="9" t="s">
        <v>678</v>
      </c>
      <c r="F589" s="9" t="s">
        <v>662</v>
      </c>
      <c r="G589" s="26" t="s">
        <v>648</v>
      </c>
      <c r="H589" s="27" t="s">
        <v>683</v>
      </c>
      <c r="I589" s="9" t="s">
        <v>454</v>
      </c>
      <c r="L589" s="9" t="s">
        <v>510</v>
      </c>
      <c r="M589" s="9" t="s">
        <v>680</v>
      </c>
      <c r="Q589" s="9">
        <v>0.12</v>
      </c>
      <c r="R589" s="9">
        <v>7.0000000000000007E-2</v>
      </c>
      <c r="S589" s="9">
        <v>0.2</v>
      </c>
      <c r="W589" s="9" t="s">
        <v>681</v>
      </c>
      <c r="X589" s="21" t="s">
        <v>682</v>
      </c>
      <c r="Y589" s="9" t="s">
        <v>34</v>
      </c>
    </row>
    <row r="590" spans="1:25" ht="15" customHeight="1">
      <c r="A590" s="10" t="s">
        <v>45</v>
      </c>
      <c r="B590" s="9" t="s">
        <v>685</v>
      </c>
      <c r="D590" s="9" t="s">
        <v>678</v>
      </c>
      <c r="F590" s="9" t="s">
        <v>662</v>
      </c>
      <c r="G590" s="26" t="s">
        <v>648</v>
      </c>
      <c r="H590" s="27" t="s">
        <v>679</v>
      </c>
      <c r="I590" s="9" t="s">
        <v>454</v>
      </c>
      <c r="L590" s="9" t="s">
        <v>510</v>
      </c>
      <c r="M590" s="9" t="s">
        <v>680</v>
      </c>
      <c r="Q590" s="9">
        <v>0.75</v>
      </c>
      <c r="R590" s="9">
        <v>0.2</v>
      </c>
      <c r="S590" s="9">
        <v>1</v>
      </c>
      <c r="W590" s="9" t="s">
        <v>681</v>
      </c>
      <c r="X590" s="21" t="s">
        <v>682</v>
      </c>
      <c r="Y590" s="9" t="s">
        <v>34</v>
      </c>
    </row>
    <row r="591" spans="1:25" ht="15" customHeight="1">
      <c r="A591" s="10" t="s">
        <v>45</v>
      </c>
      <c r="B591" s="9" t="s">
        <v>685</v>
      </c>
      <c r="D591" s="9" t="s">
        <v>678</v>
      </c>
      <c r="F591" s="9" t="s">
        <v>662</v>
      </c>
      <c r="G591" s="26" t="s">
        <v>648</v>
      </c>
      <c r="H591" s="27" t="s">
        <v>683</v>
      </c>
      <c r="I591" s="9" t="s">
        <v>454</v>
      </c>
      <c r="L591" s="9" t="s">
        <v>510</v>
      </c>
      <c r="M591" s="9" t="s">
        <v>680</v>
      </c>
      <c r="Q591" s="9">
        <v>0.39</v>
      </c>
      <c r="R591" s="9">
        <v>0.17</v>
      </c>
      <c r="S591" s="9">
        <v>0.6</v>
      </c>
      <c r="W591" s="9" t="s">
        <v>681</v>
      </c>
      <c r="X591" s="21" t="s">
        <v>682</v>
      </c>
      <c r="Y591" s="9" t="s">
        <v>34</v>
      </c>
    </row>
    <row r="592" spans="1:25" ht="15" customHeight="1">
      <c r="A592" s="10" t="s">
        <v>45</v>
      </c>
      <c r="B592" s="9" t="s">
        <v>685</v>
      </c>
      <c r="D592" s="9" t="s">
        <v>678</v>
      </c>
      <c r="F592" s="9" t="s">
        <v>662</v>
      </c>
      <c r="G592" s="26" t="s">
        <v>648</v>
      </c>
      <c r="H592" s="27" t="s">
        <v>679</v>
      </c>
      <c r="I592" s="9" t="s">
        <v>454</v>
      </c>
      <c r="L592" s="9" t="s">
        <v>510</v>
      </c>
      <c r="M592" s="9" t="s">
        <v>680</v>
      </c>
      <c r="Q592" s="9">
        <v>0.85</v>
      </c>
      <c r="R592" s="9">
        <v>0.56999999999999995</v>
      </c>
      <c r="S592" s="9">
        <v>1</v>
      </c>
      <c r="W592" s="9" t="s">
        <v>681</v>
      </c>
      <c r="X592" s="21" t="s">
        <v>682</v>
      </c>
      <c r="Y592" s="9" t="s">
        <v>34</v>
      </c>
    </row>
    <row r="593" spans="1:25" ht="15" customHeight="1">
      <c r="A593" s="10" t="s">
        <v>45</v>
      </c>
      <c r="B593" s="9" t="s">
        <v>685</v>
      </c>
      <c r="D593" s="9" t="s">
        <v>678</v>
      </c>
      <c r="F593" s="9" t="s">
        <v>662</v>
      </c>
      <c r="G593" s="26" t="s">
        <v>648</v>
      </c>
      <c r="H593" s="27" t="s">
        <v>683</v>
      </c>
      <c r="I593" s="9" t="s">
        <v>454</v>
      </c>
      <c r="L593" s="9" t="s">
        <v>510</v>
      </c>
      <c r="M593" s="9" t="s">
        <v>680</v>
      </c>
      <c r="Q593" s="9">
        <v>0.68</v>
      </c>
      <c r="R593" s="9">
        <v>0.56000000000000005</v>
      </c>
      <c r="S593" s="9">
        <v>0.8</v>
      </c>
      <c r="W593" s="9" t="s">
        <v>681</v>
      </c>
      <c r="X593" s="21" t="s">
        <v>682</v>
      </c>
      <c r="Y593" s="9" t="s">
        <v>34</v>
      </c>
    </row>
    <row r="594" spans="1:25" ht="15" customHeight="1">
      <c r="A594" s="10" t="s">
        <v>45</v>
      </c>
      <c r="B594" s="9" t="s">
        <v>685</v>
      </c>
      <c r="D594" s="9" t="s">
        <v>678</v>
      </c>
      <c r="F594" s="9" t="s">
        <v>662</v>
      </c>
      <c r="G594" s="26" t="s">
        <v>648</v>
      </c>
      <c r="H594" s="27" t="s">
        <v>683</v>
      </c>
      <c r="I594" s="9" t="s">
        <v>454</v>
      </c>
      <c r="L594" s="9" t="s">
        <v>510</v>
      </c>
      <c r="M594" s="9" t="s">
        <v>680</v>
      </c>
      <c r="Q594" s="9">
        <v>0.49</v>
      </c>
      <c r="R594" s="9">
        <v>0.4</v>
      </c>
      <c r="S594" s="9">
        <v>0.57999999999999996</v>
      </c>
      <c r="W594" s="9" t="s">
        <v>681</v>
      </c>
      <c r="X594" s="21" t="s">
        <v>682</v>
      </c>
      <c r="Y594" s="9" t="s">
        <v>34</v>
      </c>
    </row>
    <row r="595" spans="1:25" ht="15" customHeight="1">
      <c r="A595" s="10" t="s">
        <v>25</v>
      </c>
      <c r="D595" s="9" t="s">
        <v>678</v>
      </c>
      <c r="F595" s="9" t="s">
        <v>662</v>
      </c>
      <c r="G595" s="26" t="s">
        <v>648</v>
      </c>
      <c r="H595" s="9" t="s">
        <v>686</v>
      </c>
      <c r="I595" s="9" t="s">
        <v>454</v>
      </c>
      <c r="J595" s="9" t="s">
        <v>536</v>
      </c>
      <c r="L595" s="9" t="s">
        <v>510</v>
      </c>
      <c r="M595" s="9" t="s">
        <v>687</v>
      </c>
      <c r="Q595" s="9">
        <v>4.0000000000000001E-3</v>
      </c>
      <c r="R595" s="9">
        <v>2E-3</v>
      </c>
      <c r="S595" s="9">
        <v>8.9999999999999993E-3</v>
      </c>
      <c r="W595" s="9" t="s">
        <v>688</v>
      </c>
      <c r="X595" t="s">
        <v>689</v>
      </c>
      <c r="Y595" s="9" t="s">
        <v>34</v>
      </c>
    </row>
    <row r="596" spans="1:25" ht="15" customHeight="1">
      <c r="A596" s="10" t="s">
        <v>45</v>
      </c>
      <c r="B596" s="9" t="s">
        <v>690</v>
      </c>
      <c r="C596" s="9" t="s">
        <v>691</v>
      </c>
      <c r="D596" s="9" t="s">
        <v>678</v>
      </c>
      <c r="F596" s="9" t="s">
        <v>662</v>
      </c>
      <c r="G596" s="26" t="s">
        <v>648</v>
      </c>
      <c r="H596" s="9" t="s">
        <v>686</v>
      </c>
      <c r="I596" s="9" t="s">
        <v>454</v>
      </c>
      <c r="J596" s="9" t="s">
        <v>536</v>
      </c>
      <c r="L596" s="9" t="s">
        <v>510</v>
      </c>
      <c r="M596" s="9" t="s">
        <v>687</v>
      </c>
      <c r="Q596" s="9">
        <v>1E-3</v>
      </c>
      <c r="R596" s="9">
        <v>5.0000000000000001E-4</v>
      </c>
      <c r="S596" s="9">
        <v>3.2499999999999999E-3</v>
      </c>
      <c r="W596" s="9" t="s">
        <v>688</v>
      </c>
      <c r="X596" t="s">
        <v>689</v>
      </c>
      <c r="Y596" s="9" t="s">
        <v>34</v>
      </c>
    </row>
    <row r="597" spans="1:25" ht="15" customHeight="1">
      <c r="A597" s="10" t="s">
        <v>45</v>
      </c>
      <c r="B597" s="9" t="s">
        <v>692</v>
      </c>
      <c r="C597" s="9" t="s">
        <v>693</v>
      </c>
      <c r="D597" s="9" t="s">
        <v>678</v>
      </c>
      <c r="F597" s="9" t="s">
        <v>662</v>
      </c>
      <c r="G597" s="26" t="s">
        <v>648</v>
      </c>
      <c r="H597" s="9" t="s">
        <v>686</v>
      </c>
      <c r="I597" s="9" t="s">
        <v>454</v>
      </c>
      <c r="J597" s="9" t="s">
        <v>536</v>
      </c>
      <c r="Q597" s="9">
        <v>0.76</v>
      </c>
      <c r="R597" s="9">
        <v>0.63</v>
      </c>
      <c r="S597" s="9">
        <v>0.93</v>
      </c>
      <c r="W597" s="9" t="s">
        <v>688</v>
      </c>
      <c r="X597" t="s">
        <v>689</v>
      </c>
      <c r="Y597" s="9" t="s">
        <v>34</v>
      </c>
    </row>
    <row r="598" spans="1:25" ht="15" customHeight="1">
      <c r="A598" s="10" t="s">
        <v>45</v>
      </c>
      <c r="B598" s="9" t="s">
        <v>694</v>
      </c>
      <c r="C598" s="9" t="s">
        <v>693</v>
      </c>
      <c r="D598" s="9" t="s">
        <v>678</v>
      </c>
      <c r="F598" s="9" t="s">
        <v>662</v>
      </c>
      <c r="G598" s="26" t="s">
        <v>648</v>
      </c>
      <c r="H598" s="9" t="s">
        <v>686</v>
      </c>
      <c r="I598" s="9" t="s">
        <v>454</v>
      </c>
      <c r="J598" s="9" t="s">
        <v>536</v>
      </c>
      <c r="L598" s="9" t="s">
        <v>510</v>
      </c>
      <c r="M598" s="9" t="s">
        <v>687</v>
      </c>
      <c r="Q598" s="9">
        <v>0.189</v>
      </c>
      <c r="R598" s="9">
        <v>0.05</v>
      </c>
      <c r="S598" s="9">
        <v>0.31</v>
      </c>
      <c r="W598" s="9" t="s">
        <v>688</v>
      </c>
      <c r="X598" t="s">
        <v>689</v>
      </c>
      <c r="Y598" s="9" t="s">
        <v>34</v>
      </c>
    </row>
    <row r="599" spans="1:25" ht="15" customHeight="1">
      <c r="A599" s="10" t="s">
        <v>25</v>
      </c>
      <c r="F599" s="9" t="s">
        <v>45</v>
      </c>
      <c r="G599" s="26" t="s">
        <v>648</v>
      </c>
      <c r="H599" s="9" t="s">
        <v>677</v>
      </c>
      <c r="I599" s="9" t="s">
        <v>454</v>
      </c>
      <c r="J599" s="9" t="s">
        <v>525</v>
      </c>
      <c r="Q599" s="9">
        <v>2.4400000000000002E-2</v>
      </c>
      <c r="W599" s="9" t="s">
        <v>695</v>
      </c>
      <c r="X599" s="21" t="s">
        <v>696</v>
      </c>
      <c r="Y599" s="9" t="s">
        <v>34</v>
      </c>
    </row>
    <row r="600" spans="1:25" ht="15" customHeight="1">
      <c r="A600" s="10" t="s">
        <v>25</v>
      </c>
      <c r="F600" s="9" t="s">
        <v>45</v>
      </c>
      <c r="G600" s="26" t="s">
        <v>648</v>
      </c>
      <c r="H600" s="9" t="s">
        <v>677</v>
      </c>
      <c r="I600" s="9" t="s">
        <v>454</v>
      </c>
      <c r="J600" s="9" t="s">
        <v>525</v>
      </c>
      <c r="Q600" s="9">
        <v>1.2689999999999999E-3</v>
      </c>
      <c r="W600" s="9" t="s">
        <v>695</v>
      </c>
      <c r="X600" s="21" t="s">
        <v>696</v>
      </c>
      <c r="Y600" s="9" t="s">
        <v>34</v>
      </c>
    </row>
    <row r="601" spans="1:25" ht="15" customHeight="1">
      <c r="A601" s="10" t="s">
        <v>25</v>
      </c>
      <c r="F601" s="9" t="s">
        <v>45</v>
      </c>
      <c r="G601" s="26" t="s">
        <v>648</v>
      </c>
      <c r="H601" s="9" t="s">
        <v>677</v>
      </c>
      <c r="I601" s="9" t="s">
        <v>454</v>
      </c>
      <c r="J601" s="9" t="s">
        <v>525</v>
      </c>
      <c r="Q601" s="9">
        <v>3.2499999999999999E-3</v>
      </c>
      <c r="W601" s="9" t="s">
        <v>695</v>
      </c>
      <c r="X601" s="21" t="s">
        <v>696</v>
      </c>
      <c r="Y601" s="9" t="s">
        <v>34</v>
      </c>
    </row>
    <row r="602" spans="1:25" ht="15" customHeight="1">
      <c r="A602" s="10" t="s">
        <v>25</v>
      </c>
      <c r="F602" s="9" t="s">
        <v>45</v>
      </c>
      <c r="G602" s="26" t="s">
        <v>648</v>
      </c>
      <c r="H602" s="9" t="s">
        <v>677</v>
      </c>
      <c r="I602" s="9" t="s">
        <v>454</v>
      </c>
      <c r="J602" s="9" t="s">
        <v>525</v>
      </c>
      <c r="Q602" s="9">
        <v>8.9999999999999998E-4</v>
      </c>
      <c r="W602" s="9" t="s">
        <v>695</v>
      </c>
      <c r="X602" s="21" t="s">
        <v>696</v>
      </c>
      <c r="Y602" s="9" t="s">
        <v>34</v>
      </c>
    </row>
    <row r="603" spans="1:25" ht="15" customHeight="1">
      <c r="A603" s="10" t="s">
        <v>80</v>
      </c>
      <c r="C603" s="9" t="s">
        <v>697</v>
      </c>
      <c r="F603" s="9" t="s">
        <v>45</v>
      </c>
      <c r="G603" s="26" t="s">
        <v>648</v>
      </c>
      <c r="H603" s="9" t="s">
        <v>677</v>
      </c>
      <c r="I603" s="9" t="s">
        <v>454</v>
      </c>
      <c r="J603" s="9" t="s">
        <v>525</v>
      </c>
      <c r="Q603" s="81">
        <v>1.9040000000000001E-10</v>
      </c>
      <c r="W603" s="9" t="s">
        <v>695</v>
      </c>
      <c r="X603" s="21" t="s">
        <v>696</v>
      </c>
      <c r="Y603" s="9" t="s">
        <v>34</v>
      </c>
    </row>
    <row r="604" spans="1:25" ht="15" customHeight="1">
      <c r="A604" s="10" t="s">
        <v>80</v>
      </c>
      <c r="C604" s="9" t="s">
        <v>697</v>
      </c>
      <c r="F604" s="9" t="s">
        <v>45</v>
      </c>
      <c r="G604" s="26" t="s">
        <v>648</v>
      </c>
      <c r="H604" s="9" t="s">
        <v>677</v>
      </c>
      <c r="I604" s="9" t="s">
        <v>454</v>
      </c>
      <c r="J604" s="9" t="s">
        <v>525</v>
      </c>
      <c r="Q604" s="81">
        <v>4.1800000000000004E-12</v>
      </c>
      <c r="W604" s="9" t="s">
        <v>695</v>
      </c>
      <c r="X604" s="21" t="s">
        <v>696</v>
      </c>
      <c r="Y604" s="9" t="s">
        <v>34</v>
      </c>
    </row>
    <row r="605" spans="1:25" ht="15" customHeight="1">
      <c r="A605" s="10" t="s">
        <v>80</v>
      </c>
      <c r="C605" s="9" t="s">
        <v>697</v>
      </c>
      <c r="F605" s="9" t="s">
        <v>45</v>
      </c>
      <c r="G605" s="26" t="s">
        <v>648</v>
      </c>
      <c r="H605" s="9" t="s">
        <v>677</v>
      </c>
      <c r="I605" s="9" t="s">
        <v>454</v>
      </c>
      <c r="J605" s="9" t="s">
        <v>525</v>
      </c>
      <c r="Q605" s="81">
        <v>1.475E-8</v>
      </c>
      <c r="W605" s="9" t="s">
        <v>695</v>
      </c>
      <c r="X605" s="21" t="s">
        <v>696</v>
      </c>
      <c r="Y605" s="9" t="s">
        <v>34</v>
      </c>
    </row>
    <row r="606" spans="1:25" ht="15" customHeight="1">
      <c r="A606" s="10" t="s">
        <v>80</v>
      </c>
      <c r="C606" s="9" t="s">
        <v>697</v>
      </c>
      <c r="F606" s="9" t="s">
        <v>45</v>
      </c>
      <c r="G606" s="26" t="s">
        <v>648</v>
      </c>
      <c r="H606" s="9" t="s">
        <v>677</v>
      </c>
      <c r="I606" s="9" t="s">
        <v>454</v>
      </c>
      <c r="J606" s="9" t="s">
        <v>525</v>
      </c>
      <c r="Q606" s="81">
        <v>1.325E-8</v>
      </c>
      <c r="W606" s="9" t="s">
        <v>695</v>
      </c>
      <c r="X606" s="21" t="s">
        <v>696</v>
      </c>
      <c r="Y606" s="9" t="s">
        <v>34</v>
      </c>
    </row>
    <row r="607" spans="1:25" ht="15" customHeight="1">
      <c r="A607" s="10" t="s">
        <v>80</v>
      </c>
      <c r="C607" s="9" t="s">
        <v>698</v>
      </c>
      <c r="F607" s="9" t="s">
        <v>45</v>
      </c>
      <c r="G607" s="26" t="s">
        <v>648</v>
      </c>
      <c r="H607" s="9" t="s">
        <v>677</v>
      </c>
      <c r="I607" s="9" t="s">
        <v>454</v>
      </c>
      <c r="J607" s="9" t="s">
        <v>525</v>
      </c>
      <c r="Q607" s="35">
        <v>0.01</v>
      </c>
      <c r="W607" s="9" t="s">
        <v>695</v>
      </c>
      <c r="X607" s="21" t="s">
        <v>696</v>
      </c>
      <c r="Y607" s="9" t="s">
        <v>34</v>
      </c>
    </row>
    <row r="608" spans="1:25" ht="15" customHeight="1">
      <c r="A608" s="10" t="s">
        <v>80</v>
      </c>
      <c r="C608" s="9" t="s">
        <v>698</v>
      </c>
      <c r="F608" s="9" t="s">
        <v>45</v>
      </c>
      <c r="G608" s="26" t="s">
        <v>648</v>
      </c>
      <c r="H608" s="9" t="s">
        <v>677</v>
      </c>
      <c r="I608" s="9" t="s">
        <v>454</v>
      </c>
      <c r="J608" s="9" t="s">
        <v>525</v>
      </c>
      <c r="Q608" s="35">
        <v>5.0000000000000001E-3</v>
      </c>
      <c r="W608" s="9" t="s">
        <v>695</v>
      </c>
      <c r="X608" s="21" t="s">
        <v>696</v>
      </c>
      <c r="Y608" s="9" t="s">
        <v>34</v>
      </c>
    </row>
    <row r="609" spans="1:25" ht="15" customHeight="1">
      <c r="A609" s="10" t="s">
        <v>80</v>
      </c>
      <c r="C609" s="9" t="s">
        <v>698</v>
      </c>
      <c r="F609" s="9" t="s">
        <v>45</v>
      </c>
      <c r="G609" s="26" t="s">
        <v>648</v>
      </c>
      <c r="H609" s="9" t="s">
        <v>677</v>
      </c>
      <c r="I609" s="9" t="s">
        <v>454</v>
      </c>
      <c r="J609" s="9" t="s">
        <v>525</v>
      </c>
      <c r="Q609" s="35">
        <v>0.01</v>
      </c>
      <c r="W609" s="9" t="s">
        <v>695</v>
      </c>
      <c r="X609" s="21" t="s">
        <v>696</v>
      </c>
      <c r="Y609" s="9" t="s">
        <v>34</v>
      </c>
    </row>
    <row r="610" spans="1:25" ht="15" customHeight="1">
      <c r="A610" s="10" t="s">
        <v>80</v>
      </c>
      <c r="C610" s="9" t="s">
        <v>698</v>
      </c>
      <c r="F610" s="9" t="s">
        <v>45</v>
      </c>
      <c r="G610" s="26" t="s">
        <v>648</v>
      </c>
      <c r="H610" s="9" t="s">
        <v>677</v>
      </c>
      <c r="I610" s="9" t="s">
        <v>454</v>
      </c>
      <c r="J610" s="9" t="s">
        <v>525</v>
      </c>
      <c r="Q610" s="35">
        <v>0.02</v>
      </c>
      <c r="W610" s="9" t="s">
        <v>695</v>
      </c>
      <c r="X610" s="21" t="s">
        <v>696</v>
      </c>
      <c r="Y610" s="9" t="s">
        <v>34</v>
      </c>
    </row>
    <row r="611" spans="1:25" ht="15" customHeight="1">
      <c r="A611" s="10" t="s">
        <v>25</v>
      </c>
      <c r="F611" s="9" t="s">
        <v>45</v>
      </c>
      <c r="G611" s="26" t="s">
        <v>648</v>
      </c>
      <c r="I611" s="9" t="s">
        <v>699</v>
      </c>
      <c r="Q611" s="35">
        <v>0.62</v>
      </c>
      <c r="R611" s="9">
        <v>0.19</v>
      </c>
      <c r="S611" s="9">
        <v>2.06</v>
      </c>
      <c r="W611" s="9" t="s">
        <v>700</v>
      </c>
      <c r="X611" s="21" t="s">
        <v>701</v>
      </c>
      <c r="Y611" s="9" t="s">
        <v>34</v>
      </c>
    </row>
    <row r="612" spans="1:25" ht="15" customHeight="1">
      <c r="A612" s="10" t="s">
        <v>25</v>
      </c>
      <c r="F612" s="9" t="s">
        <v>45</v>
      </c>
      <c r="G612" s="26" t="s">
        <v>648</v>
      </c>
      <c r="I612" s="9" t="s">
        <v>699</v>
      </c>
      <c r="Q612" s="35">
        <v>0</v>
      </c>
      <c r="R612" s="9">
        <v>0</v>
      </c>
      <c r="S612" s="9">
        <v>1.98</v>
      </c>
      <c r="W612" s="9" t="s">
        <v>700</v>
      </c>
      <c r="X612" s="21" t="s">
        <v>701</v>
      </c>
      <c r="Y612" s="9" t="s">
        <v>34</v>
      </c>
    </row>
    <row r="613" spans="1:25" ht="15" customHeight="1">
      <c r="A613" s="10" t="s">
        <v>25</v>
      </c>
      <c r="F613" s="9" t="s">
        <v>45</v>
      </c>
      <c r="G613" s="26" t="s">
        <v>648</v>
      </c>
      <c r="I613" s="9" t="s">
        <v>699</v>
      </c>
      <c r="Q613" s="35">
        <v>0.16</v>
      </c>
      <c r="R613" s="9">
        <v>0.03</v>
      </c>
      <c r="S613" s="9">
        <v>0.75</v>
      </c>
      <c r="W613" s="9" t="s">
        <v>700</v>
      </c>
      <c r="X613" s="21" t="s">
        <v>701</v>
      </c>
      <c r="Y613" s="9" t="s">
        <v>34</v>
      </c>
    </row>
    <row r="614" spans="1:25" ht="15" customHeight="1">
      <c r="A614" s="10" t="s">
        <v>25</v>
      </c>
      <c r="F614" s="9" t="s">
        <v>45</v>
      </c>
      <c r="G614" s="26" t="s">
        <v>648</v>
      </c>
      <c r="I614" s="9" t="s">
        <v>699</v>
      </c>
      <c r="Q614" s="35">
        <v>0.57999999999999996</v>
      </c>
      <c r="R614" s="9">
        <v>0.19</v>
      </c>
      <c r="S614" s="9">
        <v>1.75</v>
      </c>
      <c r="W614" s="9" t="s">
        <v>700</v>
      </c>
      <c r="X614" s="21" t="s">
        <v>701</v>
      </c>
      <c r="Y614" s="9" t="s">
        <v>34</v>
      </c>
    </row>
    <row r="615" spans="1:25" ht="15" customHeight="1">
      <c r="A615" s="10" t="s">
        <v>25</v>
      </c>
      <c r="F615" s="9" t="s">
        <v>45</v>
      </c>
      <c r="G615" s="26" t="s">
        <v>648</v>
      </c>
      <c r="I615" s="9" t="s">
        <v>699</v>
      </c>
      <c r="Q615" s="35">
        <v>0.15</v>
      </c>
      <c r="R615" s="9">
        <v>0.03</v>
      </c>
      <c r="S615" s="9">
        <v>0.66</v>
      </c>
      <c r="W615" s="9" t="s">
        <v>700</v>
      </c>
      <c r="X615" s="21" t="s">
        <v>701</v>
      </c>
      <c r="Y615" s="9" t="s">
        <v>34</v>
      </c>
    </row>
    <row r="616" spans="1:25" ht="15" customHeight="1">
      <c r="A616" s="10" t="s">
        <v>25</v>
      </c>
      <c r="B616" t="s">
        <v>702</v>
      </c>
      <c r="C616" s="82" t="s">
        <v>703</v>
      </c>
      <c r="D616" s="9" t="s">
        <v>704</v>
      </c>
      <c r="F616" s="9" t="s">
        <v>102</v>
      </c>
      <c r="G616" s="26" t="s">
        <v>648</v>
      </c>
      <c r="H616" s="9" t="s">
        <v>705</v>
      </c>
      <c r="I616" s="9" t="s">
        <v>699</v>
      </c>
      <c r="J616" s="9" t="s">
        <v>398</v>
      </c>
      <c r="K616" s="9" t="s">
        <v>706</v>
      </c>
      <c r="L616" s="9" t="s">
        <v>707</v>
      </c>
      <c r="Q616" s="35">
        <v>0.55000000000000004</v>
      </c>
      <c r="R616" s="9">
        <v>0.4</v>
      </c>
      <c r="S616" s="9">
        <v>0.74</v>
      </c>
      <c r="W616" s="9" t="s">
        <v>708</v>
      </c>
      <c r="X616" s="21" t="s">
        <v>709</v>
      </c>
      <c r="Y616" s="9" t="s">
        <v>34</v>
      </c>
    </row>
    <row r="617" spans="1:25" ht="15" customHeight="1">
      <c r="A617" s="10" t="s">
        <v>25</v>
      </c>
      <c r="B617" t="s">
        <v>702</v>
      </c>
      <c r="C617" s="82" t="s">
        <v>703</v>
      </c>
      <c r="D617" s="9" t="s">
        <v>704</v>
      </c>
      <c r="F617" s="9" t="s">
        <v>102</v>
      </c>
      <c r="G617" s="26" t="s">
        <v>648</v>
      </c>
      <c r="H617" s="9" t="s">
        <v>705</v>
      </c>
      <c r="I617" s="9" t="s">
        <v>699</v>
      </c>
      <c r="J617" s="9" t="s">
        <v>398</v>
      </c>
      <c r="K617" s="9" t="s">
        <v>706</v>
      </c>
      <c r="L617" s="9" t="s">
        <v>707</v>
      </c>
      <c r="Q617" s="35">
        <v>0.41</v>
      </c>
      <c r="R617" s="9">
        <v>0.27</v>
      </c>
      <c r="S617" s="9">
        <v>0.62</v>
      </c>
      <c r="W617" s="9" t="s">
        <v>708</v>
      </c>
      <c r="X617" s="21" t="s">
        <v>709</v>
      </c>
      <c r="Y617" s="9" t="s">
        <v>34</v>
      </c>
    </row>
    <row r="618" spans="1:25" ht="15" customHeight="1">
      <c r="A618" s="10" t="s">
        <v>25</v>
      </c>
      <c r="B618" t="s">
        <v>702</v>
      </c>
      <c r="C618" s="82" t="s">
        <v>703</v>
      </c>
      <c r="D618" s="9" t="s">
        <v>704</v>
      </c>
      <c r="F618" s="9" t="s">
        <v>102</v>
      </c>
      <c r="G618" s="26" t="s">
        <v>648</v>
      </c>
      <c r="H618" s="9" t="s">
        <v>705</v>
      </c>
      <c r="I618" s="9" t="s">
        <v>699</v>
      </c>
      <c r="J618" s="9" t="s">
        <v>398</v>
      </c>
      <c r="K618" s="9" t="s">
        <v>706</v>
      </c>
      <c r="L618" s="9" t="s">
        <v>707</v>
      </c>
      <c r="Q618" s="35">
        <v>0.41</v>
      </c>
      <c r="R618" s="9">
        <v>0.23</v>
      </c>
      <c r="S618" s="9">
        <v>0.71</v>
      </c>
      <c r="W618" s="9" t="s">
        <v>708</v>
      </c>
      <c r="X618" s="21" t="s">
        <v>709</v>
      </c>
      <c r="Y618" s="9" t="s">
        <v>34</v>
      </c>
    </row>
    <row r="619" spans="1:25" ht="15" customHeight="1">
      <c r="A619" s="10" t="s">
        <v>25</v>
      </c>
      <c r="B619" t="s">
        <v>710</v>
      </c>
      <c r="C619" s="82" t="s">
        <v>711</v>
      </c>
      <c r="D619" s="9" t="s">
        <v>704</v>
      </c>
      <c r="F619" s="9" t="s">
        <v>102</v>
      </c>
      <c r="G619" s="26" t="s">
        <v>648</v>
      </c>
      <c r="H619" s="9" t="s">
        <v>705</v>
      </c>
      <c r="I619" s="9" t="s">
        <v>699</v>
      </c>
      <c r="J619" s="9" t="s">
        <v>398</v>
      </c>
      <c r="K619" s="9" t="s">
        <v>706</v>
      </c>
      <c r="L619" s="9" t="s">
        <v>707</v>
      </c>
      <c r="Q619" s="35">
        <v>0.42</v>
      </c>
      <c r="R619" s="9">
        <v>0.15</v>
      </c>
      <c r="S619" s="9">
        <v>1.19</v>
      </c>
      <c r="W619" s="9" t="s">
        <v>708</v>
      </c>
      <c r="X619" s="21" t="s">
        <v>709</v>
      </c>
      <c r="Y619" s="9" t="s">
        <v>34</v>
      </c>
    </row>
    <row r="620" spans="1:25" ht="15" customHeight="1">
      <c r="A620" s="10" t="s">
        <v>25</v>
      </c>
      <c r="B620" t="s">
        <v>712</v>
      </c>
      <c r="C620" s="82" t="s">
        <v>713</v>
      </c>
      <c r="D620" s="9" t="s">
        <v>704</v>
      </c>
      <c r="F620" s="9" t="s">
        <v>102</v>
      </c>
      <c r="G620" s="26" t="s">
        <v>648</v>
      </c>
      <c r="H620" s="9" t="s">
        <v>705</v>
      </c>
      <c r="I620" s="9" t="s">
        <v>699</v>
      </c>
      <c r="J620" s="9" t="s">
        <v>398</v>
      </c>
      <c r="K620" s="9" t="s">
        <v>706</v>
      </c>
      <c r="L620" s="9" t="s">
        <v>707</v>
      </c>
      <c r="Q620" s="35">
        <v>0.98</v>
      </c>
      <c r="R620" s="9">
        <v>0.59</v>
      </c>
      <c r="S620" s="9">
        <v>1.62</v>
      </c>
      <c r="W620" s="9" t="s">
        <v>708</v>
      </c>
      <c r="X620" s="21" t="s">
        <v>709</v>
      </c>
      <c r="Y620" s="9" t="s">
        <v>34</v>
      </c>
    </row>
    <row r="621" spans="1:25" ht="15" customHeight="1">
      <c r="A621" s="10" t="s">
        <v>25</v>
      </c>
      <c r="B621" t="s">
        <v>712</v>
      </c>
      <c r="C621" s="82" t="s">
        <v>713</v>
      </c>
      <c r="D621" s="9" t="s">
        <v>704</v>
      </c>
      <c r="F621" s="9" t="s">
        <v>102</v>
      </c>
      <c r="G621" s="26" t="s">
        <v>648</v>
      </c>
      <c r="H621" s="9" t="s">
        <v>705</v>
      </c>
      <c r="I621" s="9" t="s">
        <v>699</v>
      </c>
      <c r="J621" s="9" t="s">
        <v>398</v>
      </c>
      <c r="K621" s="9" t="s">
        <v>706</v>
      </c>
      <c r="L621" s="9" t="s">
        <v>707</v>
      </c>
      <c r="Q621" s="35">
        <v>0.98</v>
      </c>
      <c r="R621" s="9">
        <v>0.59</v>
      </c>
      <c r="S621" s="9">
        <v>1.62</v>
      </c>
      <c r="W621" s="9" t="s">
        <v>708</v>
      </c>
      <c r="X621" s="21" t="s">
        <v>709</v>
      </c>
      <c r="Y621" s="9" t="s">
        <v>34</v>
      </c>
    </row>
    <row r="622" spans="1:25" ht="15" customHeight="1">
      <c r="A622" s="10" t="s">
        <v>25</v>
      </c>
      <c r="B622" s="9" t="s">
        <v>714</v>
      </c>
      <c r="D622" s="9" t="s">
        <v>27</v>
      </c>
      <c r="F622" s="9" t="s">
        <v>102</v>
      </c>
      <c r="G622" s="26" t="s">
        <v>648</v>
      </c>
      <c r="H622" s="9" t="s">
        <v>715</v>
      </c>
      <c r="I622" s="9" t="s">
        <v>397</v>
      </c>
      <c r="J622" s="9" t="s">
        <v>549</v>
      </c>
      <c r="L622" s="9" t="s">
        <v>716</v>
      </c>
      <c r="Q622" s="125" t="s">
        <v>2756</v>
      </c>
      <c r="R622" s="9">
        <v>4.53</v>
      </c>
      <c r="S622" s="125" t="s">
        <v>2756</v>
      </c>
      <c r="V622" s="9" t="s">
        <v>717</v>
      </c>
      <c r="W622" s="9" t="s">
        <v>718</v>
      </c>
      <c r="X622" s="21" t="s">
        <v>719</v>
      </c>
      <c r="Y622" s="9" t="s">
        <v>34</v>
      </c>
    </row>
    <row r="623" spans="1:25" ht="15" customHeight="1">
      <c r="A623" s="10" t="s">
        <v>25</v>
      </c>
      <c r="B623" s="9" t="s">
        <v>720</v>
      </c>
      <c r="D623" s="9" t="s">
        <v>27</v>
      </c>
      <c r="F623" s="9" t="s">
        <v>102</v>
      </c>
      <c r="G623" s="26" t="s">
        <v>648</v>
      </c>
      <c r="H623" s="9" t="s">
        <v>715</v>
      </c>
      <c r="I623" s="9" t="s">
        <v>397</v>
      </c>
      <c r="J623" s="9" t="s">
        <v>549</v>
      </c>
      <c r="L623" s="9" t="s">
        <v>716</v>
      </c>
      <c r="Q623" s="35">
        <v>0.66900000000000004</v>
      </c>
      <c r="R623" s="9">
        <v>0.33400000000000002</v>
      </c>
      <c r="S623" s="9">
        <v>1.18</v>
      </c>
      <c r="V623" s="9" t="s">
        <v>717</v>
      </c>
      <c r="W623" s="9" t="s">
        <v>718</v>
      </c>
      <c r="X623" s="21" t="s">
        <v>719</v>
      </c>
      <c r="Y623" s="9" t="s">
        <v>34</v>
      </c>
    </row>
    <row r="624" spans="1:25" ht="15" customHeight="1">
      <c r="A624" s="10" t="s">
        <v>25</v>
      </c>
      <c r="B624" s="9" t="s">
        <v>721</v>
      </c>
      <c r="D624" s="9" t="s">
        <v>27</v>
      </c>
      <c r="F624" s="9" t="s">
        <v>102</v>
      </c>
      <c r="G624" s="26" t="s">
        <v>648</v>
      </c>
      <c r="H624" s="9" t="s">
        <v>715</v>
      </c>
      <c r="I624" s="9" t="s">
        <v>397</v>
      </c>
      <c r="J624" s="9" t="s">
        <v>549</v>
      </c>
      <c r="L624" s="9" t="s">
        <v>716</v>
      </c>
      <c r="Q624" s="35">
        <v>0.33100000000000002</v>
      </c>
      <c r="R624" s="9">
        <v>0.151</v>
      </c>
      <c r="S624" s="9">
        <v>0.61699999999999999</v>
      </c>
      <c r="V624" s="9" t="s">
        <v>717</v>
      </c>
      <c r="W624" s="9" t="s">
        <v>718</v>
      </c>
      <c r="X624" s="21" t="s">
        <v>719</v>
      </c>
      <c r="Y624" s="9" t="s">
        <v>34</v>
      </c>
    </row>
    <row r="625" spans="1:25" ht="15" customHeight="1">
      <c r="A625" s="10" t="s">
        <v>25</v>
      </c>
      <c r="B625" s="9" t="s">
        <v>722</v>
      </c>
      <c r="D625" s="9" t="s">
        <v>27</v>
      </c>
      <c r="F625" s="9" t="s">
        <v>102</v>
      </c>
      <c r="G625" s="26" t="s">
        <v>648</v>
      </c>
      <c r="H625" s="9" t="s">
        <v>715</v>
      </c>
      <c r="I625" s="9" t="s">
        <v>397</v>
      </c>
      <c r="J625" s="9" t="s">
        <v>549</v>
      </c>
      <c r="L625" s="9" t="s">
        <v>716</v>
      </c>
      <c r="Q625" s="35">
        <v>4.68</v>
      </c>
      <c r="R625" s="9">
        <v>2.09</v>
      </c>
      <c r="S625" s="9">
        <v>9.9499999999999993</v>
      </c>
      <c r="V625" s="9" t="s">
        <v>717</v>
      </c>
      <c r="W625" s="9" t="s">
        <v>718</v>
      </c>
      <c r="X625" s="21" t="s">
        <v>719</v>
      </c>
      <c r="Y625" s="9" t="s">
        <v>34</v>
      </c>
    </row>
    <row r="626" spans="1:25" ht="15" customHeight="1">
      <c r="A626" s="10" t="s">
        <v>45</v>
      </c>
      <c r="B626" s="9" t="s">
        <v>720</v>
      </c>
      <c r="C626" s="9" t="s">
        <v>723</v>
      </c>
      <c r="D626" s="9" t="s">
        <v>27</v>
      </c>
      <c r="F626" s="9" t="s">
        <v>102</v>
      </c>
      <c r="G626" s="26" t="s">
        <v>648</v>
      </c>
      <c r="H626" s="9" t="s">
        <v>715</v>
      </c>
      <c r="I626" s="9" t="s">
        <v>397</v>
      </c>
      <c r="J626" s="9" t="s">
        <v>549</v>
      </c>
      <c r="L626" s="9" t="s">
        <v>716</v>
      </c>
      <c r="Q626" s="35">
        <v>5.68</v>
      </c>
      <c r="V626" s="9" t="s">
        <v>717</v>
      </c>
      <c r="W626" s="9" t="s">
        <v>718</v>
      </c>
      <c r="X626" s="21" t="s">
        <v>719</v>
      </c>
      <c r="Y626" s="9" t="s">
        <v>34</v>
      </c>
    </row>
    <row r="627" spans="1:25" ht="15" customHeight="1">
      <c r="A627" s="10" t="s">
        <v>45</v>
      </c>
      <c r="B627" s="9" t="s">
        <v>721</v>
      </c>
      <c r="C627" s="9" t="s">
        <v>723</v>
      </c>
      <c r="D627" s="9" t="s">
        <v>27</v>
      </c>
      <c r="F627" s="9" t="s">
        <v>102</v>
      </c>
      <c r="G627" s="26" t="s">
        <v>648</v>
      </c>
      <c r="H627" s="9" t="s">
        <v>715</v>
      </c>
      <c r="I627" s="9" t="s">
        <v>397</v>
      </c>
      <c r="J627" s="9" t="s">
        <v>549</v>
      </c>
      <c r="L627" s="9" t="s">
        <v>716</v>
      </c>
      <c r="Q627" s="35">
        <v>1.17</v>
      </c>
      <c r="V627" s="9" t="s">
        <v>717</v>
      </c>
      <c r="W627" s="9" t="s">
        <v>718</v>
      </c>
      <c r="X627" s="21" t="s">
        <v>719</v>
      </c>
      <c r="Y627" s="9" t="s">
        <v>34</v>
      </c>
    </row>
    <row r="628" spans="1:25" ht="15" customHeight="1">
      <c r="A628" s="10" t="s">
        <v>45</v>
      </c>
      <c r="B628" s="9" t="s">
        <v>722</v>
      </c>
      <c r="C628" s="9" t="s">
        <v>723</v>
      </c>
      <c r="D628" s="9" t="s">
        <v>27</v>
      </c>
      <c r="F628" s="9" t="s">
        <v>102</v>
      </c>
      <c r="G628" s="26" t="s">
        <v>648</v>
      </c>
      <c r="H628" s="9" t="s">
        <v>715</v>
      </c>
      <c r="I628" s="9" t="s">
        <v>397</v>
      </c>
      <c r="J628" s="9" t="s">
        <v>549</v>
      </c>
      <c r="L628" s="9" t="s">
        <v>716</v>
      </c>
      <c r="Q628" s="35">
        <v>2.2200000000000002</v>
      </c>
      <c r="V628" s="9" t="s">
        <v>717</v>
      </c>
      <c r="W628" s="9" t="s">
        <v>718</v>
      </c>
      <c r="X628" s="21" t="s">
        <v>719</v>
      </c>
      <c r="Y628" s="9" t="s">
        <v>34</v>
      </c>
    </row>
    <row r="629" spans="1:25" ht="15" customHeight="1">
      <c r="A629" s="10" t="s">
        <v>25</v>
      </c>
      <c r="B629" s="9" t="s">
        <v>724</v>
      </c>
      <c r="C629" s="9" t="s">
        <v>725</v>
      </c>
      <c r="F629" s="9" t="s">
        <v>28</v>
      </c>
      <c r="G629" s="26" t="s">
        <v>648</v>
      </c>
      <c r="H629" s="9" t="s">
        <v>715</v>
      </c>
      <c r="I629" s="9" t="s">
        <v>397</v>
      </c>
      <c r="J629" s="9" t="s">
        <v>549</v>
      </c>
      <c r="Q629" s="35">
        <v>0.7</v>
      </c>
      <c r="V629" s="9" t="s">
        <v>726</v>
      </c>
      <c r="W629" s="9" t="s">
        <v>727</v>
      </c>
      <c r="X629" s="21" t="s">
        <v>728</v>
      </c>
      <c r="Y629" s="9" t="s">
        <v>34</v>
      </c>
    </row>
    <row r="630" spans="1:25" ht="15" customHeight="1">
      <c r="A630" s="10" t="s">
        <v>25</v>
      </c>
      <c r="B630" s="9" t="s">
        <v>729</v>
      </c>
      <c r="F630" s="9" t="s">
        <v>28</v>
      </c>
      <c r="G630" s="26" t="s">
        <v>648</v>
      </c>
      <c r="H630" s="9" t="s">
        <v>715</v>
      </c>
      <c r="I630" s="9" t="s">
        <v>397</v>
      </c>
      <c r="J630" s="9" t="s">
        <v>549</v>
      </c>
      <c r="Q630" s="9">
        <v>0.46</v>
      </c>
      <c r="V630" s="9" t="s">
        <v>726</v>
      </c>
      <c r="W630" s="9" t="s">
        <v>727</v>
      </c>
      <c r="X630" s="21" t="s">
        <v>728</v>
      </c>
      <c r="Y630" s="9" t="s">
        <v>34</v>
      </c>
    </row>
    <row r="631" spans="1:25" ht="15" customHeight="1">
      <c r="A631" s="10" t="s">
        <v>73</v>
      </c>
      <c r="B631" s="9" t="s">
        <v>730</v>
      </c>
      <c r="C631" s="9" t="s">
        <v>725</v>
      </c>
      <c r="F631" s="9" t="s">
        <v>28</v>
      </c>
      <c r="G631" s="26" t="s">
        <v>648</v>
      </c>
      <c r="H631" s="9" t="s">
        <v>715</v>
      </c>
      <c r="I631" s="9" t="s">
        <v>397</v>
      </c>
      <c r="J631" s="9" t="s">
        <v>549</v>
      </c>
      <c r="Q631" s="9">
        <v>0.01</v>
      </c>
      <c r="V631" t="s">
        <v>726</v>
      </c>
      <c r="W631" s="9" t="s">
        <v>727</v>
      </c>
      <c r="X631" s="21" t="s">
        <v>728</v>
      </c>
      <c r="Y631" s="9" t="s">
        <v>34</v>
      </c>
    </row>
    <row r="632" spans="1:25" ht="15" customHeight="1">
      <c r="A632" s="10" t="s">
        <v>479</v>
      </c>
      <c r="F632" s="9" t="s">
        <v>662</v>
      </c>
      <c r="G632" s="26" t="s">
        <v>648</v>
      </c>
      <c r="H632" s="9" t="s">
        <v>731</v>
      </c>
      <c r="I632" s="9" t="s">
        <v>397</v>
      </c>
      <c r="J632" s="9" t="s">
        <v>549</v>
      </c>
      <c r="M632" s="9" t="s">
        <v>732</v>
      </c>
      <c r="Q632" s="9">
        <v>1.7</v>
      </c>
      <c r="R632" s="9">
        <v>0.55000000000000004</v>
      </c>
      <c r="S632" s="9">
        <v>5.25</v>
      </c>
      <c r="V632" t="s">
        <v>733</v>
      </c>
      <c r="W632" s="9" t="s">
        <v>734</v>
      </c>
      <c r="X632" s="21" t="s">
        <v>735</v>
      </c>
      <c r="Y632" s="9" t="s">
        <v>34</v>
      </c>
    </row>
    <row r="633" spans="1:25" ht="15" customHeight="1">
      <c r="A633" s="10" t="s">
        <v>25</v>
      </c>
      <c r="B633" s="28" t="s">
        <v>736</v>
      </c>
      <c r="F633" s="9" t="s">
        <v>662</v>
      </c>
      <c r="G633" s="26" t="s">
        <v>648</v>
      </c>
      <c r="H633" s="9" t="s">
        <v>731</v>
      </c>
      <c r="I633" s="9" t="s">
        <v>397</v>
      </c>
      <c r="J633" s="9" t="s">
        <v>549</v>
      </c>
      <c r="M633" s="9" t="s">
        <v>732</v>
      </c>
      <c r="Q633" s="9">
        <v>0.02</v>
      </c>
      <c r="V633"/>
      <c r="X633" s="21"/>
    </row>
    <row r="634" spans="1:25" ht="15" customHeight="1">
      <c r="A634" s="10" t="s">
        <v>25</v>
      </c>
      <c r="B634" s="28" t="s">
        <v>737</v>
      </c>
      <c r="F634" s="9" t="s">
        <v>662</v>
      </c>
      <c r="G634" s="26" t="s">
        <v>648</v>
      </c>
      <c r="H634" s="9" t="s">
        <v>731</v>
      </c>
      <c r="I634" s="9" t="s">
        <v>397</v>
      </c>
      <c r="J634" s="9" t="s">
        <v>549</v>
      </c>
      <c r="M634" s="9" t="s">
        <v>732</v>
      </c>
      <c r="Q634" s="9">
        <v>3.41</v>
      </c>
      <c r="V634" t="s">
        <v>733</v>
      </c>
      <c r="W634" s="9" t="s">
        <v>734</v>
      </c>
      <c r="X634" s="21" t="s">
        <v>735</v>
      </c>
      <c r="Y634" s="9" t="s">
        <v>34</v>
      </c>
    </row>
    <row r="635" spans="1:25" ht="15" customHeight="1">
      <c r="A635" s="10" t="s">
        <v>73</v>
      </c>
      <c r="B635" t="s">
        <v>738</v>
      </c>
      <c r="C635"/>
      <c r="D635"/>
      <c r="E635"/>
      <c r="F635" s="9" t="s">
        <v>102</v>
      </c>
      <c r="G635" s="26" t="s">
        <v>648</v>
      </c>
      <c r="H635" s="9" t="s">
        <v>739</v>
      </c>
      <c r="I635" s="9" t="s">
        <v>740</v>
      </c>
      <c r="L635" s="9" t="s">
        <v>741</v>
      </c>
      <c r="M635" s="9" t="s">
        <v>742</v>
      </c>
      <c r="Q635" s="78">
        <v>1</v>
      </c>
      <c r="R635"/>
      <c r="S635"/>
      <c r="T635"/>
      <c r="U635"/>
      <c r="V635" s="9" t="s">
        <v>743</v>
      </c>
      <c r="W635" s="9" t="s">
        <v>744</v>
      </c>
      <c r="X635" s="21" t="s">
        <v>745</v>
      </c>
      <c r="Y635" s="9" t="s">
        <v>34</v>
      </c>
    </row>
    <row r="636" spans="1:25" ht="15" customHeight="1">
      <c r="A636" s="10" t="s">
        <v>73</v>
      </c>
      <c r="B636" s="9" t="s">
        <v>746</v>
      </c>
      <c r="F636" s="9" t="s">
        <v>102</v>
      </c>
      <c r="G636" s="26" t="s">
        <v>648</v>
      </c>
      <c r="H636" s="9" t="s">
        <v>739</v>
      </c>
      <c r="I636" s="9" t="s">
        <v>740</v>
      </c>
      <c r="L636" s="9" t="s">
        <v>741</v>
      </c>
      <c r="M636" s="9" t="s">
        <v>747</v>
      </c>
      <c r="Q636" s="9">
        <f>4/6</f>
        <v>0.66666666666666663</v>
      </c>
      <c r="V636" s="9" t="s">
        <v>743</v>
      </c>
      <c r="W636" s="9" t="s">
        <v>744</v>
      </c>
      <c r="X636" s="21" t="s">
        <v>745</v>
      </c>
      <c r="Y636" s="9" t="s">
        <v>34</v>
      </c>
    </row>
    <row r="637" spans="1:25" ht="15" customHeight="1">
      <c r="A637" s="10"/>
      <c r="B637" s="9" t="s">
        <v>748</v>
      </c>
      <c r="F637" s="9" t="s">
        <v>102</v>
      </c>
      <c r="G637" s="26" t="s">
        <v>648</v>
      </c>
      <c r="H637" s="9" t="s">
        <v>739</v>
      </c>
      <c r="I637" s="9" t="s">
        <v>740</v>
      </c>
      <c r="M637" s="9" t="s">
        <v>742</v>
      </c>
      <c r="Q637" s="9">
        <f>5/6</f>
        <v>0.83333333333333337</v>
      </c>
      <c r="X637" s="21"/>
    </row>
    <row r="638" spans="1:25" ht="15" customHeight="1">
      <c r="A638" s="10" t="s">
        <v>80</v>
      </c>
      <c r="B638" t="s">
        <v>749</v>
      </c>
      <c r="F638" s="9" t="s">
        <v>102</v>
      </c>
      <c r="G638" s="26" t="s">
        <v>648</v>
      </c>
      <c r="H638" s="9" t="s">
        <v>739</v>
      </c>
      <c r="I638" s="9" t="s">
        <v>740</v>
      </c>
      <c r="L638" s="9" t="s">
        <v>741</v>
      </c>
      <c r="M638" s="9" t="s">
        <v>747</v>
      </c>
      <c r="Q638" s="9">
        <f>0/6</f>
        <v>0</v>
      </c>
      <c r="V638" s="9" t="s">
        <v>743</v>
      </c>
      <c r="W638" s="9" t="s">
        <v>744</v>
      </c>
      <c r="X638" s="9" t="s">
        <v>745</v>
      </c>
      <c r="Y638" s="9" t="s">
        <v>34</v>
      </c>
    </row>
    <row r="639" spans="1:25" ht="15" customHeight="1">
      <c r="A639" s="10" t="s">
        <v>25</v>
      </c>
      <c r="B639" s="9" t="s">
        <v>750</v>
      </c>
      <c r="D639" s="9" t="s">
        <v>678</v>
      </c>
      <c r="F639" s="9" t="s">
        <v>102</v>
      </c>
      <c r="G639" s="26" t="s">
        <v>648</v>
      </c>
      <c r="H639" s="9" t="s">
        <v>751</v>
      </c>
      <c r="I639" s="9" t="s">
        <v>454</v>
      </c>
      <c r="J639" s="9" t="s">
        <v>752</v>
      </c>
      <c r="Q639" s="9">
        <v>3.7999999999999999E-2</v>
      </c>
      <c r="R639" s="9">
        <v>1.3299999999999999E-2</v>
      </c>
      <c r="S639" s="9">
        <v>0.09</v>
      </c>
      <c r="V639" t="s">
        <v>753</v>
      </c>
      <c r="W639" s="9" t="s">
        <v>754</v>
      </c>
      <c r="X639" s="21" t="s">
        <v>755</v>
      </c>
      <c r="Y639" s="9" t="s">
        <v>34</v>
      </c>
    </row>
    <row r="640" spans="1:25" ht="15" customHeight="1">
      <c r="A640" s="10" t="s">
        <v>25</v>
      </c>
      <c r="B640" s="9" t="s">
        <v>750</v>
      </c>
      <c r="D640" s="9" t="s">
        <v>678</v>
      </c>
      <c r="F640" s="9" t="s">
        <v>102</v>
      </c>
      <c r="G640" s="26" t="s">
        <v>648</v>
      </c>
      <c r="H640" s="9" t="s">
        <v>756</v>
      </c>
      <c r="I640" s="9" t="s">
        <v>454</v>
      </c>
      <c r="J640" s="9" t="s">
        <v>752</v>
      </c>
      <c r="Q640" s="9">
        <v>1.69</v>
      </c>
      <c r="R640" s="9">
        <v>0.65</v>
      </c>
      <c r="S640" s="9">
        <v>4.37</v>
      </c>
      <c r="V640" t="s">
        <v>753</v>
      </c>
      <c r="W640" s="9" t="s">
        <v>754</v>
      </c>
      <c r="X640" s="21" t="s">
        <v>755</v>
      </c>
      <c r="Y640" s="9" t="s">
        <v>34</v>
      </c>
    </row>
    <row r="641" spans="1:25" ht="15" customHeight="1">
      <c r="A641" s="10" t="s">
        <v>25</v>
      </c>
      <c r="B641" s="9" t="s">
        <v>750</v>
      </c>
      <c r="D641" s="9" t="s">
        <v>678</v>
      </c>
      <c r="F641" s="9" t="s">
        <v>102</v>
      </c>
      <c r="G641" s="26" t="s">
        <v>648</v>
      </c>
      <c r="H641" s="9" t="s">
        <v>751</v>
      </c>
      <c r="I641" s="9" t="s">
        <v>454</v>
      </c>
      <c r="J641" s="9" t="s">
        <v>752</v>
      </c>
      <c r="K641" s="9" t="s">
        <v>757</v>
      </c>
      <c r="Q641" s="9">
        <v>1.56</v>
      </c>
      <c r="R641" s="9">
        <v>0.57999999999999996</v>
      </c>
      <c r="S641" s="9">
        <v>4.6100000000000003</v>
      </c>
      <c r="V641" t="s">
        <v>753</v>
      </c>
      <c r="W641" s="9" t="s">
        <v>754</v>
      </c>
      <c r="X641" s="21" t="s">
        <v>755</v>
      </c>
      <c r="Y641" s="9" t="s">
        <v>34</v>
      </c>
    </row>
    <row r="642" spans="1:25" ht="15" customHeight="1">
      <c r="A642" s="10" t="s">
        <v>25</v>
      </c>
      <c r="B642" s="9" t="s">
        <v>750</v>
      </c>
      <c r="D642" s="9" t="s">
        <v>678</v>
      </c>
      <c r="F642" s="9" t="s">
        <v>102</v>
      </c>
      <c r="G642" s="26" t="s">
        <v>648</v>
      </c>
      <c r="H642" s="9" t="s">
        <v>751</v>
      </c>
      <c r="I642" s="9" t="s">
        <v>454</v>
      </c>
      <c r="J642" s="9" t="s">
        <v>752</v>
      </c>
      <c r="K642" s="9" t="s">
        <v>758</v>
      </c>
      <c r="Q642" s="9">
        <v>1.5</v>
      </c>
      <c r="R642" s="9">
        <v>1.19</v>
      </c>
      <c r="S642" s="9">
        <v>1.9</v>
      </c>
      <c r="V642" t="s">
        <v>753</v>
      </c>
      <c r="W642" s="9" t="s">
        <v>754</v>
      </c>
      <c r="X642" s="21" t="s">
        <v>755</v>
      </c>
      <c r="Y642" s="9" t="s">
        <v>34</v>
      </c>
    </row>
    <row r="643" spans="1:25" ht="15" customHeight="1">
      <c r="A643" s="10" t="s">
        <v>25</v>
      </c>
      <c r="C643" s="9" t="s">
        <v>759</v>
      </c>
      <c r="D643" s="9" t="s">
        <v>760</v>
      </c>
      <c r="F643" s="9" t="s">
        <v>102</v>
      </c>
      <c r="G643" s="26" t="s">
        <v>648</v>
      </c>
      <c r="H643" s="9" t="s">
        <v>715</v>
      </c>
      <c r="I643" s="9" t="s">
        <v>397</v>
      </c>
      <c r="J643" s="9" t="s">
        <v>549</v>
      </c>
      <c r="K643" s="9" t="s">
        <v>559</v>
      </c>
      <c r="Q643" s="81">
        <v>3.1E-4</v>
      </c>
      <c r="T643" s="9" t="s">
        <v>54</v>
      </c>
      <c r="V643" t="s">
        <v>761</v>
      </c>
      <c r="W643" s="9" t="s">
        <v>762</v>
      </c>
      <c r="X643" s="21" t="s">
        <v>763</v>
      </c>
      <c r="Y643" s="9" t="s">
        <v>34</v>
      </c>
    </row>
    <row r="644" spans="1:25" ht="15" customHeight="1">
      <c r="A644" s="10" t="s">
        <v>25</v>
      </c>
      <c r="C644" s="9" t="s">
        <v>759</v>
      </c>
      <c r="D644" s="9" t="s">
        <v>760</v>
      </c>
      <c r="F644" s="9" t="s">
        <v>102</v>
      </c>
      <c r="G644" s="26" t="s">
        <v>648</v>
      </c>
      <c r="H644" s="9" t="s">
        <v>715</v>
      </c>
      <c r="I644" s="9" t="s">
        <v>397</v>
      </c>
      <c r="J644" s="9" t="s">
        <v>549</v>
      </c>
      <c r="K644" s="9" t="s">
        <v>559</v>
      </c>
      <c r="Q644" s="81">
        <v>1.1000000000000001E-3</v>
      </c>
      <c r="T644" s="9" t="s">
        <v>54</v>
      </c>
      <c r="V644" t="s">
        <v>761</v>
      </c>
      <c r="W644" s="9" t="s">
        <v>762</v>
      </c>
      <c r="X644" s="21" t="s">
        <v>763</v>
      </c>
      <c r="Y644" s="9" t="s">
        <v>34</v>
      </c>
    </row>
    <row r="645" spans="1:25" ht="15" customHeight="1">
      <c r="A645" s="10" t="s">
        <v>25</v>
      </c>
      <c r="C645" s="9" t="s">
        <v>759</v>
      </c>
      <c r="D645" s="9" t="s">
        <v>760</v>
      </c>
      <c r="F645" s="9" t="s">
        <v>102</v>
      </c>
      <c r="G645" s="26" t="s">
        <v>648</v>
      </c>
      <c r="H645" s="9" t="s">
        <v>764</v>
      </c>
      <c r="Q645" s="81">
        <v>1E-4</v>
      </c>
      <c r="R645" s="81">
        <v>1E-4</v>
      </c>
      <c r="S645" s="81">
        <v>2.0000000000000001E-4</v>
      </c>
      <c r="T645" s="9" t="s">
        <v>54</v>
      </c>
      <c r="V645" t="s">
        <v>761</v>
      </c>
      <c r="W645" s="9" t="s">
        <v>762</v>
      </c>
      <c r="X645" s="21" t="s">
        <v>763</v>
      </c>
      <c r="Y645" s="9" t="s">
        <v>34</v>
      </c>
    </row>
    <row r="646" spans="1:25" ht="15" customHeight="1">
      <c r="A646" s="10" t="s">
        <v>25</v>
      </c>
      <c r="C646" s="9" t="s">
        <v>759</v>
      </c>
      <c r="D646" s="9" t="s">
        <v>760</v>
      </c>
      <c r="F646" s="9" t="s">
        <v>102</v>
      </c>
      <c r="G646" s="26" t="s">
        <v>648</v>
      </c>
      <c r="H646" s="9" t="s">
        <v>765</v>
      </c>
      <c r="Q646" s="81">
        <v>2.0000000000000001E-4</v>
      </c>
      <c r="R646" s="81">
        <v>1E-4</v>
      </c>
      <c r="S646" s="81">
        <v>4.0000000000000002E-4</v>
      </c>
      <c r="T646" s="9" t="s">
        <v>54</v>
      </c>
      <c r="V646" t="s">
        <v>761</v>
      </c>
      <c r="W646" s="9" t="s">
        <v>762</v>
      </c>
      <c r="X646" s="21" t="s">
        <v>763</v>
      </c>
      <c r="Y646" s="9" t="s">
        <v>34</v>
      </c>
    </row>
    <row r="647" spans="1:25" ht="15" customHeight="1">
      <c r="A647" s="10" t="s">
        <v>25</v>
      </c>
      <c r="C647" s="9" t="s">
        <v>759</v>
      </c>
      <c r="D647" s="9" t="s">
        <v>760</v>
      </c>
      <c r="F647" s="9" t="s">
        <v>102</v>
      </c>
      <c r="G647" s="26" t="s">
        <v>648</v>
      </c>
      <c r="H647" s="9" t="s">
        <v>766</v>
      </c>
      <c r="Q647" s="81">
        <v>4.0000000000000002E-4</v>
      </c>
      <c r="R647" s="81">
        <v>2.0000000000000001E-4</v>
      </c>
      <c r="S647" s="81">
        <v>6.9999999999999999E-4</v>
      </c>
      <c r="T647" s="9" t="s">
        <v>54</v>
      </c>
      <c r="V647" t="s">
        <v>761</v>
      </c>
      <c r="W647" s="9" t="s">
        <v>762</v>
      </c>
      <c r="X647" s="21" t="s">
        <v>763</v>
      </c>
      <c r="Y647" s="9" t="s">
        <v>34</v>
      </c>
    </row>
    <row r="648" spans="1:25" ht="15" customHeight="1">
      <c r="A648" s="10" t="s">
        <v>25</v>
      </c>
      <c r="C648" s="9" t="s">
        <v>759</v>
      </c>
      <c r="D648" s="9" t="s">
        <v>760</v>
      </c>
      <c r="F648" s="9" t="s">
        <v>102</v>
      </c>
      <c r="G648" s="26" t="s">
        <v>648</v>
      </c>
      <c r="H648" s="9" t="s">
        <v>767</v>
      </c>
      <c r="Q648" s="81">
        <v>4.0000000000000002E-4</v>
      </c>
      <c r="R648" s="81">
        <v>2.0000000000000001E-4</v>
      </c>
      <c r="S648" s="81">
        <v>8.0000000000000004E-4</v>
      </c>
      <c r="T648" s="9" t="s">
        <v>54</v>
      </c>
      <c r="V648" t="s">
        <v>761</v>
      </c>
      <c r="W648" s="9" t="s">
        <v>762</v>
      </c>
      <c r="X648" s="21" t="s">
        <v>763</v>
      </c>
      <c r="Y648" s="9" t="s">
        <v>34</v>
      </c>
    </row>
    <row r="649" spans="1:25" ht="15" customHeight="1">
      <c r="A649" s="10" t="s">
        <v>25</v>
      </c>
      <c r="C649" s="9" t="s">
        <v>759</v>
      </c>
      <c r="D649" s="9" t="s">
        <v>760</v>
      </c>
      <c r="F649" s="9" t="s">
        <v>102</v>
      </c>
      <c r="G649" s="26" t="s">
        <v>648</v>
      </c>
      <c r="H649" s="9" t="s">
        <v>768</v>
      </c>
      <c r="Q649" s="81">
        <v>1E-3</v>
      </c>
      <c r="R649" s="81">
        <v>5.0000000000000001E-4</v>
      </c>
      <c r="S649" s="9">
        <v>2.5000000000000001E-3</v>
      </c>
      <c r="T649" s="9" t="s">
        <v>54</v>
      </c>
      <c r="V649" t="s">
        <v>761</v>
      </c>
      <c r="W649" s="9" t="s">
        <v>762</v>
      </c>
      <c r="X649" s="21" t="s">
        <v>763</v>
      </c>
      <c r="Y649" s="9" t="s">
        <v>34</v>
      </c>
    </row>
    <row r="650" spans="1:25" ht="15" customHeight="1">
      <c r="A650" s="10" t="s">
        <v>25</v>
      </c>
      <c r="C650" s="9" t="s">
        <v>759</v>
      </c>
      <c r="D650" s="9" t="s">
        <v>760</v>
      </c>
      <c r="F650" s="9" t="s">
        <v>102</v>
      </c>
      <c r="G650" s="26" t="s">
        <v>648</v>
      </c>
      <c r="H650" s="9" t="s">
        <v>769</v>
      </c>
      <c r="Q650" s="81">
        <v>8.0000000000000004E-4</v>
      </c>
      <c r="R650" s="81">
        <v>4.0000000000000002E-4</v>
      </c>
      <c r="S650" s="9">
        <v>2.2000000000000001E-3</v>
      </c>
      <c r="T650" s="9" t="s">
        <v>54</v>
      </c>
      <c r="V650" t="s">
        <v>761</v>
      </c>
      <c r="W650" s="9" t="s">
        <v>762</v>
      </c>
      <c r="X650" s="21" t="s">
        <v>763</v>
      </c>
      <c r="Y650" s="9" t="s">
        <v>34</v>
      </c>
    </row>
    <row r="651" spans="1:25" ht="15" customHeight="1">
      <c r="A651" s="10" t="s">
        <v>45</v>
      </c>
      <c r="B651" s="9" t="s">
        <v>124</v>
      </c>
      <c r="C651" s="9" t="s">
        <v>759</v>
      </c>
      <c r="F651" s="9" t="s">
        <v>102</v>
      </c>
      <c r="G651" s="26" t="s">
        <v>648</v>
      </c>
      <c r="H651" s="9" t="s">
        <v>769</v>
      </c>
      <c r="I651" s="9" t="s">
        <v>397</v>
      </c>
      <c r="J651" s="9" t="s">
        <v>549</v>
      </c>
      <c r="K651" s="9" t="s">
        <v>559</v>
      </c>
      <c r="Q651" s="9">
        <v>0.04</v>
      </c>
      <c r="T651" s="9" t="s">
        <v>54</v>
      </c>
      <c r="V651" t="s">
        <v>761</v>
      </c>
      <c r="W651" s="9" t="s">
        <v>762</v>
      </c>
      <c r="X651" s="21" t="s">
        <v>763</v>
      </c>
      <c r="Y651" s="9" t="s">
        <v>34</v>
      </c>
    </row>
    <row r="652" spans="1:25" ht="15" customHeight="1">
      <c r="A652" s="10" t="s">
        <v>45</v>
      </c>
      <c r="B652" s="9" t="s">
        <v>770</v>
      </c>
      <c r="F652" s="9" t="s">
        <v>102</v>
      </c>
      <c r="H652" s="9" t="s">
        <v>771</v>
      </c>
      <c r="I652" s="9" t="s">
        <v>397</v>
      </c>
      <c r="J652" s="9" t="s">
        <v>549</v>
      </c>
      <c r="K652" s="9" t="s">
        <v>559</v>
      </c>
      <c r="M652" s="9" t="s">
        <v>398</v>
      </c>
      <c r="Q652" s="9">
        <v>0.05</v>
      </c>
      <c r="V652" t="s">
        <v>772</v>
      </c>
      <c r="W652" s="9" t="s">
        <v>773</v>
      </c>
      <c r="X652" s="21" t="s">
        <v>774</v>
      </c>
      <c r="Y652" s="9" t="s">
        <v>34</v>
      </c>
    </row>
    <row r="653" spans="1:25" ht="15" customHeight="1">
      <c r="A653" s="10" t="s">
        <v>45</v>
      </c>
      <c r="B653" s="9" t="s">
        <v>770</v>
      </c>
      <c r="F653" s="9" t="s">
        <v>102</v>
      </c>
      <c r="H653" s="9" t="s">
        <v>771</v>
      </c>
      <c r="I653" s="9" t="s">
        <v>397</v>
      </c>
      <c r="J653" s="9" t="s">
        <v>549</v>
      </c>
      <c r="K653" s="9" t="s">
        <v>559</v>
      </c>
      <c r="M653" s="9" t="s">
        <v>775</v>
      </c>
      <c r="Q653" s="9">
        <v>0.02</v>
      </c>
      <c r="V653" t="s">
        <v>772</v>
      </c>
      <c r="W653" s="9" t="s">
        <v>773</v>
      </c>
      <c r="X653" s="21" t="s">
        <v>774</v>
      </c>
      <c r="Y653" s="9" t="s">
        <v>34</v>
      </c>
    </row>
    <row r="654" spans="1:25" ht="15" customHeight="1">
      <c r="A654" s="10" t="s">
        <v>25</v>
      </c>
      <c r="B654" s="9" t="s">
        <v>776</v>
      </c>
      <c r="C654" s="9" t="s">
        <v>777</v>
      </c>
      <c r="F654" s="9" t="s">
        <v>102</v>
      </c>
      <c r="G654" s="26" t="s">
        <v>648</v>
      </c>
      <c r="H654" s="9" t="s">
        <v>715</v>
      </c>
      <c r="I654" s="9" t="s">
        <v>397</v>
      </c>
      <c r="J654" s="9" t="s">
        <v>549</v>
      </c>
      <c r="K654" s="9" t="s">
        <v>559</v>
      </c>
      <c r="L654" s="9" t="s">
        <v>778</v>
      </c>
      <c r="N654" s="9" t="s">
        <v>779</v>
      </c>
      <c r="Q654" s="81">
        <v>3.28E-4</v>
      </c>
      <c r="R654" s="81">
        <v>2.41E-4</v>
      </c>
      <c r="S654" s="81">
        <v>4.3199999999999998E-4</v>
      </c>
      <c r="V654" t="s">
        <v>780</v>
      </c>
      <c r="W654" s="9" t="s">
        <v>773</v>
      </c>
      <c r="X654" s="21" t="s">
        <v>781</v>
      </c>
      <c r="Y654" s="9" t="s">
        <v>34</v>
      </c>
    </row>
    <row r="655" spans="1:25" ht="15" customHeight="1">
      <c r="A655" s="10" t="s">
        <v>25</v>
      </c>
      <c r="B655" s="9" t="s">
        <v>782</v>
      </c>
      <c r="C655" s="9" t="s">
        <v>777</v>
      </c>
      <c r="F655" s="9" t="s">
        <v>102</v>
      </c>
      <c r="G655" s="26" t="s">
        <v>648</v>
      </c>
      <c r="H655" s="9" t="s">
        <v>715</v>
      </c>
      <c r="I655" s="9" t="s">
        <v>397</v>
      </c>
      <c r="J655" s="9" t="s">
        <v>549</v>
      </c>
      <c r="K655" s="9" t="s">
        <v>559</v>
      </c>
      <c r="L655" s="9" t="s">
        <v>778</v>
      </c>
      <c r="N655" s="9" t="s">
        <v>779</v>
      </c>
      <c r="Q655" s="81">
        <v>6.1199999999999997E-2</v>
      </c>
      <c r="R655" s="81">
        <v>4.7800000000000002E-2</v>
      </c>
      <c r="S655" s="81">
        <v>7.6399999999999996E-2</v>
      </c>
      <c r="V655" t="s">
        <v>780</v>
      </c>
      <c r="W655" s="9" t="s">
        <v>773</v>
      </c>
      <c r="X655" s="21" t="s">
        <v>781</v>
      </c>
      <c r="Y655" s="9" t="s">
        <v>34</v>
      </c>
    </row>
    <row r="656" spans="1:25" ht="15" customHeight="1">
      <c r="A656" s="10" t="s">
        <v>25</v>
      </c>
      <c r="B656" s="9" t="s">
        <v>782</v>
      </c>
      <c r="F656" s="9" t="s">
        <v>102</v>
      </c>
      <c r="G656" s="26" t="s">
        <v>648</v>
      </c>
      <c r="H656" s="9" t="s">
        <v>715</v>
      </c>
      <c r="I656" s="9" t="s">
        <v>397</v>
      </c>
      <c r="J656" s="9" t="s">
        <v>549</v>
      </c>
      <c r="K656" s="9" t="s">
        <v>559</v>
      </c>
      <c r="L656" s="9" t="s">
        <v>778</v>
      </c>
      <c r="N656" s="9" t="s">
        <v>779</v>
      </c>
      <c r="Q656" s="9">
        <v>1.31</v>
      </c>
      <c r="R656" s="9">
        <v>1.07</v>
      </c>
      <c r="S656" s="9">
        <v>1.59</v>
      </c>
      <c r="V656" t="s">
        <v>780</v>
      </c>
      <c r="W656" s="9" t="s">
        <v>773</v>
      </c>
      <c r="X656" s="21" t="s">
        <v>781</v>
      </c>
      <c r="Y656" s="9" t="s">
        <v>34</v>
      </c>
    </row>
    <row r="657" spans="1:25" ht="15" customHeight="1">
      <c r="A657" s="10" t="s">
        <v>25</v>
      </c>
      <c r="B657" s="9" t="s">
        <v>776</v>
      </c>
      <c r="F657" s="9" t="s">
        <v>102</v>
      </c>
      <c r="G657" s="26" t="s">
        <v>648</v>
      </c>
      <c r="H657" s="9" t="s">
        <v>715</v>
      </c>
      <c r="I657" s="9" t="s">
        <v>397</v>
      </c>
      <c r="J657" s="9" t="s">
        <v>549</v>
      </c>
      <c r="K657" s="9" t="s">
        <v>559</v>
      </c>
      <c r="L657" s="9" t="s">
        <v>778</v>
      </c>
      <c r="N657" s="9" t="s">
        <v>779</v>
      </c>
      <c r="O657" s="77"/>
      <c r="Q657" s="77">
        <v>0.03</v>
      </c>
      <c r="R657" s="77">
        <v>0.02</v>
      </c>
      <c r="S657" s="77">
        <v>0.04</v>
      </c>
      <c r="V657" t="s">
        <v>780</v>
      </c>
      <c r="W657" s="9" t="s">
        <v>773</v>
      </c>
      <c r="X657" s="21" t="s">
        <v>781</v>
      </c>
      <c r="Y657" s="9" t="s">
        <v>34</v>
      </c>
    </row>
    <row r="658" spans="1:25">
      <c r="A658" s="10" t="s">
        <v>40</v>
      </c>
      <c r="F658" s="9" t="s">
        <v>102</v>
      </c>
      <c r="G658" s="9" t="s">
        <v>783</v>
      </c>
      <c r="I658" s="9" t="s">
        <v>454</v>
      </c>
      <c r="M658" s="9" t="s">
        <v>784</v>
      </c>
      <c r="Q658" s="9">
        <v>1.65</v>
      </c>
      <c r="R658" s="9">
        <v>0.5</v>
      </c>
      <c r="S658" s="9">
        <v>4.5</v>
      </c>
      <c r="V658" s="9" t="s">
        <v>785</v>
      </c>
      <c r="W658" s="9" t="s">
        <v>786</v>
      </c>
      <c r="X658" s="9" t="s">
        <v>787</v>
      </c>
      <c r="Y658" s="9" t="s">
        <v>34</v>
      </c>
    </row>
    <row r="659" spans="1:25">
      <c r="A659" s="10" t="s">
        <v>25</v>
      </c>
      <c r="F659" s="9" t="s">
        <v>102</v>
      </c>
      <c r="G659" s="9" t="s">
        <v>783</v>
      </c>
      <c r="I659" s="9" t="s">
        <v>454</v>
      </c>
      <c r="M659" s="9" t="s">
        <v>784</v>
      </c>
      <c r="Q659" s="9">
        <v>2.7E-2</v>
      </c>
      <c r="R659" s="9">
        <v>1.0999999999999999E-2</v>
      </c>
      <c r="S659" s="9">
        <v>5.7000000000000002E-2</v>
      </c>
      <c r="V659" s="9" t="s">
        <v>785</v>
      </c>
      <c r="W659" s="9" t="s">
        <v>786</v>
      </c>
      <c r="X659" s="9" t="s">
        <v>787</v>
      </c>
      <c r="Y659" s="9" t="s">
        <v>34</v>
      </c>
    </row>
    <row r="660" spans="1:25">
      <c r="A660" s="10" t="s">
        <v>40</v>
      </c>
      <c r="D660" s="9" t="s">
        <v>788</v>
      </c>
      <c r="F660" s="9" t="s">
        <v>102</v>
      </c>
      <c r="G660" s="9" t="s">
        <v>783</v>
      </c>
      <c r="H660" s="9" t="s">
        <v>789</v>
      </c>
      <c r="I660" s="9" t="s">
        <v>454</v>
      </c>
      <c r="J660" s="9" t="s">
        <v>525</v>
      </c>
      <c r="L660" s="9" t="s">
        <v>790</v>
      </c>
      <c r="M660" s="9" t="s">
        <v>791</v>
      </c>
      <c r="Q660" s="9">
        <v>3.7</v>
      </c>
      <c r="R660" s="9">
        <v>1.3</v>
      </c>
      <c r="S660" s="9">
        <v>10</v>
      </c>
      <c r="V660" s="9" t="s">
        <v>792</v>
      </c>
      <c r="W660" s="9" t="s">
        <v>793</v>
      </c>
      <c r="X660" s="21" t="s">
        <v>794</v>
      </c>
      <c r="Y660" s="9" t="s">
        <v>34</v>
      </c>
    </row>
    <row r="661" spans="1:25">
      <c r="A661" s="10" t="s">
        <v>25</v>
      </c>
      <c r="D661" s="9" t="s">
        <v>788</v>
      </c>
      <c r="F661" s="9" t="s">
        <v>102</v>
      </c>
      <c r="G661" s="9" t="s">
        <v>783</v>
      </c>
      <c r="H661" s="9" t="s">
        <v>789</v>
      </c>
      <c r="I661" s="9" t="s">
        <v>454</v>
      </c>
      <c r="J661" s="9" t="s">
        <v>525</v>
      </c>
      <c r="L661" s="9" t="s">
        <v>790</v>
      </c>
      <c r="M661" s="9" t="s">
        <v>791</v>
      </c>
      <c r="Q661" s="9">
        <v>0.67</v>
      </c>
      <c r="R661" s="9">
        <v>0.26</v>
      </c>
      <c r="S661" s="9">
        <v>1.8</v>
      </c>
      <c r="V661" s="9" t="s">
        <v>792</v>
      </c>
      <c r="W661" s="9" t="s">
        <v>793</v>
      </c>
      <c r="X661" s="21" t="s">
        <v>794</v>
      </c>
      <c r="Y661" s="9" t="s">
        <v>34</v>
      </c>
    </row>
    <row r="662" spans="1:25">
      <c r="A662" s="10" t="s">
        <v>40</v>
      </c>
      <c r="D662" s="9" t="s">
        <v>795</v>
      </c>
      <c r="F662" s="9" t="s">
        <v>102</v>
      </c>
      <c r="G662" s="9" t="s">
        <v>783</v>
      </c>
      <c r="H662" s="9" t="s">
        <v>789</v>
      </c>
      <c r="I662" s="9" t="s">
        <v>454</v>
      </c>
      <c r="J662" s="9" t="s">
        <v>525</v>
      </c>
      <c r="L662" s="9" t="s">
        <v>790</v>
      </c>
      <c r="M662" s="9" t="s">
        <v>791</v>
      </c>
      <c r="Q662" s="9">
        <v>14</v>
      </c>
      <c r="R662" s="9">
        <v>1.3</v>
      </c>
      <c r="S662" s="9" t="s">
        <v>2756</v>
      </c>
      <c r="V662" s="9" t="s">
        <v>792</v>
      </c>
      <c r="W662" s="9" t="s">
        <v>793</v>
      </c>
      <c r="X662" s="21" t="s">
        <v>794</v>
      </c>
      <c r="Y662" s="9" t="s">
        <v>34</v>
      </c>
    </row>
    <row r="663" spans="1:25">
      <c r="A663" s="10" t="s">
        <v>40</v>
      </c>
      <c r="B663" s="9" t="s">
        <v>796</v>
      </c>
      <c r="D663" s="9" t="s">
        <v>797</v>
      </c>
      <c r="F663" s="9" t="s">
        <v>102</v>
      </c>
      <c r="G663" s="9" t="s">
        <v>783</v>
      </c>
      <c r="H663" s="9" t="s">
        <v>789</v>
      </c>
      <c r="I663" s="9" t="s">
        <v>454</v>
      </c>
      <c r="J663" s="9" t="s">
        <v>525</v>
      </c>
      <c r="L663" s="9" t="s">
        <v>790</v>
      </c>
      <c r="M663" s="9" t="s">
        <v>791</v>
      </c>
      <c r="Q663" s="9">
        <v>4.4000000000000004</v>
      </c>
      <c r="R663" s="9">
        <v>1.5</v>
      </c>
      <c r="S663" s="9">
        <v>7.4</v>
      </c>
      <c r="V663" s="9" t="s">
        <v>792</v>
      </c>
      <c r="W663" s="9" t="s">
        <v>793</v>
      </c>
      <c r="X663" s="21" t="s">
        <v>794</v>
      </c>
      <c r="Y663" s="9" t="s">
        <v>34</v>
      </c>
    </row>
    <row r="664" spans="1:25">
      <c r="A664" s="10" t="s">
        <v>40</v>
      </c>
      <c r="B664" s="9" t="s">
        <v>798</v>
      </c>
      <c r="D664" s="9" t="s">
        <v>797</v>
      </c>
      <c r="F664" s="9" t="s">
        <v>102</v>
      </c>
      <c r="G664" s="9" t="s">
        <v>783</v>
      </c>
      <c r="H664" s="9" t="s">
        <v>789</v>
      </c>
      <c r="I664" s="9" t="s">
        <v>454</v>
      </c>
      <c r="J664" s="9" t="s">
        <v>525</v>
      </c>
      <c r="L664" s="9" t="s">
        <v>790</v>
      </c>
      <c r="M664" s="9" t="s">
        <v>791</v>
      </c>
      <c r="Q664" s="9">
        <v>1.9</v>
      </c>
      <c r="R664" s="9">
        <v>1.0069999999999999</v>
      </c>
      <c r="S664" s="9">
        <v>3.8</v>
      </c>
      <c r="V664" s="9" t="s">
        <v>792</v>
      </c>
      <c r="W664" s="9" t="s">
        <v>793</v>
      </c>
      <c r="X664" s="21" t="s">
        <v>794</v>
      </c>
      <c r="Y664" s="9" t="s">
        <v>34</v>
      </c>
    </row>
    <row r="665" spans="1:25">
      <c r="A665" s="10" t="s">
        <v>40</v>
      </c>
      <c r="B665" s="9" t="s">
        <v>799</v>
      </c>
      <c r="D665" s="9" t="s">
        <v>797</v>
      </c>
      <c r="F665" s="9" t="s">
        <v>102</v>
      </c>
      <c r="G665" s="9" t="s">
        <v>783</v>
      </c>
      <c r="H665" s="9" t="s">
        <v>789</v>
      </c>
      <c r="I665" s="9" t="s">
        <v>454</v>
      </c>
      <c r="J665" s="9" t="s">
        <v>525</v>
      </c>
      <c r="L665" s="9" t="s">
        <v>790</v>
      </c>
      <c r="M665" s="9" t="s">
        <v>791</v>
      </c>
      <c r="Q665" s="9">
        <v>2.5</v>
      </c>
      <c r="R665" s="9">
        <v>1.3</v>
      </c>
      <c r="S665" s="9">
        <v>5</v>
      </c>
      <c r="V665" s="9" t="s">
        <v>792</v>
      </c>
      <c r="W665" s="9" t="s">
        <v>793</v>
      </c>
      <c r="X665" s="21" t="s">
        <v>794</v>
      </c>
      <c r="Y665" s="9" t="s">
        <v>34</v>
      </c>
    </row>
    <row r="666" spans="1:25" ht="18">
      <c r="A666" s="10" t="s">
        <v>25</v>
      </c>
      <c r="B666" t="s">
        <v>800</v>
      </c>
      <c r="D666" s="9" t="s">
        <v>797</v>
      </c>
      <c r="F666" s="9" t="s">
        <v>102</v>
      </c>
      <c r="G666" s="9" t="s">
        <v>783</v>
      </c>
      <c r="H666" s="9" t="s">
        <v>789</v>
      </c>
      <c r="I666" s="9" t="s">
        <v>454</v>
      </c>
      <c r="J666" s="9" t="s">
        <v>525</v>
      </c>
      <c r="L666" s="9" t="s">
        <v>790</v>
      </c>
      <c r="M666" s="9" t="s">
        <v>791</v>
      </c>
      <c r="Q666" s="9">
        <v>0.45</v>
      </c>
      <c r="R666" s="9">
        <v>0.24</v>
      </c>
      <c r="S666" s="9">
        <v>0.85</v>
      </c>
      <c r="V666" s="9" t="s">
        <v>792</v>
      </c>
      <c r="W666" s="9" t="s">
        <v>793</v>
      </c>
      <c r="X666" s="9" t="s">
        <v>794</v>
      </c>
      <c r="Y666" s="9" t="s">
        <v>34</v>
      </c>
    </row>
    <row r="667" spans="1:25" ht="18">
      <c r="A667" s="10" t="s">
        <v>25</v>
      </c>
      <c r="B667" s="28" t="s">
        <v>801</v>
      </c>
      <c r="D667" s="9" t="s">
        <v>797</v>
      </c>
      <c r="F667" s="9" t="s">
        <v>102</v>
      </c>
      <c r="G667" s="9" t="s">
        <v>783</v>
      </c>
      <c r="H667" s="9" t="s">
        <v>789</v>
      </c>
      <c r="I667" s="9" t="s">
        <v>454</v>
      </c>
      <c r="J667" s="9" t="s">
        <v>525</v>
      </c>
      <c r="L667" s="9" t="s">
        <v>790</v>
      </c>
      <c r="M667" s="9" t="s">
        <v>791</v>
      </c>
      <c r="Q667" s="9">
        <v>1.4</v>
      </c>
      <c r="R667" s="9">
        <v>0.14000000000000001</v>
      </c>
      <c r="S667" s="9">
        <v>14</v>
      </c>
      <c r="V667" s="9" t="s">
        <v>792</v>
      </c>
      <c r="W667" s="9" t="s">
        <v>793</v>
      </c>
      <c r="X667" s="9" t="s">
        <v>794</v>
      </c>
      <c r="Y667" s="9" t="s">
        <v>34</v>
      </c>
    </row>
    <row r="668" spans="1:25">
      <c r="A668" s="10" t="s">
        <v>479</v>
      </c>
      <c r="D668" s="9" t="s">
        <v>154</v>
      </c>
      <c r="F668" s="9" t="s">
        <v>102</v>
      </c>
      <c r="G668" s="9" t="s">
        <v>783</v>
      </c>
      <c r="H668" s="9" t="s">
        <v>802</v>
      </c>
      <c r="I668" s="9" t="s">
        <v>30</v>
      </c>
      <c r="Q668" s="9">
        <v>40</v>
      </c>
      <c r="R668" s="9">
        <v>21</v>
      </c>
      <c r="S668" s="9">
        <v>74</v>
      </c>
      <c r="V668" s="9" t="s">
        <v>803</v>
      </c>
      <c r="W668" s="9" t="s">
        <v>804</v>
      </c>
      <c r="X668" s="21" t="s">
        <v>805</v>
      </c>
      <c r="Y668" s="9" t="s">
        <v>34</v>
      </c>
    </row>
    <row r="669" spans="1:25">
      <c r="A669" s="10" t="s">
        <v>479</v>
      </c>
      <c r="D669" s="9" t="s">
        <v>154</v>
      </c>
      <c r="F669" s="9" t="s">
        <v>102</v>
      </c>
      <c r="G669" s="9" t="s">
        <v>783</v>
      </c>
      <c r="H669" s="9" t="s">
        <v>802</v>
      </c>
      <c r="I669" s="9" t="s">
        <v>30</v>
      </c>
      <c r="N669" s="9" t="s">
        <v>806</v>
      </c>
      <c r="P669" s="9" t="s">
        <v>807</v>
      </c>
      <c r="Q669" s="9">
        <v>11</v>
      </c>
      <c r="R669" s="9">
        <v>4.9000000000000004</v>
      </c>
      <c r="S669" s="9">
        <v>24</v>
      </c>
      <c r="V669" s="9" t="s">
        <v>803</v>
      </c>
      <c r="W669" s="9" t="s">
        <v>804</v>
      </c>
      <c r="X669" s="21" t="s">
        <v>805</v>
      </c>
      <c r="Y669" s="9" t="s">
        <v>34</v>
      </c>
    </row>
    <row r="670" spans="1:25">
      <c r="A670" s="10" t="s">
        <v>479</v>
      </c>
      <c r="D670" s="9" t="s">
        <v>154</v>
      </c>
      <c r="F670" s="9" t="s">
        <v>102</v>
      </c>
      <c r="G670" s="9" t="s">
        <v>783</v>
      </c>
      <c r="H670" s="9" t="s">
        <v>802</v>
      </c>
      <c r="I670" s="9" t="s">
        <v>30</v>
      </c>
      <c r="N670" s="9" t="s">
        <v>806</v>
      </c>
      <c r="P670" s="9" t="s">
        <v>807</v>
      </c>
      <c r="Q670" s="9">
        <v>1</v>
      </c>
      <c r="R670" s="9">
        <v>0.1</v>
      </c>
      <c r="S670" s="9">
        <v>7.8</v>
      </c>
      <c r="V670" s="9" t="s">
        <v>803</v>
      </c>
      <c r="W670" s="9" t="s">
        <v>804</v>
      </c>
      <c r="X670" s="21" t="s">
        <v>805</v>
      </c>
      <c r="Y670" s="9" t="s">
        <v>34</v>
      </c>
    </row>
    <row r="671" spans="1:25">
      <c r="A671" s="10" t="s">
        <v>25</v>
      </c>
      <c r="D671" s="9" t="s">
        <v>154</v>
      </c>
      <c r="F671" s="9" t="s">
        <v>102</v>
      </c>
      <c r="G671" s="9" t="s">
        <v>783</v>
      </c>
      <c r="H671" s="9" t="s">
        <v>802</v>
      </c>
      <c r="I671" s="9" t="s">
        <v>30</v>
      </c>
      <c r="Q671" s="9">
        <v>6.1</v>
      </c>
      <c r="R671" s="9">
        <v>3.7</v>
      </c>
      <c r="S671" s="9">
        <v>10</v>
      </c>
      <c r="V671" s="9" t="s">
        <v>803</v>
      </c>
      <c r="W671" s="9" t="s">
        <v>804</v>
      </c>
      <c r="X671" s="9" t="s">
        <v>805</v>
      </c>
      <c r="Y671" s="9" t="s">
        <v>34</v>
      </c>
    </row>
    <row r="672" spans="1:25">
      <c r="A672" s="10" t="s">
        <v>25</v>
      </c>
      <c r="D672" s="9" t="s">
        <v>154</v>
      </c>
      <c r="F672" s="9" t="s">
        <v>102</v>
      </c>
      <c r="G672" s="9" t="s">
        <v>783</v>
      </c>
      <c r="H672" s="9" t="s">
        <v>802</v>
      </c>
      <c r="I672" s="9" t="s">
        <v>30</v>
      </c>
      <c r="M672" s="9" t="s">
        <v>808</v>
      </c>
      <c r="N672" s="9" t="s">
        <v>806</v>
      </c>
      <c r="P672" s="9" t="s">
        <v>807</v>
      </c>
      <c r="Q672" s="9">
        <v>2</v>
      </c>
      <c r="R672" s="9">
        <v>1</v>
      </c>
      <c r="S672" s="9">
        <v>4</v>
      </c>
      <c r="V672" s="9" t="s">
        <v>803</v>
      </c>
      <c r="W672" s="9" t="s">
        <v>804</v>
      </c>
      <c r="X672" s="9" t="s">
        <v>805</v>
      </c>
      <c r="Y672" s="9" t="s">
        <v>34</v>
      </c>
    </row>
    <row r="673" spans="1:25">
      <c r="A673" s="10" t="s">
        <v>25</v>
      </c>
      <c r="D673" s="9" t="s">
        <v>154</v>
      </c>
      <c r="F673" s="9" t="s">
        <v>102</v>
      </c>
      <c r="G673" s="9" t="s">
        <v>783</v>
      </c>
      <c r="H673" s="9" t="s">
        <v>802</v>
      </c>
      <c r="I673" s="9" t="s">
        <v>30</v>
      </c>
      <c r="M673" s="9" t="s">
        <v>809</v>
      </c>
      <c r="N673" s="9" t="s">
        <v>806</v>
      </c>
      <c r="P673" s="9" t="s">
        <v>807</v>
      </c>
      <c r="Q673" s="9">
        <v>0.4</v>
      </c>
      <c r="R673" s="9">
        <v>0.1</v>
      </c>
      <c r="S673" s="9">
        <v>1.4</v>
      </c>
      <c r="V673" s="9" t="s">
        <v>803</v>
      </c>
      <c r="W673" s="9" t="s">
        <v>804</v>
      </c>
      <c r="X673" s="9" t="s">
        <v>805</v>
      </c>
      <c r="Y673" s="9" t="s">
        <v>34</v>
      </c>
    </row>
    <row r="674" spans="1:25">
      <c r="A674" s="10" t="s">
        <v>479</v>
      </c>
      <c r="B674" s="9" t="s">
        <v>810</v>
      </c>
      <c r="F674" s="9" t="s">
        <v>102</v>
      </c>
      <c r="G674" s="9" t="s">
        <v>783</v>
      </c>
      <c r="H674" s="9" t="s">
        <v>811</v>
      </c>
      <c r="I674" s="9" t="s">
        <v>456</v>
      </c>
      <c r="J674" s="9" t="s">
        <v>812</v>
      </c>
      <c r="K674" s="9" t="s">
        <v>813</v>
      </c>
      <c r="L674" s="9" t="s">
        <v>814</v>
      </c>
      <c r="Q674" s="9">
        <v>1.1399999999999999</v>
      </c>
      <c r="R674" s="9">
        <v>0.3</v>
      </c>
      <c r="S674" s="9">
        <v>3.3</v>
      </c>
      <c r="V674" s="9" t="s">
        <v>815</v>
      </c>
      <c r="W674" s="9" t="s">
        <v>816</v>
      </c>
      <c r="X674" s="21" t="s">
        <v>817</v>
      </c>
      <c r="Y674" s="9" t="s">
        <v>34</v>
      </c>
    </row>
    <row r="675" spans="1:25">
      <c r="A675" s="10" t="s">
        <v>479</v>
      </c>
      <c r="B675" s="9" t="s">
        <v>818</v>
      </c>
      <c r="F675" s="9" t="s">
        <v>102</v>
      </c>
      <c r="G675" s="9" t="s">
        <v>783</v>
      </c>
      <c r="H675" s="9" t="s">
        <v>811</v>
      </c>
      <c r="I675" s="9" t="s">
        <v>456</v>
      </c>
      <c r="J675" s="9" t="s">
        <v>812</v>
      </c>
      <c r="K675" s="9" t="s">
        <v>813</v>
      </c>
      <c r="L675" s="9" t="s">
        <v>814</v>
      </c>
      <c r="N675" s="9" t="s">
        <v>806</v>
      </c>
      <c r="O675" s="9" t="s">
        <v>806</v>
      </c>
      <c r="P675" s="9" t="s">
        <v>819</v>
      </c>
      <c r="Q675" s="9">
        <v>0.22</v>
      </c>
      <c r="R675" s="9">
        <v>0.01</v>
      </c>
      <c r="S675" s="9">
        <v>1.78</v>
      </c>
      <c r="V675" s="9" t="s">
        <v>815</v>
      </c>
      <c r="W675" s="9" t="s">
        <v>816</v>
      </c>
      <c r="X675" s="21" t="s">
        <v>817</v>
      </c>
      <c r="Y675" s="9" t="s">
        <v>34</v>
      </c>
    </row>
    <row r="676" spans="1:25">
      <c r="A676" s="10" t="s">
        <v>25</v>
      </c>
      <c r="B676" s="9" t="s">
        <v>818</v>
      </c>
      <c r="F676" s="9" t="s">
        <v>102</v>
      </c>
      <c r="G676" s="9" t="s">
        <v>783</v>
      </c>
      <c r="H676" s="9" t="s">
        <v>811</v>
      </c>
      <c r="I676" s="9" t="s">
        <v>456</v>
      </c>
      <c r="J676" s="9" t="s">
        <v>812</v>
      </c>
      <c r="K676" s="9" t="s">
        <v>813</v>
      </c>
      <c r="L676" s="9" t="s">
        <v>814</v>
      </c>
      <c r="Q676" s="9">
        <v>0.105</v>
      </c>
      <c r="R676" s="9">
        <v>4.3999999999999997E-2</v>
      </c>
      <c r="S676" s="9">
        <v>0.253</v>
      </c>
      <c r="V676" s="9" t="s">
        <v>815</v>
      </c>
      <c r="W676" s="9" t="s">
        <v>816</v>
      </c>
      <c r="X676" s="9" t="s">
        <v>817</v>
      </c>
      <c r="Y676" s="9" t="s">
        <v>34</v>
      </c>
    </row>
    <row r="677" spans="1:25" ht="30">
      <c r="A677" s="10" t="s">
        <v>479</v>
      </c>
      <c r="B677" s="28" t="s">
        <v>820</v>
      </c>
      <c r="D677" s="9" t="s">
        <v>704</v>
      </c>
      <c r="F677" s="9" t="s">
        <v>102</v>
      </c>
      <c r="G677" s="9" t="s">
        <v>783</v>
      </c>
      <c r="H677" s="9" t="s">
        <v>811</v>
      </c>
      <c r="I677" t="s">
        <v>454</v>
      </c>
      <c r="L677" s="77" t="s">
        <v>651</v>
      </c>
      <c r="O677" s="77" t="s">
        <v>821</v>
      </c>
      <c r="Q677" s="77">
        <v>0.67</v>
      </c>
      <c r="R677" s="77">
        <v>0.05</v>
      </c>
      <c r="S677" s="77">
        <v>9.98</v>
      </c>
      <c r="V677" s="9" t="s">
        <v>822</v>
      </c>
      <c r="W677" s="9" t="s">
        <v>823</v>
      </c>
      <c r="X677" s="21" t="s">
        <v>824</v>
      </c>
      <c r="Y677" s="9" t="s">
        <v>34</v>
      </c>
    </row>
    <row r="678" spans="1:25" ht="18">
      <c r="A678" s="10" t="s">
        <v>479</v>
      </c>
      <c r="B678" s="28" t="s">
        <v>820</v>
      </c>
      <c r="F678" s="9" t="s">
        <v>102</v>
      </c>
      <c r="G678" s="9" t="s">
        <v>783</v>
      </c>
      <c r="H678" s="9" t="s">
        <v>825</v>
      </c>
      <c r="I678" t="s">
        <v>454</v>
      </c>
      <c r="L678" s="77" t="s">
        <v>651</v>
      </c>
      <c r="O678" s="77" t="s">
        <v>826</v>
      </c>
      <c r="Q678" s="98">
        <v>1.07E-8</v>
      </c>
      <c r="R678" s="77">
        <v>0</v>
      </c>
      <c r="S678" s="9" t="s">
        <v>2756</v>
      </c>
      <c r="V678" s="9" t="s">
        <v>822</v>
      </c>
      <c r="W678" s="9" t="s">
        <v>823</v>
      </c>
      <c r="X678" s="21" t="s">
        <v>824</v>
      </c>
      <c r="Y678" s="9" t="s">
        <v>34</v>
      </c>
    </row>
    <row r="679" spans="1:25" ht="30">
      <c r="A679" s="10" t="s">
        <v>479</v>
      </c>
      <c r="B679" s="28" t="s">
        <v>820</v>
      </c>
      <c r="F679" s="9" t="s">
        <v>102</v>
      </c>
      <c r="G679" s="9" t="s">
        <v>783</v>
      </c>
      <c r="H679" s="9" t="s">
        <v>827</v>
      </c>
      <c r="I679" t="s">
        <v>454</v>
      </c>
      <c r="L679" s="77" t="s">
        <v>655</v>
      </c>
      <c r="O679" s="77" t="s">
        <v>821</v>
      </c>
      <c r="Q679" s="77">
        <v>176.65</v>
      </c>
      <c r="R679" s="77">
        <v>80.38</v>
      </c>
      <c r="S679" s="77">
        <v>388.24</v>
      </c>
      <c r="V679" s="9" t="s">
        <v>822</v>
      </c>
      <c r="W679" s="9" t="s">
        <v>823</v>
      </c>
      <c r="X679" s="21" t="s">
        <v>824</v>
      </c>
      <c r="Y679" s="9" t="s">
        <v>34</v>
      </c>
    </row>
    <row r="680" spans="1:25" ht="30">
      <c r="A680" s="10" t="s">
        <v>479</v>
      </c>
      <c r="B680" s="28" t="s">
        <v>820</v>
      </c>
      <c r="F680" s="9" t="s">
        <v>102</v>
      </c>
      <c r="G680" s="9" t="s">
        <v>783</v>
      </c>
      <c r="H680" s="9" t="s">
        <v>828</v>
      </c>
      <c r="I680" t="s">
        <v>456</v>
      </c>
      <c r="L680" s="77" t="s">
        <v>829</v>
      </c>
      <c r="O680" s="77" t="s">
        <v>821</v>
      </c>
      <c r="Q680" s="77">
        <v>0.6</v>
      </c>
      <c r="R680" s="77">
        <v>0.03</v>
      </c>
      <c r="S680" s="77">
        <v>13.1</v>
      </c>
      <c r="V680" s="9" t="s">
        <v>822</v>
      </c>
      <c r="W680" s="9" t="s">
        <v>823</v>
      </c>
      <c r="X680" s="21" t="s">
        <v>824</v>
      </c>
      <c r="Y680" s="9" t="s">
        <v>34</v>
      </c>
    </row>
    <row r="681" spans="1:25" ht="18">
      <c r="A681" s="10" t="s">
        <v>479</v>
      </c>
      <c r="B681" s="28" t="s">
        <v>820</v>
      </c>
      <c r="F681" s="9" t="s">
        <v>102</v>
      </c>
      <c r="G681" s="9" t="s">
        <v>783</v>
      </c>
      <c r="H681" s="9" t="s">
        <v>830</v>
      </c>
      <c r="I681" t="s">
        <v>456</v>
      </c>
      <c r="L681" s="77" t="s">
        <v>829</v>
      </c>
      <c r="O681" s="77" t="s">
        <v>826</v>
      </c>
      <c r="Q681" s="77">
        <v>0.16</v>
      </c>
      <c r="R681" s="77">
        <v>8.9999999999999993E-3</v>
      </c>
      <c r="S681" s="77">
        <v>2.96</v>
      </c>
      <c r="V681" s="9" t="s">
        <v>822</v>
      </c>
      <c r="W681" s="9" t="s">
        <v>823</v>
      </c>
      <c r="X681" s="21" t="s">
        <v>824</v>
      </c>
      <c r="Y681" s="9" t="s">
        <v>34</v>
      </c>
    </row>
    <row r="682" spans="1:25" ht="30">
      <c r="A682" s="10" t="s">
        <v>479</v>
      </c>
      <c r="B682" s="28" t="s">
        <v>820</v>
      </c>
      <c r="F682" s="9" t="s">
        <v>102</v>
      </c>
      <c r="G682" s="9" t="s">
        <v>783</v>
      </c>
      <c r="H682" s="9" t="s">
        <v>831</v>
      </c>
      <c r="I682" t="s">
        <v>30</v>
      </c>
      <c r="L682" s="77" t="s">
        <v>832</v>
      </c>
      <c r="O682" s="77" t="s">
        <v>821</v>
      </c>
      <c r="Q682" s="77">
        <v>30.74</v>
      </c>
      <c r="R682" s="77">
        <v>11.09</v>
      </c>
      <c r="S682" s="77">
        <v>85.17</v>
      </c>
      <c r="V682" s="9" t="s">
        <v>822</v>
      </c>
      <c r="W682" s="9" t="s">
        <v>823</v>
      </c>
      <c r="X682" s="21" t="s">
        <v>824</v>
      </c>
      <c r="Y682" s="9" t="s">
        <v>34</v>
      </c>
    </row>
    <row r="683" spans="1:25" ht="18">
      <c r="A683" s="10" t="s">
        <v>479</v>
      </c>
      <c r="B683" s="28" t="s">
        <v>820</v>
      </c>
      <c r="F683" s="9" t="s">
        <v>102</v>
      </c>
      <c r="G683" s="9" t="s">
        <v>783</v>
      </c>
      <c r="H683" s="9" t="s">
        <v>833</v>
      </c>
      <c r="I683" t="s">
        <v>30</v>
      </c>
      <c r="L683" s="77" t="s">
        <v>832</v>
      </c>
      <c r="O683" s="77" t="s">
        <v>826</v>
      </c>
      <c r="Q683" s="77">
        <v>1.44</v>
      </c>
      <c r="R683" s="77">
        <v>0.22</v>
      </c>
      <c r="S683" s="77">
        <v>9.31</v>
      </c>
      <c r="V683" s="9" t="s">
        <v>822</v>
      </c>
      <c r="W683" s="9" t="s">
        <v>823</v>
      </c>
      <c r="X683" s="21" t="s">
        <v>824</v>
      </c>
      <c r="Y683" s="9" t="s">
        <v>34</v>
      </c>
    </row>
    <row r="684" spans="1:25" ht="30">
      <c r="A684" s="10" t="s">
        <v>479</v>
      </c>
      <c r="B684" s="28" t="s">
        <v>834</v>
      </c>
      <c r="F684" s="9" t="s">
        <v>102</v>
      </c>
      <c r="G684" s="9" t="s">
        <v>783</v>
      </c>
      <c r="H684" s="9" t="s">
        <v>835</v>
      </c>
      <c r="I684" t="s">
        <v>454</v>
      </c>
      <c r="L684" s="77" t="s">
        <v>651</v>
      </c>
      <c r="O684" s="77" t="s">
        <v>821</v>
      </c>
      <c r="Q684" s="77">
        <v>0.3</v>
      </c>
      <c r="R684" s="77">
        <v>0.03</v>
      </c>
      <c r="S684" s="77">
        <v>3.43</v>
      </c>
      <c r="V684" s="9" t="s">
        <v>822</v>
      </c>
      <c r="W684" s="9" t="s">
        <v>823</v>
      </c>
      <c r="X684" s="21" t="s">
        <v>824</v>
      </c>
      <c r="Y684" s="9" t="s">
        <v>34</v>
      </c>
    </row>
    <row r="685" spans="1:25" ht="18">
      <c r="A685" s="10" t="s">
        <v>479</v>
      </c>
      <c r="B685" s="28" t="s">
        <v>834</v>
      </c>
      <c r="F685" s="9" t="s">
        <v>102</v>
      </c>
      <c r="G685" s="9" t="s">
        <v>783</v>
      </c>
      <c r="H685" s="9" t="s">
        <v>836</v>
      </c>
      <c r="I685" t="s">
        <v>454</v>
      </c>
      <c r="L685" s="77" t="s">
        <v>651</v>
      </c>
      <c r="O685" s="77" t="s">
        <v>826</v>
      </c>
      <c r="Q685" s="98">
        <v>1.03E-8</v>
      </c>
      <c r="R685">
        <v>0</v>
      </c>
      <c r="S685" s="9" t="s">
        <v>2756</v>
      </c>
      <c r="V685" s="9" t="s">
        <v>822</v>
      </c>
      <c r="W685" s="9" t="s">
        <v>823</v>
      </c>
      <c r="X685" s="21" t="s">
        <v>824</v>
      </c>
      <c r="Y685" s="9" t="s">
        <v>34</v>
      </c>
    </row>
    <row r="686" spans="1:25" ht="30">
      <c r="A686" s="10" t="s">
        <v>479</v>
      </c>
      <c r="B686" s="28" t="s">
        <v>834</v>
      </c>
      <c r="F686" s="9" t="s">
        <v>102</v>
      </c>
      <c r="G686" s="9" t="s">
        <v>783</v>
      </c>
      <c r="H686" s="9" t="s">
        <v>837</v>
      </c>
      <c r="I686" t="s">
        <v>454</v>
      </c>
      <c r="L686" s="77" t="s">
        <v>655</v>
      </c>
      <c r="O686" s="77" t="s">
        <v>821</v>
      </c>
      <c r="Q686" s="77">
        <v>59.48</v>
      </c>
      <c r="R686" s="77">
        <v>14.32</v>
      </c>
      <c r="S686" s="77">
        <v>246.99</v>
      </c>
      <c r="V686" s="9" t="s">
        <v>822</v>
      </c>
      <c r="W686" s="9" t="s">
        <v>823</v>
      </c>
      <c r="X686" s="21" t="s">
        <v>824</v>
      </c>
      <c r="Y686" s="9" t="s">
        <v>34</v>
      </c>
    </row>
    <row r="687" spans="1:25" ht="30">
      <c r="A687" s="10" t="s">
        <v>479</v>
      </c>
      <c r="B687" s="28" t="s">
        <v>834</v>
      </c>
      <c r="F687" s="9" t="s">
        <v>102</v>
      </c>
      <c r="G687" s="9" t="s">
        <v>783</v>
      </c>
      <c r="H687" s="9" t="s">
        <v>838</v>
      </c>
      <c r="I687" t="s">
        <v>456</v>
      </c>
      <c r="L687" s="77" t="s">
        <v>829</v>
      </c>
      <c r="O687" s="77" t="s">
        <v>821</v>
      </c>
      <c r="Q687" s="77">
        <v>0.21</v>
      </c>
      <c r="R687" s="77">
        <v>0.02</v>
      </c>
      <c r="S687" s="77">
        <v>2.48</v>
      </c>
      <c r="V687" s="9" t="s">
        <v>822</v>
      </c>
      <c r="W687" s="9" t="s">
        <v>823</v>
      </c>
      <c r="X687" s="21" t="s">
        <v>824</v>
      </c>
      <c r="Y687" s="9" t="s">
        <v>34</v>
      </c>
    </row>
    <row r="688" spans="1:25" ht="18">
      <c r="A688" s="10" t="s">
        <v>479</v>
      </c>
      <c r="B688" s="28" t="s">
        <v>834</v>
      </c>
      <c r="F688" s="9" t="s">
        <v>102</v>
      </c>
      <c r="G688" s="9" t="s">
        <v>783</v>
      </c>
      <c r="H688" s="9" t="s">
        <v>839</v>
      </c>
      <c r="I688" t="s">
        <v>456</v>
      </c>
      <c r="L688" s="77" t="s">
        <v>829</v>
      </c>
      <c r="O688" s="77" t="s">
        <v>826</v>
      </c>
      <c r="Q688" s="77">
        <v>0.16</v>
      </c>
      <c r="R688" s="77">
        <v>8.9999999999999993E-3</v>
      </c>
      <c r="S688" s="77">
        <v>2.96</v>
      </c>
      <c r="V688" s="9" t="s">
        <v>822</v>
      </c>
      <c r="W688" s="9" t="s">
        <v>823</v>
      </c>
      <c r="X688" s="21" t="s">
        <v>824</v>
      </c>
      <c r="Y688" s="9" t="s">
        <v>34</v>
      </c>
    </row>
    <row r="689" spans="1:25" ht="30">
      <c r="A689" s="10" t="s">
        <v>479</v>
      </c>
      <c r="B689" s="28" t="s">
        <v>834</v>
      </c>
      <c r="F689" s="9" t="s">
        <v>102</v>
      </c>
      <c r="G689" s="9" t="s">
        <v>783</v>
      </c>
      <c r="H689" s="9" t="s">
        <v>840</v>
      </c>
      <c r="I689" t="s">
        <v>30</v>
      </c>
      <c r="L689" s="77" t="s">
        <v>832</v>
      </c>
      <c r="O689" s="77" t="s">
        <v>821</v>
      </c>
      <c r="Q689" s="77">
        <v>13.2</v>
      </c>
      <c r="R689" s="77">
        <v>4.08</v>
      </c>
      <c r="S689" s="77">
        <v>42.68</v>
      </c>
      <c r="V689" s="9" t="s">
        <v>822</v>
      </c>
      <c r="W689" s="9" t="s">
        <v>823</v>
      </c>
      <c r="X689" s="21" t="s">
        <v>824</v>
      </c>
      <c r="Y689" s="9" t="s">
        <v>34</v>
      </c>
    </row>
    <row r="690" spans="1:25" ht="18">
      <c r="A690" s="10" t="s">
        <v>479</v>
      </c>
      <c r="B690" s="28" t="s">
        <v>834</v>
      </c>
      <c r="F690" s="9" t="s">
        <v>102</v>
      </c>
      <c r="G690" s="9" t="s">
        <v>783</v>
      </c>
      <c r="H690" s="9" t="s">
        <v>841</v>
      </c>
      <c r="I690" t="s">
        <v>30</v>
      </c>
      <c r="L690" s="77" t="s">
        <v>832</v>
      </c>
      <c r="O690" s="77" t="s">
        <v>826</v>
      </c>
      <c r="Q690" s="77">
        <v>1.26</v>
      </c>
      <c r="R690" s="77">
        <v>0.18</v>
      </c>
      <c r="S690" s="77">
        <v>8.9600000000000009</v>
      </c>
      <c r="V690" s="9" t="s">
        <v>822</v>
      </c>
      <c r="W690" s="9" t="s">
        <v>823</v>
      </c>
      <c r="X690" s="21" t="s">
        <v>824</v>
      </c>
      <c r="Y690" s="9" t="s">
        <v>34</v>
      </c>
    </row>
    <row r="691" spans="1:25">
      <c r="A691" s="10" t="s">
        <v>45</v>
      </c>
      <c r="B691" s="9" t="s">
        <v>842</v>
      </c>
      <c r="C691" s="9" t="s">
        <v>843</v>
      </c>
      <c r="F691" s="9" t="s">
        <v>53</v>
      </c>
      <c r="G691" s="9" t="s">
        <v>844</v>
      </c>
      <c r="I691" s="9" t="s">
        <v>845</v>
      </c>
      <c r="Q691" s="9">
        <f>1.4*10^6</f>
        <v>1400000</v>
      </c>
      <c r="V691" t="s">
        <v>846</v>
      </c>
      <c r="W691" s="9" t="s">
        <v>847</v>
      </c>
      <c r="X691" s="20" t="s">
        <v>848</v>
      </c>
      <c r="Y691" s="9" t="s">
        <v>34</v>
      </c>
    </row>
    <row r="692" spans="1:25">
      <c r="A692" s="10" t="s">
        <v>25</v>
      </c>
      <c r="B692" s="9" t="s">
        <v>849</v>
      </c>
      <c r="F692" s="9" t="s">
        <v>53</v>
      </c>
      <c r="G692" s="9" t="s">
        <v>844</v>
      </c>
      <c r="I692" s="9" t="s">
        <v>845</v>
      </c>
      <c r="Q692" s="9">
        <v>0.15</v>
      </c>
      <c r="R692" s="9">
        <v>0.03</v>
      </c>
      <c r="S692" s="9">
        <v>0.31</v>
      </c>
      <c r="V692" t="s">
        <v>846</v>
      </c>
      <c r="W692" s="9" t="s">
        <v>847</v>
      </c>
      <c r="X692" t="s">
        <v>848</v>
      </c>
      <c r="Y692" s="9" t="s">
        <v>34</v>
      </c>
    </row>
    <row r="693" spans="1:25">
      <c r="A693" s="10" t="s">
        <v>25</v>
      </c>
      <c r="B693" s="9" t="s">
        <v>850</v>
      </c>
      <c r="F693" s="9" t="s">
        <v>53</v>
      </c>
      <c r="G693" s="9" t="s">
        <v>844</v>
      </c>
      <c r="I693" s="9" t="s">
        <v>845</v>
      </c>
      <c r="Q693" s="9">
        <v>0.7</v>
      </c>
      <c r="R693" s="9">
        <f>1.18*10^-3</f>
        <v>1.1800000000000001E-3</v>
      </c>
      <c r="S693" s="9">
        <v>3.67</v>
      </c>
      <c r="V693" t="s">
        <v>846</v>
      </c>
      <c r="W693" s="9" t="s">
        <v>847</v>
      </c>
      <c r="X693" t="s">
        <v>848</v>
      </c>
      <c r="Y693" s="9" t="s">
        <v>34</v>
      </c>
    </row>
    <row r="694" spans="1:25">
      <c r="A694" s="10" t="s">
        <v>25</v>
      </c>
      <c r="B694" s="9" t="s">
        <v>851</v>
      </c>
      <c r="F694" s="9" t="s">
        <v>53</v>
      </c>
      <c r="G694" s="9" t="s">
        <v>844</v>
      </c>
      <c r="I694" s="9" t="s">
        <v>845</v>
      </c>
      <c r="Q694" s="9">
        <f>2*10^-6</f>
        <v>1.9999999999999999E-6</v>
      </c>
      <c r="R694" s="9">
        <f>1*10^-7</f>
        <v>9.9999999999999995E-8</v>
      </c>
      <c r="S694" s="9">
        <f>7*10^-6</f>
        <v>6.9999999999999999E-6</v>
      </c>
      <c r="V694" t="s">
        <v>846</v>
      </c>
      <c r="W694" s="9" t="s">
        <v>847</v>
      </c>
      <c r="X694" t="s">
        <v>848</v>
      </c>
      <c r="Y694" s="9" t="s">
        <v>34</v>
      </c>
    </row>
    <row r="695" spans="1:25">
      <c r="A695" s="10" t="s">
        <v>40</v>
      </c>
      <c r="F695" s="9" t="s">
        <v>53</v>
      </c>
      <c r="G695" s="9" t="s">
        <v>844</v>
      </c>
      <c r="I695" s="9" t="s">
        <v>845</v>
      </c>
      <c r="Q695" s="9">
        <v>8.8000000000000007</v>
      </c>
      <c r="R695" s="9">
        <v>4</v>
      </c>
      <c r="S695" s="9">
        <v>19</v>
      </c>
      <c r="V695" t="s">
        <v>846</v>
      </c>
      <c r="W695" s="9" t="s">
        <v>847</v>
      </c>
      <c r="X695" t="s">
        <v>848</v>
      </c>
      <c r="Y695" s="9" t="s">
        <v>34</v>
      </c>
    </row>
    <row r="696" spans="1:25">
      <c r="A696" s="10" t="s">
        <v>40</v>
      </c>
      <c r="F696" s="9" t="s">
        <v>53</v>
      </c>
      <c r="G696" s="9" t="s">
        <v>844</v>
      </c>
      <c r="I696" s="9" t="s">
        <v>845</v>
      </c>
      <c r="Q696" s="9">
        <v>4.0199999999999996</v>
      </c>
      <c r="V696" s="9" t="s">
        <v>852</v>
      </c>
      <c r="W696" s="9" t="s">
        <v>853</v>
      </c>
      <c r="X696" s="21" t="s">
        <v>854</v>
      </c>
      <c r="Y696" s="9" t="s">
        <v>34</v>
      </c>
    </row>
    <row r="697" spans="1:25">
      <c r="A697" s="10" t="s">
        <v>40</v>
      </c>
      <c r="F697" s="9" t="s">
        <v>53</v>
      </c>
      <c r="G697" s="9" t="s">
        <v>844</v>
      </c>
      <c r="I697" s="9" t="s">
        <v>845</v>
      </c>
      <c r="Q697" s="9">
        <v>5.07</v>
      </c>
      <c r="V697" s="9" t="s">
        <v>852</v>
      </c>
      <c r="W697" s="9" t="s">
        <v>853</v>
      </c>
      <c r="X697" s="21" t="s">
        <v>854</v>
      </c>
      <c r="Y697" s="9" t="s">
        <v>34</v>
      </c>
    </row>
    <row r="698" spans="1:25">
      <c r="A698" s="10" t="s">
        <v>479</v>
      </c>
      <c r="B698" s="9" t="s">
        <v>855</v>
      </c>
      <c r="F698" s="9" t="s">
        <v>53</v>
      </c>
      <c r="G698" s="9" t="s">
        <v>844</v>
      </c>
      <c r="I698" s="9" t="s">
        <v>845</v>
      </c>
      <c r="Q698" s="9">
        <v>1.41</v>
      </c>
      <c r="R698" s="9">
        <v>0.21</v>
      </c>
      <c r="S698" s="9">
        <v>3.02</v>
      </c>
      <c r="V698" s="9" t="s">
        <v>856</v>
      </c>
      <c r="W698" s="9" t="s">
        <v>853</v>
      </c>
      <c r="X698" s="9" t="s">
        <v>854</v>
      </c>
      <c r="Y698" s="9" t="s">
        <v>34</v>
      </c>
    </row>
    <row r="699" spans="1:25">
      <c r="A699" s="10" t="s">
        <v>25</v>
      </c>
      <c r="B699" s="9" t="s">
        <v>857</v>
      </c>
      <c r="F699" s="9" t="s">
        <v>53</v>
      </c>
      <c r="G699" s="9" t="s">
        <v>844</v>
      </c>
      <c r="I699" s="9" t="s">
        <v>845</v>
      </c>
      <c r="Q699" s="9">
        <v>0.7</v>
      </c>
      <c r="R699" s="9">
        <f>1.18*10^-3</f>
        <v>1.1800000000000001E-3</v>
      </c>
      <c r="S699" s="9">
        <v>83.67</v>
      </c>
      <c r="V699" s="9" t="s">
        <v>858</v>
      </c>
      <c r="W699" s="9" t="s">
        <v>853</v>
      </c>
      <c r="X699" s="9" t="s">
        <v>854</v>
      </c>
      <c r="Y699" s="9" t="s">
        <v>34</v>
      </c>
    </row>
    <row r="700" spans="1:25" ht="18">
      <c r="A700" s="10" t="s">
        <v>25</v>
      </c>
      <c r="B700" s="28" t="s">
        <v>859</v>
      </c>
      <c r="C700" s="9" t="s">
        <v>504</v>
      </c>
      <c r="F700" s="9" t="s">
        <v>28</v>
      </c>
      <c r="G700" s="9" t="s">
        <v>844</v>
      </c>
      <c r="I700" s="9" t="s">
        <v>845</v>
      </c>
      <c r="M700" s="9" t="s">
        <v>860</v>
      </c>
      <c r="Q700" s="9">
        <v>0.21</v>
      </c>
      <c r="R700" s="9">
        <v>8.5000000000000006E-2</v>
      </c>
      <c r="S700" s="9">
        <v>1.8</v>
      </c>
      <c r="V700" t="s">
        <v>861</v>
      </c>
      <c r="W700" s="9" t="s">
        <v>862</v>
      </c>
      <c r="X700" s="21" t="s">
        <v>863</v>
      </c>
      <c r="Y700" s="9" t="s">
        <v>34</v>
      </c>
    </row>
    <row r="701" spans="1:25" ht="18">
      <c r="A701" s="10" t="s">
        <v>25</v>
      </c>
      <c r="B701" s="28" t="s">
        <v>859</v>
      </c>
      <c r="C701" s="9" t="s">
        <v>504</v>
      </c>
      <c r="F701" s="9" t="s">
        <v>28</v>
      </c>
      <c r="G701" s="9" t="s">
        <v>844</v>
      </c>
      <c r="I701" s="9" t="s">
        <v>845</v>
      </c>
      <c r="M701" s="9" t="s">
        <v>864</v>
      </c>
      <c r="Q701" s="9">
        <v>0.13</v>
      </c>
      <c r="R701" s="9">
        <v>7.5999999999999998E-2</v>
      </c>
      <c r="S701" s="9">
        <v>0.4</v>
      </c>
      <c r="V701" t="s">
        <v>861</v>
      </c>
      <c r="W701" s="9" t="s">
        <v>862</v>
      </c>
      <c r="X701" s="21" t="s">
        <v>863</v>
      </c>
      <c r="Y701" s="9" t="s">
        <v>34</v>
      </c>
    </row>
    <row r="702" spans="1:25" ht="18">
      <c r="A702" s="10" t="s">
        <v>25</v>
      </c>
      <c r="B702" s="28" t="s">
        <v>859</v>
      </c>
      <c r="C702" s="9" t="s">
        <v>504</v>
      </c>
      <c r="F702" s="9" t="s">
        <v>28</v>
      </c>
      <c r="G702" s="9" t="s">
        <v>844</v>
      </c>
      <c r="I702" s="9" t="s">
        <v>845</v>
      </c>
      <c r="M702" s="9" t="s">
        <v>865</v>
      </c>
      <c r="Q702" s="9">
        <v>0.17</v>
      </c>
      <c r="R702" s="9">
        <v>7.3999999999999996E-2</v>
      </c>
      <c r="S702" s="9">
        <v>0.61</v>
      </c>
      <c r="V702" t="s">
        <v>861</v>
      </c>
      <c r="W702" s="9" t="s">
        <v>862</v>
      </c>
      <c r="X702" s="21" t="s">
        <v>863</v>
      </c>
      <c r="Y702" s="9" t="s">
        <v>34</v>
      </c>
    </row>
    <row r="703" spans="1:25" ht="18">
      <c r="A703" s="10" t="s">
        <v>25</v>
      </c>
      <c r="B703" s="28" t="s">
        <v>859</v>
      </c>
      <c r="C703" s="9" t="s">
        <v>504</v>
      </c>
      <c r="F703" s="9" t="s">
        <v>28</v>
      </c>
      <c r="G703" s="9" t="s">
        <v>844</v>
      </c>
      <c r="I703" s="9" t="s">
        <v>845</v>
      </c>
      <c r="M703" s="9" t="s">
        <v>866</v>
      </c>
      <c r="Q703" s="9">
        <v>0.28999999999999998</v>
      </c>
      <c r="R703" s="9">
        <v>8.2000000000000003E-2</v>
      </c>
      <c r="S703" s="9">
        <v>1.4</v>
      </c>
      <c r="V703" t="s">
        <v>861</v>
      </c>
      <c r="W703" s="9" t="s">
        <v>862</v>
      </c>
      <c r="X703" s="21" t="s">
        <v>863</v>
      </c>
      <c r="Y703" s="9" t="s">
        <v>34</v>
      </c>
    </row>
    <row r="704" spans="1:25" ht="18">
      <c r="A704" s="10" t="s">
        <v>25</v>
      </c>
      <c r="B704" s="28" t="s">
        <v>859</v>
      </c>
      <c r="C704" s="9" t="s">
        <v>504</v>
      </c>
      <c r="F704" s="9" t="s">
        <v>28</v>
      </c>
      <c r="G704" s="9" t="s">
        <v>844</v>
      </c>
      <c r="I704" s="9" t="s">
        <v>845</v>
      </c>
      <c r="M704" s="9" t="s">
        <v>867</v>
      </c>
      <c r="Q704" s="9">
        <v>0.18</v>
      </c>
      <c r="R704" s="9">
        <v>7.6999999999999999E-2</v>
      </c>
      <c r="S704" s="9">
        <v>0.67</v>
      </c>
      <c r="V704" t="s">
        <v>861</v>
      </c>
      <c r="W704" s="9" t="s">
        <v>862</v>
      </c>
      <c r="X704" s="21" t="s">
        <v>863</v>
      </c>
      <c r="Y704" s="9" t="s">
        <v>34</v>
      </c>
    </row>
    <row r="705" spans="1:25" ht="18">
      <c r="A705" s="10" t="s">
        <v>25</v>
      </c>
      <c r="B705" s="28" t="s">
        <v>859</v>
      </c>
      <c r="C705" s="9" t="s">
        <v>504</v>
      </c>
      <c r="F705" s="9" t="s">
        <v>28</v>
      </c>
      <c r="G705" s="9" t="s">
        <v>844</v>
      </c>
      <c r="I705" s="9" t="s">
        <v>845</v>
      </c>
      <c r="M705" s="9" t="s">
        <v>868</v>
      </c>
      <c r="Q705" s="9">
        <v>0.18</v>
      </c>
      <c r="R705" s="9">
        <v>8.2000000000000003E-2</v>
      </c>
      <c r="S705" s="9">
        <v>1.8</v>
      </c>
      <c r="V705" t="s">
        <v>861</v>
      </c>
      <c r="W705" s="9" t="s">
        <v>862</v>
      </c>
      <c r="X705" s="21" t="s">
        <v>863</v>
      </c>
      <c r="Y705" s="9" t="s">
        <v>34</v>
      </c>
    </row>
    <row r="706" spans="1:25" ht="18">
      <c r="A706" s="10" t="s">
        <v>25</v>
      </c>
      <c r="B706" s="28" t="s">
        <v>859</v>
      </c>
      <c r="C706" s="9" t="s">
        <v>504</v>
      </c>
      <c r="F706" s="9" t="s">
        <v>28</v>
      </c>
      <c r="G706" s="9" t="s">
        <v>844</v>
      </c>
      <c r="I706" s="9" t="s">
        <v>845</v>
      </c>
      <c r="M706" s="9" t="s">
        <v>869</v>
      </c>
      <c r="Q706" s="9">
        <v>0.17</v>
      </c>
      <c r="R706" s="9">
        <v>7.4999999999999997E-2</v>
      </c>
      <c r="S706" s="9">
        <v>0.61</v>
      </c>
      <c r="V706" t="s">
        <v>861</v>
      </c>
      <c r="W706" s="9" t="s">
        <v>862</v>
      </c>
      <c r="X706" s="21" t="s">
        <v>863</v>
      </c>
      <c r="Y706" s="9" t="s">
        <v>34</v>
      </c>
    </row>
    <row r="707" spans="1:25" ht="18">
      <c r="A707" s="10" t="s">
        <v>25</v>
      </c>
      <c r="B707" s="28" t="s">
        <v>859</v>
      </c>
      <c r="C707" s="9" t="s">
        <v>504</v>
      </c>
      <c r="F707" s="9" t="s">
        <v>28</v>
      </c>
      <c r="G707" s="9" t="s">
        <v>844</v>
      </c>
      <c r="I707" s="9" t="s">
        <v>845</v>
      </c>
      <c r="M707" s="9" t="s">
        <v>870</v>
      </c>
      <c r="Q707" s="9">
        <v>0.16</v>
      </c>
      <c r="R707" s="9">
        <v>6.8000000000000005E-2</v>
      </c>
      <c r="S707" s="9">
        <v>1.4</v>
      </c>
      <c r="V707" t="s">
        <v>861</v>
      </c>
      <c r="W707" s="9" t="s">
        <v>862</v>
      </c>
      <c r="X707" s="21" t="s">
        <v>863</v>
      </c>
      <c r="Y707" s="9" t="s">
        <v>34</v>
      </c>
    </row>
    <row r="708" spans="1:25" ht="18">
      <c r="A708" s="10" t="s">
        <v>25</v>
      </c>
      <c r="B708" s="28" t="s">
        <v>859</v>
      </c>
      <c r="C708" s="9" t="s">
        <v>504</v>
      </c>
      <c r="F708" s="9" t="s">
        <v>28</v>
      </c>
      <c r="G708" s="9" t="s">
        <v>844</v>
      </c>
      <c r="I708" s="9" t="s">
        <v>845</v>
      </c>
      <c r="M708" s="9" t="s">
        <v>871</v>
      </c>
      <c r="Q708" s="9">
        <v>0.57999999999999996</v>
      </c>
      <c r="R708" s="9">
        <v>0.13</v>
      </c>
      <c r="S708" s="9">
        <v>3.5</v>
      </c>
      <c r="V708" t="s">
        <v>861</v>
      </c>
      <c r="W708" s="9" t="s">
        <v>862</v>
      </c>
      <c r="X708" s="21" t="s">
        <v>863</v>
      </c>
      <c r="Y708" s="9" t="s">
        <v>34</v>
      </c>
    </row>
    <row r="709" spans="1:25" ht="18">
      <c r="A709" s="10" t="s">
        <v>25</v>
      </c>
      <c r="B709" s="28" t="s">
        <v>859</v>
      </c>
      <c r="C709" s="9" t="s">
        <v>504</v>
      </c>
      <c r="F709" s="9" t="s">
        <v>28</v>
      </c>
      <c r="G709" s="9" t="s">
        <v>844</v>
      </c>
      <c r="I709" s="9" t="s">
        <v>845</v>
      </c>
      <c r="M709" s="9" t="s">
        <v>872</v>
      </c>
      <c r="Q709" s="9">
        <v>0.16</v>
      </c>
      <c r="R709" s="9">
        <v>8.2000000000000003E-2</v>
      </c>
      <c r="S709" s="9">
        <v>0.54</v>
      </c>
      <c r="V709" t="s">
        <v>861</v>
      </c>
      <c r="W709" s="9" t="s">
        <v>862</v>
      </c>
      <c r="X709" s="21" t="s">
        <v>863</v>
      </c>
      <c r="Y709" s="9" t="s">
        <v>34</v>
      </c>
    </row>
    <row r="710" spans="1:25" ht="18">
      <c r="A710" s="10" t="s">
        <v>25</v>
      </c>
      <c r="B710" s="28" t="s">
        <v>859</v>
      </c>
      <c r="C710" s="9" t="s">
        <v>504</v>
      </c>
      <c r="F710" s="9" t="s">
        <v>28</v>
      </c>
      <c r="G710" s="9" t="s">
        <v>844</v>
      </c>
      <c r="I710" s="9" t="s">
        <v>845</v>
      </c>
      <c r="M710" s="9" t="s">
        <v>873</v>
      </c>
      <c r="Q710" s="9">
        <v>0.11</v>
      </c>
      <c r="R710" s="9">
        <v>9.1999999999999998E-2</v>
      </c>
      <c r="S710" s="9">
        <v>0.14000000000000001</v>
      </c>
      <c r="V710" t="s">
        <v>861</v>
      </c>
      <c r="W710" s="9" t="s">
        <v>862</v>
      </c>
      <c r="X710" s="21" t="s">
        <v>863</v>
      </c>
      <c r="Y710" s="9" t="s">
        <v>34</v>
      </c>
    </row>
    <row r="711" spans="1:25" ht="18">
      <c r="A711" s="10" t="s">
        <v>40</v>
      </c>
      <c r="B711" s="28" t="s">
        <v>874</v>
      </c>
      <c r="F711" s="9" t="s">
        <v>28</v>
      </c>
      <c r="G711" s="9" t="s">
        <v>844</v>
      </c>
      <c r="I711" s="9" t="s">
        <v>845</v>
      </c>
      <c r="M711" s="9" t="s">
        <v>860</v>
      </c>
      <c r="Q711" s="9">
        <v>2.4</v>
      </c>
      <c r="R711" s="9">
        <v>1</v>
      </c>
      <c r="S711" s="9">
        <v>39</v>
      </c>
      <c r="V711" t="s">
        <v>861</v>
      </c>
      <c r="W711" s="9" t="s">
        <v>862</v>
      </c>
      <c r="X711" s="21" t="s">
        <v>863</v>
      </c>
      <c r="Y711" s="9" t="s">
        <v>34</v>
      </c>
    </row>
    <row r="712" spans="1:25" ht="18">
      <c r="A712" s="10" t="s">
        <v>40</v>
      </c>
      <c r="B712" s="28" t="s">
        <v>874</v>
      </c>
      <c r="F712" s="9" t="s">
        <v>28</v>
      </c>
      <c r="G712" s="9" t="s">
        <v>844</v>
      </c>
      <c r="I712" s="9" t="s">
        <v>845</v>
      </c>
      <c r="M712" s="9" t="s">
        <v>864</v>
      </c>
      <c r="Q712" s="9">
        <v>3.5</v>
      </c>
      <c r="R712" s="9">
        <v>1.7</v>
      </c>
      <c r="S712" s="9">
        <v>9.6999999999999993</v>
      </c>
      <c r="V712" t="s">
        <v>861</v>
      </c>
      <c r="W712" s="9" t="s">
        <v>862</v>
      </c>
      <c r="X712" s="21" t="s">
        <v>863</v>
      </c>
      <c r="Y712" s="9" t="s">
        <v>34</v>
      </c>
    </row>
    <row r="713" spans="1:25" ht="18">
      <c r="A713" s="10" t="s">
        <v>40</v>
      </c>
      <c r="B713" s="28" t="s">
        <v>874</v>
      </c>
      <c r="F713" s="9" t="s">
        <v>28</v>
      </c>
      <c r="G713" s="9" t="s">
        <v>844</v>
      </c>
      <c r="I713" s="9" t="s">
        <v>845</v>
      </c>
      <c r="M713" s="9" t="s">
        <v>865</v>
      </c>
      <c r="Q713" s="9">
        <v>2.2999999999999998</v>
      </c>
      <c r="R713" s="9">
        <v>1.1000000000000001</v>
      </c>
      <c r="S713" s="9">
        <v>5.8</v>
      </c>
      <c r="V713" t="s">
        <v>861</v>
      </c>
      <c r="W713" s="9" t="s">
        <v>862</v>
      </c>
      <c r="X713" s="21" t="s">
        <v>863</v>
      </c>
      <c r="Y713" s="9" t="s">
        <v>34</v>
      </c>
    </row>
    <row r="714" spans="1:25" ht="18">
      <c r="A714" s="10" t="s">
        <v>40</v>
      </c>
      <c r="B714" s="28" t="s">
        <v>874</v>
      </c>
      <c r="F714" s="9" t="s">
        <v>28</v>
      </c>
      <c r="G714" s="9" t="s">
        <v>844</v>
      </c>
      <c r="I714" s="9" t="s">
        <v>845</v>
      </c>
      <c r="M714" s="9" t="s">
        <v>866</v>
      </c>
      <c r="Q714" s="9">
        <v>1.7</v>
      </c>
      <c r="R714" s="9">
        <v>0.63</v>
      </c>
      <c r="S714" s="9">
        <v>3.9</v>
      </c>
      <c r="V714" t="s">
        <v>861</v>
      </c>
      <c r="W714" s="9" t="s">
        <v>862</v>
      </c>
      <c r="X714" s="21" t="s">
        <v>863</v>
      </c>
      <c r="Y714" s="9" t="s">
        <v>34</v>
      </c>
    </row>
    <row r="715" spans="1:25" ht="18">
      <c r="A715" s="10" t="s">
        <v>40</v>
      </c>
      <c r="B715" s="28" t="s">
        <v>874</v>
      </c>
      <c r="F715" s="9" t="s">
        <v>28</v>
      </c>
      <c r="G715" s="9" t="s">
        <v>844</v>
      </c>
      <c r="I715" s="9" t="s">
        <v>845</v>
      </c>
      <c r="M715" s="9" t="s">
        <v>867</v>
      </c>
      <c r="Q715" s="9">
        <v>2.1</v>
      </c>
      <c r="R715" s="9">
        <v>1</v>
      </c>
      <c r="S715" s="9">
        <v>5.2</v>
      </c>
      <c r="V715" t="s">
        <v>861</v>
      </c>
      <c r="W715" s="9" t="s">
        <v>862</v>
      </c>
      <c r="X715" s="21" t="s">
        <v>863</v>
      </c>
      <c r="Y715" s="9" t="s">
        <v>34</v>
      </c>
    </row>
    <row r="716" spans="1:25" ht="18">
      <c r="A716" s="10" t="s">
        <v>40</v>
      </c>
      <c r="B716" s="28" t="s">
        <v>874</v>
      </c>
      <c r="F716" s="9" t="s">
        <v>28</v>
      </c>
      <c r="G716" s="9" t="s">
        <v>844</v>
      </c>
      <c r="I716" s="9" t="s">
        <v>845</v>
      </c>
      <c r="M716" s="9" t="s">
        <v>868</v>
      </c>
      <c r="Q716" s="9">
        <v>2.9</v>
      </c>
      <c r="R716" s="9">
        <v>1.3</v>
      </c>
      <c r="S716" s="9">
        <v>43</v>
      </c>
      <c r="V716" t="s">
        <v>861</v>
      </c>
      <c r="W716" s="9" t="s">
        <v>862</v>
      </c>
      <c r="X716" s="21" t="s">
        <v>863</v>
      </c>
      <c r="Y716" s="9" t="s">
        <v>34</v>
      </c>
    </row>
    <row r="717" spans="1:25" ht="18">
      <c r="A717" s="10" t="s">
        <v>40</v>
      </c>
      <c r="B717" s="28" t="s">
        <v>874</v>
      </c>
      <c r="F717" s="9" t="s">
        <v>28</v>
      </c>
      <c r="G717" s="9" t="s">
        <v>844</v>
      </c>
      <c r="I717" s="9" t="s">
        <v>845</v>
      </c>
      <c r="M717" s="9" t="s">
        <v>869</v>
      </c>
      <c r="Q717" s="9">
        <v>2.2999999999999998</v>
      </c>
      <c r="R717" s="9">
        <v>1.1000000000000001</v>
      </c>
      <c r="S717" s="9">
        <v>5.7</v>
      </c>
      <c r="V717" t="s">
        <v>861</v>
      </c>
      <c r="W717" s="9" t="s">
        <v>862</v>
      </c>
      <c r="X717" s="21" t="s">
        <v>863</v>
      </c>
      <c r="Y717" s="9" t="s">
        <v>34</v>
      </c>
    </row>
    <row r="718" spans="1:25" ht="18">
      <c r="A718" s="10" t="s">
        <v>40</v>
      </c>
      <c r="B718" s="28" t="s">
        <v>874</v>
      </c>
      <c r="F718" s="9" t="s">
        <v>28</v>
      </c>
      <c r="G718" s="9" t="s">
        <v>844</v>
      </c>
      <c r="I718" s="9" t="s">
        <v>845</v>
      </c>
      <c r="M718" s="9" t="s">
        <v>870</v>
      </c>
      <c r="Q718" s="9">
        <v>2.2999999999999998</v>
      </c>
      <c r="R718" s="9">
        <v>1.1000000000000001</v>
      </c>
      <c r="S718" s="9">
        <v>30</v>
      </c>
      <c r="V718" t="s">
        <v>861</v>
      </c>
      <c r="W718" s="9" t="s">
        <v>862</v>
      </c>
      <c r="X718" s="21" t="s">
        <v>863</v>
      </c>
      <c r="Y718" s="9" t="s">
        <v>34</v>
      </c>
    </row>
    <row r="719" spans="1:25" ht="18">
      <c r="A719" s="10" t="s">
        <v>40</v>
      </c>
      <c r="B719" s="28" t="s">
        <v>874</v>
      </c>
      <c r="F719" s="9" t="s">
        <v>28</v>
      </c>
      <c r="G719" s="9" t="s">
        <v>844</v>
      </c>
      <c r="I719" s="9" t="s">
        <v>845</v>
      </c>
      <c r="M719" s="9" t="s">
        <v>871</v>
      </c>
      <c r="Q719" s="9">
        <v>18</v>
      </c>
      <c r="R719" s="9">
        <v>3</v>
      </c>
      <c r="S719" s="9">
        <v>112</v>
      </c>
      <c r="V719" t="s">
        <v>861</v>
      </c>
      <c r="W719" s="9" t="s">
        <v>862</v>
      </c>
      <c r="X719" s="21" t="s">
        <v>863</v>
      </c>
      <c r="Y719" s="9" t="s">
        <v>34</v>
      </c>
    </row>
    <row r="720" spans="1:25" ht="18">
      <c r="A720" s="10" t="s">
        <v>40</v>
      </c>
      <c r="B720" s="28" t="s">
        <v>874</v>
      </c>
      <c r="F720" s="9" t="s">
        <v>28</v>
      </c>
      <c r="G720" s="9" t="s">
        <v>844</v>
      </c>
      <c r="I720" s="9" t="s">
        <v>845</v>
      </c>
      <c r="M720" s="9" t="s">
        <v>872</v>
      </c>
      <c r="Q720" s="9">
        <v>3</v>
      </c>
      <c r="R720" s="9">
        <v>1.5</v>
      </c>
      <c r="S720" s="9">
        <v>8.6999999999999993</v>
      </c>
      <c r="V720" t="s">
        <v>861</v>
      </c>
      <c r="W720" s="9" t="s">
        <v>862</v>
      </c>
      <c r="X720" s="21" t="s">
        <v>863</v>
      </c>
      <c r="Y720" s="9" t="s">
        <v>34</v>
      </c>
    </row>
    <row r="721" spans="1:25" ht="18">
      <c r="A721" s="10" t="s">
        <v>40</v>
      </c>
      <c r="B721" s="28" t="s">
        <v>874</v>
      </c>
      <c r="F721" s="9" t="s">
        <v>28</v>
      </c>
      <c r="G721" s="9" t="s">
        <v>844</v>
      </c>
      <c r="I721" s="9" t="s">
        <v>845</v>
      </c>
      <c r="M721" s="9" t="s">
        <v>873</v>
      </c>
      <c r="Q721" s="9">
        <v>2.7</v>
      </c>
      <c r="R721" s="9">
        <v>2.2000000000000002</v>
      </c>
      <c r="S721" s="9">
        <v>3.6</v>
      </c>
      <c r="V721" t="s">
        <v>861</v>
      </c>
      <c r="W721" s="9" t="s">
        <v>862</v>
      </c>
      <c r="X721" s="21" t="s">
        <v>863</v>
      </c>
      <c r="Y721" s="9" t="s">
        <v>34</v>
      </c>
    </row>
    <row r="722" spans="1:25" ht="18">
      <c r="A722" s="10" t="s">
        <v>25</v>
      </c>
      <c r="B722" s="28" t="s">
        <v>875</v>
      </c>
      <c r="C722" s="9" t="s">
        <v>504</v>
      </c>
      <c r="F722" s="9" t="s">
        <v>28</v>
      </c>
      <c r="G722" s="9" t="s">
        <v>844</v>
      </c>
      <c r="I722" s="9" t="s">
        <v>845</v>
      </c>
      <c r="M722" s="9" t="s">
        <v>860</v>
      </c>
      <c r="Q722" s="9">
        <v>0.9</v>
      </c>
      <c r="R722" s="9">
        <v>0.18</v>
      </c>
      <c r="S722" s="9">
        <v>3.1</v>
      </c>
      <c r="V722" t="s">
        <v>861</v>
      </c>
      <c r="W722" s="9" t="s">
        <v>862</v>
      </c>
      <c r="X722" s="21" t="s">
        <v>863</v>
      </c>
      <c r="Y722" s="9" t="s">
        <v>34</v>
      </c>
    </row>
    <row r="723" spans="1:25" ht="18">
      <c r="A723" s="10" t="s">
        <v>25</v>
      </c>
      <c r="B723" s="28" t="s">
        <v>875</v>
      </c>
      <c r="C723" s="9" t="s">
        <v>504</v>
      </c>
      <c r="F723" s="9" t="s">
        <v>28</v>
      </c>
      <c r="G723" s="9" t="s">
        <v>844</v>
      </c>
      <c r="I723" s="9" t="s">
        <v>845</v>
      </c>
      <c r="M723" s="9" t="s">
        <v>864</v>
      </c>
      <c r="Q723" s="9">
        <v>0.22</v>
      </c>
      <c r="R723" s="9">
        <v>7.6999999999999999E-2</v>
      </c>
      <c r="S723" s="9">
        <v>0.72</v>
      </c>
      <c r="V723" t="s">
        <v>861</v>
      </c>
      <c r="W723" s="9" t="s">
        <v>862</v>
      </c>
      <c r="X723" s="21" t="s">
        <v>863</v>
      </c>
      <c r="Y723" s="9" t="s">
        <v>34</v>
      </c>
    </row>
    <row r="724" spans="1:25" ht="18">
      <c r="A724" s="10" t="s">
        <v>25</v>
      </c>
      <c r="B724" s="28" t="s">
        <v>875</v>
      </c>
      <c r="C724" s="9" t="s">
        <v>504</v>
      </c>
      <c r="F724" s="9" t="s">
        <v>28</v>
      </c>
      <c r="G724" s="9" t="s">
        <v>844</v>
      </c>
      <c r="I724" s="9" t="s">
        <v>845</v>
      </c>
      <c r="M724" s="9" t="s">
        <v>865</v>
      </c>
      <c r="Q724" s="9">
        <v>0.23</v>
      </c>
      <c r="R724" s="9">
        <v>5.6000000000000001E-2</v>
      </c>
      <c r="S724" s="9">
        <v>1</v>
      </c>
      <c r="V724" t="s">
        <v>861</v>
      </c>
      <c r="W724" s="9" t="s">
        <v>862</v>
      </c>
      <c r="X724" s="21" t="s">
        <v>863</v>
      </c>
      <c r="Y724" s="9" t="s">
        <v>34</v>
      </c>
    </row>
    <row r="725" spans="1:25" ht="18">
      <c r="A725" s="10" t="s">
        <v>25</v>
      </c>
      <c r="B725" s="28" t="s">
        <v>875</v>
      </c>
      <c r="C725" s="9" t="s">
        <v>504</v>
      </c>
      <c r="F725" s="9" t="s">
        <v>28</v>
      </c>
      <c r="G725" s="9" t="s">
        <v>844</v>
      </c>
      <c r="I725" s="9" t="s">
        <v>845</v>
      </c>
      <c r="M725" s="9" t="s">
        <v>866</v>
      </c>
      <c r="Q725" s="9">
        <v>0.72</v>
      </c>
      <c r="R725" s="9">
        <v>9.2999999999999999E-2</v>
      </c>
      <c r="S725" s="9">
        <v>3.2</v>
      </c>
      <c r="V725" t="s">
        <v>861</v>
      </c>
      <c r="W725" s="9" t="s">
        <v>862</v>
      </c>
      <c r="X725" s="21" t="s">
        <v>863</v>
      </c>
      <c r="Y725" s="9" t="s">
        <v>34</v>
      </c>
    </row>
    <row r="726" spans="1:25" ht="18">
      <c r="A726" s="10" t="s">
        <v>25</v>
      </c>
      <c r="B726" s="28" t="s">
        <v>875</v>
      </c>
      <c r="C726" s="9" t="s">
        <v>504</v>
      </c>
      <c r="F726" s="9" t="s">
        <v>28</v>
      </c>
      <c r="G726" s="9" t="s">
        <v>844</v>
      </c>
      <c r="I726" s="9" t="s">
        <v>845</v>
      </c>
      <c r="M726" s="9" t="s">
        <v>867</v>
      </c>
      <c r="Q726" s="9">
        <v>0.53</v>
      </c>
      <c r="R726" s="9">
        <v>0.11</v>
      </c>
      <c r="S726" s="9">
        <v>2</v>
      </c>
      <c r="V726" t="s">
        <v>861</v>
      </c>
      <c r="W726" s="9" t="s">
        <v>862</v>
      </c>
      <c r="X726" s="21" t="s">
        <v>863</v>
      </c>
      <c r="Y726" s="9" t="s">
        <v>34</v>
      </c>
    </row>
    <row r="727" spans="1:25" ht="18">
      <c r="A727" s="10" t="s">
        <v>25</v>
      </c>
      <c r="B727" s="28" t="s">
        <v>875</v>
      </c>
      <c r="C727" s="9" t="s">
        <v>504</v>
      </c>
      <c r="F727" s="9" t="s">
        <v>28</v>
      </c>
      <c r="G727" s="9" t="s">
        <v>844</v>
      </c>
      <c r="I727" s="9" t="s">
        <v>845</v>
      </c>
      <c r="M727" s="9" t="s">
        <v>868</v>
      </c>
      <c r="Q727" s="9">
        <v>0.63</v>
      </c>
      <c r="R727" s="9">
        <v>0.16</v>
      </c>
      <c r="S727" s="9">
        <v>2.4</v>
      </c>
      <c r="V727" t="s">
        <v>861</v>
      </c>
      <c r="W727" s="9" t="s">
        <v>862</v>
      </c>
      <c r="X727" s="21" t="s">
        <v>863</v>
      </c>
      <c r="Y727" s="9" t="s">
        <v>34</v>
      </c>
    </row>
    <row r="728" spans="1:25" ht="18">
      <c r="A728" s="10" t="s">
        <v>25</v>
      </c>
      <c r="B728" s="28" t="s">
        <v>875</v>
      </c>
      <c r="C728" s="9" t="s">
        <v>504</v>
      </c>
      <c r="F728" s="9" t="s">
        <v>28</v>
      </c>
      <c r="G728" s="9" t="s">
        <v>844</v>
      </c>
      <c r="I728" s="9" t="s">
        <v>845</v>
      </c>
      <c r="M728" s="9" t="s">
        <v>869</v>
      </c>
      <c r="Q728" s="9">
        <v>0.23</v>
      </c>
      <c r="R728" s="9">
        <v>5.5E-2</v>
      </c>
      <c r="S728" s="9">
        <v>1</v>
      </c>
      <c r="V728" t="s">
        <v>861</v>
      </c>
      <c r="W728" s="9" t="s">
        <v>862</v>
      </c>
      <c r="X728" s="21" t="s">
        <v>863</v>
      </c>
      <c r="Y728" s="9" t="s">
        <v>34</v>
      </c>
    </row>
    <row r="729" spans="1:25" ht="18">
      <c r="A729" s="10" t="s">
        <v>25</v>
      </c>
      <c r="B729" s="28" t="s">
        <v>875</v>
      </c>
      <c r="C729" s="9" t="s">
        <v>504</v>
      </c>
      <c r="F729" s="9" t="s">
        <v>28</v>
      </c>
      <c r="G729" s="9" t="s">
        <v>844</v>
      </c>
      <c r="I729" s="9" t="s">
        <v>845</v>
      </c>
      <c r="M729" s="9" t="s">
        <v>870</v>
      </c>
      <c r="Q729" s="9">
        <v>0.39</v>
      </c>
      <c r="R729" s="9">
        <v>9.0999999999999998E-2</v>
      </c>
      <c r="S729" s="9">
        <v>1.6</v>
      </c>
      <c r="V729" t="s">
        <v>861</v>
      </c>
      <c r="W729" s="9" t="s">
        <v>862</v>
      </c>
      <c r="X729" s="21" t="s">
        <v>863</v>
      </c>
      <c r="Y729" s="9" t="s">
        <v>34</v>
      </c>
    </row>
    <row r="730" spans="1:25" ht="18">
      <c r="A730" s="10" t="s">
        <v>25</v>
      </c>
      <c r="B730" s="28" t="s">
        <v>875</v>
      </c>
      <c r="C730" s="9" t="s">
        <v>504</v>
      </c>
      <c r="F730" s="9" t="s">
        <v>28</v>
      </c>
      <c r="G730" s="9" t="s">
        <v>844</v>
      </c>
      <c r="I730" s="9" t="s">
        <v>845</v>
      </c>
      <c r="M730" s="9" t="s">
        <v>871</v>
      </c>
      <c r="Q730" s="9">
        <v>0.91</v>
      </c>
      <c r="R730" s="9">
        <v>0.26</v>
      </c>
      <c r="S730" s="9">
        <v>3.6</v>
      </c>
      <c r="V730" t="s">
        <v>861</v>
      </c>
      <c r="W730" s="9" t="s">
        <v>862</v>
      </c>
      <c r="X730" s="21" t="s">
        <v>863</v>
      </c>
      <c r="Y730" s="9" t="s">
        <v>34</v>
      </c>
    </row>
    <row r="731" spans="1:25" ht="18">
      <c r="A731" s="10" t="s">
        <v>25</v>
      </c>
      <c r="B731" s="28" t="s">
        <v>875</v>
      </c>
      <c r="C731" s="9" t="s">
        <v>504</v>
      </c>
      <c r="F731" s="9" t="s">
        <v>28</v>
      </c>
      <c r="G731" s="9" t="s">
        <v>844</v>
      </c>
      <c r="I731" s="9" t="s">
        <v>845</v>
      </c>
      <c r="M731" s="9" t="s">
        <v>872</v>
      </c>
      <c r="Q731" s="9">
        <v>0.32</v>
      </c>
      <c r="R731" s="9">
        <v>9.9000000000000005E-2</v>
      </c>
      <c r="S731" s="9">
        <v>1.1000000000000001</v>
      </c>
      <c r="V731" t="s">
        <v>861</v>
      </c>
      <c r="W731" s="9" t="s">
        <v>862</v>
      </c>
      <c r="X731" s="21" t="s">
        <v>863</v>
      </c>
      <c r="Y731" s="9" t="s">
        <v>34</v>
      </c>
    </row>
    <row r="732" spans="1:25" ht="18">
      <c r="A732" s="10" t="s">
        <v>25</v>
      </c>
      <c r="B732" s="28" t="s">
        <v>875</v>
      </c>
      <c r="C732" s="9" t="s">
        <v>504</v>
      </c>
      <c r="F732" s="9" t="s">
        <v>28</v>
      </c>
      <c r="G732" s="9" t="s">
        <v>844</v>
      </c>
      <c r="I732" s="9" t="s">
        <v>845</v>
      </c>
      <c r="M732" s="9" t="s">
        <v>873</v>
      </c>
      <c r="Q732" s="9">
        <v>0.16</v>
      </c>
      <c r="R732" s="9">
        <v>8.2000000000000003E-2</v>
      </c>
      <c r="S732" s="9">
        <v>0.28999999999999998</v>
      </c>
      <c r="V732" t="s">
        <v>861</v>
      </c>
      <c r="W732" s="9" t="s">
        <v>862</v>
      </c>
      <c r="X732" s="21" t="s">
        <v>863</v>
      </c>
      <c r="Y732" s="9" t="s">
        <v>34</v>
      </c>
    </row>
    <row r="733" spans="1:25" ht="18">
      <c r="A733" s="10" t="s">
        <v>40</v>
      </c>
      <c r="B733" s="28" t="s">
        <v>876</v>
      </c>
      <c r="F733" s="9" t="s">
        <v>28</v>
      </c>
      <c r="G733" s="9" t="s">
        <v>844</v>
      </c>
      <c r="I733" s="9" t="s">
        <v>845</v>
      </c>
      <c r="M733" s="9" t="s">
        <v>860</v>
      </c>
      <c r="Q733" s="9">
        <v>9.1999999999999993</v>
      </c>
      <c r="R733" s="9">
        <v>2.1</v>
      </c>
      <c r="S733" s="9">
        <v>45</v>
      </c>
      <c r="V733" t="s">
        <v>861</v>
      </c>
      <c r="W733" s="9" t="s">
        <v>862</v>
      </c>
      <c r="X733" s="21" t="s">
        <v>863</v>
      </c>
      <c r="Y733" s="9" t="s">
        <v>34</v>
      </c>
    </row>
    <row r="734" spans="1:25" ht="18">
      <c r="A734" s="10" t="s">
        <v>40</v>
      </c>
      <c r="B734" s="28" t="s">
        <v>876</v>
      </c>
      <c r="F734" s="9" t="s">
        <v>28</v>
      </c>
      <c r="G734" s="9" t="s">
        <v>844</v>
      </c>
      <c r="I734" s="9" t="s">
        <v>845</v>
      </c>
      <c r="M734" s="9" t="s">
        <v>864</v>
      </c>
      <c r="Q734" s="9">
        <v>6.2</v>
      </c>
      <c r="R734" s="9">
        <v>2.2999999999999998</v>
      </c>
      <c r="S734" s="9">
        <v>21</v>
      </c>
      <c r="V734" t="s">
        <v>861</v>
      </c>
      <c r="W734" s="9" t="s">
        <v>862</v>
      </c>
      <c r="X734" s="21" t="s">
        <v>863</v>
      </c>
      <c r="Y734" s="9" t="s">
        <v>34</v>
      </c>
    </row>
    <row r="735" spans="1:25" ht="18">
      <c r="A735" s="10" t="s">
        <v>40</v>
      </c>
      <c r="B735" s="28" t="s">
        <v>876</v>
      </c>
      <c r="F735" s="9" t="s">
        <v>28</v>
      </c>
      <c r="G735" s="9" t="s">
        <v>844</v>
      </c>
      <c r="I735" s="9" t="s">
        <v>845</v>
      </c>
      <c r="M735" s="9" t="s">
        <v>865</v>
      </c>
      <c r="Q735" s="9">
        <v>2.8</v>
      </c>
      <c r="R735" s="9">
        <v>1</v>
      </c>
      <c r="S735" s="9">
        <v>8.5</v>
      </c>
      <c r="V735" t="s">
        <v>861</v>
      </c>
      <c r="W735" s="9" t="s">
        <v>862</v>
      </c>
      <c r="X735" s="21" t="s">
        <v>863</v>
      </c>
      <c r="Y735" s="9" t="s">
        <v>34</v>
      </c>
    </row>
    <row r="736" spans="1:25" ht="18">
      <c r="A736" s="10" t="s">
        <v>40</v>
      </c>
      <c r="B736" s="28" t="s">
        <v>876</v>
      </c>
      <c r="F736" s="9" t="s">
        <v>28</v>
      </c>
      <c r="G736" s="9" t="s">
        <v>844</v>
      </c>
      <c r="I736" s="9" t="s">
        <v>845</v>
      </c>
      <c r="M736" s="9" t="s">
        <v>866</v>
      </c>
      <c r="Q736" s="9">
        <v>2.7</v>
      </c>
      <c r="R736" s="9">
        <v>0.38</v>
      </c>
      <c r="S736" s="9">
        <v>12</v>
      </c>
      <c r="V736" t="s">
        <v>861</v>
      </c>
      <c r="W736" s="9" t="s">
        <v>862</v>
      </c>
      <c r="X736" s="21" t="s">
        <v>863</v>
      </c>
      <c r="Y736" s="9" t="s">
        <v>34</v>
      </c>
    </row>
    <row r="737" spans="1:25" ht="18">
      <c r="A737" s="10" t="s">
        <v>40</v>
      </c>
      <c r="B737" s="28" t="s">
        <v>876</v>
      </c>
      <c r="F737" s="9" t="s">
        <v>28</v>
      </c>
      <c r="G737" s="9" t="s">
        <v>844</v>
      </c>
      <c r="I737" s="9" t="s">
        <v>845</v>
      </c>
      <c r="M737" s="9" t="s">
        <v>867</v>
      </c>
      <c r="Q737" s="9">
        <v>5.7</v>
      </c>
      <c r="R737" s="9">
        <v>1.6</v>
      </c>
      <c r="S737" s="9">
        <v>24</v>
      </c>
      <c r="V737" t="s">
        <v>861</v>
      </c>
      <c r="W737" s="9" t="s">
        <v>862</v>
      </c>
      <c r="X737" s="21" t="s">
        <v>863</v>
      </c>
      <c r="Y737" s="9" t="s">
        <v>34</v>
      </c>
    </row>
    <row r="738" spans="1:25" ht="18">
      <c r="A738" s="10" t="s">
        <v>40</v>
      </c>
      <c r="B738" s="28" t="s">
        <v>876</v>
      </c>
      <c r="F738" s="9" t="s">
        <v>28</v>
      </c>
      <c r="G738" s="9" t="s">
        <v>844</v>
      </c>
      <c r="I738" s="9" t="s">
        <v>845</v>
      </c>
      <c r="M738" s="9" t="s">
        <v>868</v>
      </c>
      <c r="Q738" s="9">
        <v>9.3000000000000007</v>
      </c>
      <c r="R738" s="9">
        <v>2.5</v>
      </c>
      <c r="S738" s="9">
        <v>47</v>
      </c>
      <c r="V738" t="s">
        <v>861</v>
      </c>
      <c r="W738" s="9" t="s">
        <v>862</v>
      </c>
      <c r="X738" s="21" t="s">
        <v>863</v>
      </c>
      <c r="Y738" s="9" t="s">
        <v>34</v>
      </c>
    </row>
    <row r="739" spans="1:25" ht="18">
      <c r="A739" s="10" t="s">
        <v>40</v>
      </c>
      <c r="B739" s="28" t="s">
        <v>876</v>
      </c>
      <c r="F739" s="9" t="s">
        <v>28</v>
      </c>
      <c r="G739" s="9" t="s">
        <v>844</v>
      </c>
      <c r="I739" s="9" t="s">
        <v>845</v>
      </c>
      <c r="M739" s="9" t="s">
        <v>869</v>
      </c>
      <c r="Q739" s="9">
        <v>2.8</v>
      </c>
      <c r="R739" s="9">
        <v>1</v>
      </c>
      <c r="S739" s="9">
        <v>8.6999999999999993</v>
      </c>
      <c r="V739" t="s">
        <v>861</v>
      </c>
      <c r="W739" s="9" t="s">
        <v>862</v>
      </c>
      <c r="X739" s="21" t="s">
        <v>863</v>
      </c>
      <c r="Y739" s="9" t="s">
        <v>34</v>
      </c>
    </row>
    <row r="740" spans="1:25" ht="18">
      <c r="A740" s="10" t="s">
        <v>40</v>
      </c>
      <c r="B740" s="28" t="s">
        <v>876</v>
      </c>
      <c r="F740" s="9" t="s">
        <v>28</v>
      </c>
      <c r="G740" s="9" t="s">
        <v>844</v>
      </c>
      <c r="I740" s="9" t="s">
        <v>845</v>
      </c>
      <c r="M740" s="9" t="s">
        <v>870</v>
      </c>
      <c r="Q740" s="9">
        <v>5.0999999999999996</v>
      </c>
      <c r="R740" s="9">
        <v>1.6</v>
      </c>
      <c r="S740" s="9">
        <v>33</v>
      </c>
      <c r="V740" t="s">
        <v>861</v>
      </c>
      <c r="W740" s="9" t="s">
        <v>862</v>
      </c>
      <c r="X740" s="21" t="s">
        <v>863</v>
      </c>
      <c r="Y740" s="9" t="s">
        <v>34</v>
      </c>
    </row>
    <row r="741" spans="1:25" ht="18">
      <c r="A741" s="10" t="s">
        <v>40</v>
      </c>
      <c r="B741" s="28" t="s">
        <v>876</v>
      </c>
      <c r="F741" s="9" t="s">
        <v>28</v>
      </c>
      <c r="G741" s="9" t="s">
        <v>844</v>
      </c>
      <c r="I741" s="9" t="s">
        <v>845</v>
      </c>
      <c r="M741" s="9" t="s">
        <v>871</v>
      </c>
      <c r="Q741" s="9">
        <v>26</v>
      </c>
      <c r="R741" s="9">
        <v>6.5</v>
      </c>
      <c r="S741" s="9">
        <v>117</v>
      </c>
      <c r="V741" t="s">
        <v>861</v>
      </c>
      <c r="W741" s="9" t="s">
        <v>862</v>
      </c>
      <c r="X741" s="21" t="s">
        <v>863</v>
      </c>
      <c r="Y741" s="9" t="s">
        <v>34</v>
      </c>
    </row>
    <row r="742" spans="1:25" ht="18">
      <c r="A742" s="10" t="s">
        <v>40</v>
      </c>
      <c r="B742" s="28" t="s">
        <v>876</v>
      </c>
      <c r="F742" s="9" t="s">
        <v>28</v>
      </c>
      <c r="G742" s="9" t="s">
        <v>844</v>
      </c>
      <c r="I742" s="9" t="s">
        <v>845</v>
      </c>
      <c r="M742" s="9" t="s">
        <v>872</v>
      </c>
      <c r="Q742" s="9">
        <v>7.2</v>
      </c>
      <c r="R742" s="9">
        <v>2.5</v>
      </c>
      <c r="S742" s="9">
        <v>27</v>
      </c>
      <c r="V742" t="s">
        <v>861</v>
      </c>
      <c r="W742" s="9" t="s">
        <v>862</v>
      </c>
      <c r="X742" s="21" t="s">
        <v>863</v>
      </c>
      <c r="Y742" s="9" t="s">
        <v>34</v>
      </c>
    </row>
    <row r="743" spans="1:25" ht="18">
      <c r="A743" s="10" t="s">
        <v>40</v>
      </c>
      <c r="B743" s="28" t="s">
        <v>876</v>
      </c>
      <c r="F743" s="9" t="s">
        <v>28</v>
      </c>
      <c r="G743" s="9" t="s">
        <v>844</v>
      </c>
      <c r="I743" s="9" t="s">
        <v>845</v>
      </c>
      <c r="M743" s="9" t="s">
        <v>873</v>
      </c>
      <c r="Q743" s="9">
        <v>4.3</v>
      </c>
      <c r="R743" s="9">
        <v>2.8</v>
      </c>
      <c r="S743" s="9">
        <v>6.9</v>
      </c>
      <c r="V743" t="s">
        <v>861</v>
      </c>
      <c r="W743" s="9" t="s">
        <v>862</v>
      </c>
      <c r="X743" s="21" t="s">
        <v>863</v>
      </c>
      <c r="Y743" s="9" t="s">
        <v>34</v>
      </c>
    </row>
    <row r="744" spans="1:25">
      <c r="A744" s="10" t="s">
        <v>479</v>
      </c>
      <c r="B744" s="28"/>
      <c r="F744" s="9" t="s">
        <v>53</v>
      </c>
      <c r="G744" s="9" t="s">
        <v>844</v>
      </c>
      <c r="I744" s="9" t="s">
        <v>699</v>
      </c>
      <c r="M744" s="9" t="s">
        <v>877</v>
      </c>
      <c r="Q744" s="9">
        <v>4.7</v>
      </c>
      <c r="R744" s="9">
        <v>3.6</v>
      </c>
      <c r="S744" s="9">
        <v>6.4</v>
      </c>
      <c r="V744" t="s">
        <v>878</v>
      </c>
      <c r="W744" s="9" t="s">
        <v>879</v>
      </c>
      <c r="X744" s="20" t="s">
        <v>880</v>
      </c>
      <c r="Y744" s="9" t="s">
        <v>34</v>
      </c>
    </row>
    <row r="745" spans="1:25">
      <c r="A745" s="10" t="s">
        <v>479</v>
      </c>
      <c r="B745" s="28"/>
      <c r="F745" s="9" t="s">
        <v>53</v>
      </c>
      <c r="G745" s="9" t="s">
        <v>844</v>
      </c>
      <c r="I745" s="9" t="s">
        <v>699</v>
      </c>
      <c r="M745" s="9" t="s">
        <v>881</v>
      </c>
      <c r="Q745" s="9">
        <v>3.1</v>
      </c>
      <c r="R745" s="9">
        <v>2.5</v>
      </c>
      <c r="S745" s="9">
        <v>4.0999999999999996</v>
      </c>
      <c r="V745" t="s">
        <v>878</v>
      </c>
      <c r="W745" s="9" t="s">
        <v>879</v>
      </c>
      <c r="X745" s="20" t="s">
        <v>880</v>
      </c>
      <c r="Y745" s="9" t="s">
        <v>34</v>
      </c>
    </row>
    <row r="746" spans="1:25">
      <c r="A746" s="10" t="s">
        <v>479</v>
      </c>
      <c r="B746" s="28"/>
      <c r="F746" s="9" t="s">
        <v>53</v>
      </c>
      <c r="G746" s="9" t="s">
        <v>844</v>
      </c>
      <c r="I746" s="9" t="s">
        <v>699</v>
      </c>
      <c r="M746" s="9" t="s">
        <v>882</v>
      </c>
      <c r="Q746" s="9">
        <v>3.7</v>
      </c>
      <c r="R746" s="9">
        <v>1.2</v>
      </c>
      <c r="S746" s="9">
        <v>14</v>
      </c>
      <c r="V746" t="s">
        <v>878</v>
      </c>
      <c r="W746" s="9" t="s">
        <v>879</v>
      </c>
      <c r="X746" s="20" t="s">
        <v>880</v>
      </c>
      <c r="Y746" s="9" t="s">
        <v>34</v>
      </c>
    </row>
    <row r="747" spans="1:25">
      <c r="A747" s="10" t="s">
        <v>479</v>
      </c>
      <c r="B747" s="28"/>
      <c r="F747" s="9" t="s">
        <v>53</v>
      </c>
      <c r="G747" s="9" t="s">
        <v>844</v>
      </c>
      <c r="I747" s="9" t="s">
        <v>699</v>
      </c>
      <c r="M747" s="9" t="s">
        <v>883</v>
      </c>
      <c r="Q747" s="9">
        <v>2</v>
      </c>
      <c r="R747" s="9">
        <v>1.4</v>
      </c>
      <c r="S747" s="9">
        <v>3.6</v>
      </c>
      <c r="V747" t="s">
        <v>878</v>
      </c>
      <c r="W747" s="9" t="s">
        <v>879</v>
      </c>
      <c r="X747" s="20" t="s">
        <v>880</v>
      </c>
      <c r="Y747" s="9" t="s">
        <v>34</v>
      </c>
    </row>
    <row r="748" spans="1:25">
      <c r="A748" s="10" t="s">
        <v>479</v>
      </c>
      <c r="B748" s="28"/>
      <c r="F748" s="9" t="s">
        <v>53</v>
      </c>
      <c r="G748" s="9" t="s">
        <v>844</v>
      </c>
      <c r="I748" s="9" t="s">
        <v>699</v>
      </c>
      <c r="M748" s="9" t="s">
        <v>884</v>
      </c>
      <c r="Q748" s="9">
        <v>8.4</v>
      </c>
      <c r="R748" s="9">
        <v>5.3</v>
      </c>
      <c r="S748" s="9">
        <v>15</v>
      </c>
      <c r="V748" t="s">
        <v>878</v>
      </c>
      <c r="W748" s="9" t="s">
        <v>879</v>
      </c>
      <c r="X748" s="20" t="s">
        <v>880</v>
      </c>
      <c r="Y748" s="9" t="s">
        <v>34</v>
      </c>
    </row>
    <row r="749" spans="1:25">
      <c r="A749" s="10" t="s">
        <v>25</v>
      </c>
      <c r="B749" s="28"/>
      <c r="F749" s="9" t="s">
        <v>53</v>
      </c>
      <c r="G749" s="9" t="s">
        <v>844</v>
      </c>
      <c r="I749" s="9" t="s">
        <v>699</v>
      </c>
      <c r="M749" s="9" t="s">
        <v>877</v>
      </c>
      <c r="Q749" s="9">
        <v>0.11</v>
      </c>
      <c r="R749" s="9">
        <v>7.0000000000000007E-2</v>
      </c>
      <c r="S749" s="9">
        <v>0.17</v>
      </c>
      <c r="V749" t="s">
        <v>878</v>
      </c>
      <c r="W749" s="9" t="s">
        <v>879</v>
      </c>
      <c r="X749" s="20" t="s">
        <v>880</v>
      </c>
      <c r="Y749" s="9" t="s">
        <v>34</v>
      </c>
    </row>
    <row r="750" spans="1:25">
      <c r="A750" s="10" t="s">
        <v>25</v>
      </c>
      <c r="B750" s="28"/>
      <c r="F750" s="9" t="s">
        <v>53</v>
      </c>
      <c r="G750" s="9" t="s">
        <v>844</v>
      </c>
      <c r="I750" s="9" t="s">
        <v>699</v>
      </c>
      <c r="M750" s="9" t="s">
        <v>881</v>
      </c>
      <c r="Q750" s="9">
        <v>7.0999999999999994E-2</v>
      </c>
      <c r="R750" s="9">
        <v>4.1000000000000002E-2</v>
      </c>
      <c r="S750" s="9">
        <v>0.13</v>
      </c>
      <c r="V750" t="s">
        <v>878</v>
      </c>
      <c r="W750" s="9" t="s">
        <v>879</v>
      </c>
      <c r="X750" s="20" t="s">
        <v>880</v>
      </c>
      <c r="Y750" s="9" t="s">
        <v>34</v>
      </c>
    </row>
    <row r="751" spans="1:25">
      <c r="A751" s="10" t="s">
        <v>25</v>
      </c>
      <c r="B751" s="28"/>
      <c r="F751" s="9" t="s">
        <v>53</v>
      </c>
      <c r="G751" s="9" t="s">
        <v>844</v>
      </c>
      <c r="I751" s="9" t="s">
        <v>699</v>
      </c>
      <c r="M751" s="9" t="s">
        <v>882</v>
      </c>
      <c r="Q751" s="9">
        <v>3.6999999999999998E-2</v>
      </c>
      <c r="R751" s="9">
        <v>3.5000000000000001E-3</v>
      </c>
      <c r="S751" s="9">
        <v>0.16</v>
      </c>
      <c r="V751" t="s">
        <v>878</v>
      </c>
      <c r="W751" s="9" t="s">
        <v>879</v>
      </c>
      <c r="X751" s="20" t="s">
        <v>880</v>
      </c>
      <c r="Y751" s="9" t="s">
        <v>34</v>
      </c>
    </row>
    <row r="752" spans="1:25">
      <c r="A752" s="10" t="s">
        <v>479</v>
      </c>
      <c r="B752" s="28"/>
      <c r="F752" s="9" t="s">
        <v>102</v>
      </c>
      <c r="G752" s="9" t="s">
        <v>844</v>
      </c>
      <c r="I752" s="9" t="s">
        <v>845</v>
      </c>
      <c r="Q752" s="9">
        <v>1.41</v>
      </c>
      <c r="R752" s="9">
        <v>0.21</v>
      </c>
      <c r="S752" s="9">
        <v>3.02</v>
      </c>
      <c r="V752" t="s">
        <v>885</v>
      </c>
      <c r="W752" s="9" t="s">
        <v>886</v>
      </c>
      <c r="X752" s="20" t="s">
        <v>887</v>
      </c>
      <c r="Y752" s="9" t="s">
        <v>34</v>
      </c>
    </row>
    <row r="753" spans="1:25">
      <c r="A753" s="10" t="s">
        <v>25</v>
      </c>
      <c r="B753" t="s">
        <v>888</v>
      </c>
      <c r="F753" s="9" t="s">
        <v>102</v>
      </c>
      <c r="G753" s="9" t="s">
        <v>844</v>
      </c>
      <c r="I753" s="9" t="s">
        <v>845</v>
      </c>
      <c r="Q753" s="9">
        <v>0.15</v>
      </c>
      <c r="R753" s="9">
        <v>0.03</v>
      </c>
      <c r="S753" s="9">
        <v>0.31</v>
      </c>
      <c r="V753" t="s">
        <v>885</v>
      </c>
      <c r="W753" s="9" t="s">
        <v>886</v>
      </c>
      <c r="X753" s="20" t="s">
        <v>887</v>
      </c>
      <c r="Y753" s="9" t="s">
        <v>34</v>
      </c>
    </row>
    <row r="754" spans="1:25">
      <c r="A754" s="10" t="s">
        <v>25</v>
      </c>
      <c r="B754" t="s">
        <v>889</v>
      </c>
      <c r="C754" s="26" t="s">
        <v>890</v>
      </c>
      <c r="F754" s="9" t="s">
        <v>102</v>
      </c>
      <c r="G754" s="9" t="s">
        <v>844</v>
      </c>
      <c r="I754" s="9" t="s">
        <v>845</v>
      </c>
      <c r="Q754" s="81">
        <v>1.9999999999999999E-6</v>
      </c>
      <c r="R754" s="81">
        <v>9.9999999999999995E-8</v>
      </c>
      <c r="S754" s="81">
        <v>6.9999999999999999E-6</v>
      </c>
      <c r="V754" t="s">
        <v>885</v>
      </c>
      <c r="W754" s="9" t="s">
        <v>886</v>
      </c>
      <c r="X754" s="20" t="s">
        <v>887</v>
      </c>
      <c r="Y754" s="9" t="s">
        <v>34</v>
      </c>
    </row>
    <row r="755" spans="1:25">
      <c r="A755" s="10" t="s">
        <v>25</v>
      </c>
      <c r="B755" t="s">
        <v>891</v>
      </c>
      <c r="C755" s="26" t="s">
        <v>892</v>
      </c>
      <c r="F755" s="9" t="s">
        <v>102</v>
      </c>
      <c r="G755" s="9" t="s">
        <v>844</v>
      </c>
      <c r="I755" s="9" t="s">
        <v>845</v>
      </c>
      <c r="Q755" s="81">
        <v>7.0000000000000005E-8</v>
      </c>
      <c r="R755" s="81">
        <v>5.0000000000000001E-9</v>
      </c>
      <c r="S755" s="81">
        <v>2.9999999999999999E-7</v>
      </c>
      <c r="V755" t="s">
        <v>885</v>
      </c>
      <c r="W755" s="9" t="s">
        <v>886</v>
      </c>
      <c r="X755" s="20" t="s">
        <v>887</v>
      </c>
      <c r="Y755" s="9" t="s">
        <v>34</v>
      </c>
    </row>
    <row r="756" spans="1:25" ht="15" customHeight="1">
      <c r="A756" s="10" t="s">
        <v>40</v>
      </c>
      <c r="F756" s="9" t="s">
        <v>662</v>
      </c>
      <c r="G756" s="9" t="s">
        <v>893</v>
      </c>
      <c r="I756" s="9" t="s">
        <v>454</v>
      </c>
      <c r="Q756" s="9">
        <v>7</v>
      </c>
      <c r="T756" s="9" t="s">
        <v>402</v>
      </c>
      <c r="W756" s="9" t="s">
        <v>894</v>
      </c>
      <c r="Y756" s="9" t="s">
        <v>895</v>
      </c>
    </row>
    <row r="757" spans="1:25" ht="15" customHeight="1">
      <c r="A757" s="10" t="s">
        <v>73</v>
      </c>
      <c r="B757" s="10"/>
      <c r="C757" s="10" t="s">
        <v>427</v>
      </c>
      <c r="D757" s="10" t="s">
        <v>704</v>
      </c>
      <c r="E757" s="10"/>
      <c r="F757" s="10" t="s">
        <v>102</v>
      </c>
      <c r="G757" s="10" t="s">
        <v>893</v>
      </c>
      <c r="H757" s="10" t="s">
        <v>896</v>
      </c>
      <c r="I757" s="10" t="s">
        <v>454</v>
      </c>
      <c r="J757" s="10"/>
      <c r="K757" s="10" t="s">
        <v>650</v>
      </c>
      <c r="L757" s="10" t="s">
        <v>897</v>
      </c>
      <c r="M757" s="10" t="s">
        <v>898</v>
      </c>
      <c r="N757" s="10"/>
      <c r="O757" s="10"/>
      <c r="P757" s="10"/>
      <c r="Q757" s="10">
        <v>0.15</v>
      </c>
      <c r="T757" s="10" t="s">
        <v>402</v>
      </c>
      <c r="U757" s="10" t="s">
        <v>422</v>
      </c>
      <c r="V757" s="10" t="s">
        <v>899</v>
      </c>
      <c r="W757" s="10" t="s">
        <v>900</v>
      </c>
      <c r="X757" s="10" t="s">
        <v>901</v>
      </c>
      <c r="Y757" s="9" t="s">
        <v>522</v>
      </c>
    </row>
    <row r="758" spans="1:25" ht="15" customHeight="1">
      <c r="A758" s="10" t="s">
        <v>902</v>
      </c>
      <c r="B758" s="10"/>
      <c r="C758" s="10" t="s">
        <v>427</v>
      </c>
      <c r="D758" s="10" t="s">
        <v>393</v>
      </c>
      <c r="E758" s="10"/>
      <c r="F758" s="10" t="s">
        <v>45</v>
      </c>
      <c r="G758" s="10" t="s">
        <v>893</v>
      </c>
      <c r="H758" s="10"/>
      <c r="I758" s="10" t="s">
        <v>454</v>
      </c>
      <c r="J758" s="10"/>
      <c r="K758" s="10"/>
      <c r="L758" s="10"/>
      <c r="M758" s="10"/>
      <c r="N758" s="10"/>
      <c r="O758" s="10"/>
      <c r="P758" s="10"/>
      <c r="Q758" s="10">
        <v>0.7</v>
      </c>
      <c r="R758" s="10"/>
      <c r="S758" s="10"/>
      <c r="T758" s="10"/>
      <c r="U758" s="10" t="s">
        <v>45</v>
      </c>
      <c r="V758" s="10"/>
      <c r="W758" s="10" t="s">
        <v>903</v>
      </c>
      <c r="X758" s="10" t="s">
        <v>904</v>
      </c>
      <c r="Y758" s="9" t="s">
        <v>522</v>
      </c>
    </row>
    <row r="759" spans="1:25" ht="71.25">
      <c r="A759" s="10" t="s">
        <v>40</v>
      </c>
      <c r="D759" s="9" t="s">
        <v>114</v>
      </c>
      <c r="F759" s="9" t="s">
        <v>45</v>
      </c>
      <c r="G759" s="9" t="s">
        <v>905</v>
      </c>
      <c r="H759" s="104"/>
      <c r="I759" s="104"/>
      <c r="J759" s="104"/>
      <c r="K759" s="104"/>
      <c r="L759" s="104"/>
      <c r="M759" s="104" t="s">
        <v>906</v>
      </c>
      <c r="N759" s="104"/>
      <c r="O759" s="104"/>
      <c r="P759" s="104"/>
      <c r="Q759" s="105">
        <v>4.2</v>
      </c>
      <c r="R759" s="104"/>
      <c r="S759" s="104"/>
      <c r="T759" s="104"/>
      <c r="U759" s="104"/>
      <c r="V759" s="9" t="s">
        <v>907</v>
      </c>
      <c r="W759" s="9" t="s">
        <v>608</v>
      </c>
      <c r="X759" s="21" t="s">
        <v>908</v>
      </c>
      <c r="Y759" s="9" t="s">
        <v>34</v>
      </c>
    </row>
    <row r="760" spans="1:25">
      <c r="A760" s="10" t="s">
        <v>40</v>
      </c>
      <c r="D760" s="9" t="s">
        <v>114</v>
      </c>
      <c r="F760" s="9" t="s">
        <v>45</v>
      </c>
      <c r="G760" s="9" t="s">
        <v>905</v>
      </c>
      <c r="I760" s="9" t="s">
        <v>909</v>
      </c>
      <c r="M760" s="9" t="s">
        <v>910</v>
      </c>
      <c r="Q760" s="9">
        <v>6.8</v>
      </c>
      <c r="V760" s="9" t="s">
        <v>907</v>
      </c>
      <c r="W760" s="9" t="s">
        <v>608</v>
      </c>
      <c r="X760" s="21" t="s">
        <v>908</v>
      </c>
      <c r="Y760" s="9" t="s">
        <v>34</v>
      </c>
    </row>
    <row r="761" spans="1:25">
      <c r="A761" s="10" t="s">
        <v>25</v>
      </c>
      <c r="D761" s="9" t="s">
        <v>114</v>
      </c>
      <c r="F761" s="9" t="s">
        <v>45</v>
      </c>
      <c r="G761" s="9" t="s">
        <v>905</v>
      </c>
      <c r="I761" s="9" t="s">
        <v>909</v>
      </c>
      <c r="M761" s="9" t="s">
        <v>911</v>
      </c>
      <c r="Q761" s="9">
        <v>0.23</v>
      </c>
      <c r="V761" s="9" t="s">
        <v>907</v>
      </c>
      <c r="W761" s="9" t="s">
        <v>608</v>
      </c>
      <c r="X761" s="9" t="s">
        <v>908</v>
      </c>
      <c r="Y761" s="9" t="s">
        <v>34</v>
      </c>
    </row>
    <row r="762" spans="1:25">
      <c r="A762" s="10" t="s">
        <v>25</v>
      </c>
      <c r="D762" s="9" t="s">
        <v>114</v>
      </c>
      <c r="F762" s="9" t="s">
        <v>45</v>
      </c>
      <c r="G762" s="9" t="s">
        <v>905</v>
      </c>
      <c r="I762" s="9" t="s">
        <v>909</v>
      </c>
      <c r="M762" s="9" t="s">
        <v>912</v>
      </c>
      <c r="Q762" s="9">
        <v>0.37</v>
      </c>
      <c r="V762" s="9" t="s">
        <v>907</v>
      </c>
      <c r="W762" s="9" t="s">
        <v>608</v>
      </c>
      <c r="X762" s="9" t="s">
        <v>908</v>
      </c>
      <c r="Y762" s="9" t="s">
        <v>34</v>
      </c>
    </row>
    <row r="763" spans="1:25">
      <c r="A763" s="10" t="s">
        <v>25</v>
      </c>
      <c r="D763" s="9" t="s">
        <v>114</v>
      </c>
      <c r="F763" s="9" t="s">
        <v>45</v>
      </c>
      <c r="G763" s="9" t="s">
        <v>905</v>
      </c>
      <c r="I763" s="9" t="s">
        <v>909</v>
      </c>
      <c r="M763" s="9" t="s">
        <v>913</v>
      </c>
      <c r="Q763" s="9">
        <v>0.32</v>
      </c>
      <c r="V763" s="9" t="s">
        <v>907</v>
      </c>
      <c r="W763" s="9" t="s">
        <v>608</v>
      </c>
      <c r="X763" s="9" t="s">
        <v>908</v>
      </c>
      <c r="Y763" s="9" t="s">
        <v>34</v>
      </c>
    </row>
    <row r="764" spans="1:25">
      <c r="A764" s="10" t="s">
        <v>479</v>
      </c>
      <c r="F764" s="9" t="s">
        <v>28</v>
      </c>
      <c r="G764" s="9" t="s">
        <v>905</v>
      </c>
      <c r="I764" s="9" t="s">
        <v>909</v>
      </c>
      <c r="L764" s="9" t="s">
        <v>914</v>
      </c>
      <c r="M764" s="9" t="s">
        <v>915</v>
      </c>
      <c r="Q764" s="9">
        <v>3.1</v>
      </c>
      <c r="W764" s="9" t="s">
        <v>916</v>
      </c>
      <c r="X764" s="21" t="s">
        <v>917</v>
      </c>
      <c r="Y764" s="9" t="s">
        <v>34</v>
      </c>
    </row>
    <row r="765" spans="1:25">
      <c r="A765" s="10" t="s">
        <v>479</v>
      </c>
      <c r="F765" s="9" t="s">
        <v>28</v>
      </c>
      <c r="G765" s="9" t="s">
        <v>905</v>
      </c>
      <c r="I765" s="9" t="s">
        <v>909</v>
      </c>
      <c r="L765" s="9" t="s">
        <v>918</v>
      </c>
      <c r="M765" s="9" t="s">
        <v>915</v>
      </c>
      <c r="Q765" s="9">
        <v>6.5</v>
      </c>
      <c r="W765" s="9" t="s">
        <v>916</v>
      </c>
      <c r="X765" s="21" t="s">
        <v>917</v>
      </c>
      <c r="Y765" s="9" t="s">
        <v>34</v>
      </c>
    </row>
    <row r="766" spans="1:25">
      <c r="A766" s="10" t="s">
        <v>40</v>
      </c>
      <c r="F766" s="9" t="s">
        <v>45</v>
      </c>
      <c r="G766" s="9" t="s">
        <v>905</v>
      </c>
      <c r="I766" s="9" t="s">
        <v>909</v>
      </c>
      <c r="Q766" s="9">
        <v>6.3</v>
      </c>
      <c r="V766" s="9" t="s">
        <v>919</v>
      </c>
      <c r="W766" s="9" t="s">
        <v>920</v>
      </c>
      <c r="X766" s="9" t="s">
        <v>921</v>
      </c>
      <c r="Y766" s="9" t="s">
        <v>34</v>
      </c>
    </row>
    <row r="767" spans="1:25">
      <c r="A767" s="10" t="s">
        <v>40</v>
      </c>
      <c r="F767" s="9" t="s">
        <v>28</v>
      </c>
      <c r="G767" s="9" t="s">
        <v>905</v>
      </c>
      <c r="I767" s="9" t="s">
        <v>909</v>
      </c>
      <c r="Q767" s="9">
        <v>6.85</v>
      </c>
      <c r="V767" s="9" t="s">
        <v>922</v>
      </c>
      <c r="W767" s="9" t="s">
        <v>923</v>
      </c>
      <c r="X767" s="9" t="s">
        <v>924</v>
      </c>
      <c r="Y767" s="9" t="s">
        <v>34</v>
      </c>
    </row>
    <row r="768" spans="1:25" ht="15" customHeight="1">
      <c r="A768" s="10" t="s">
        <v>479</v>
      </c>
      <c r="D768" s="9" t="s">
        <v>704</v>
      </c>
      <c r="F768" s="9" t="s">
        <v>28</v>
      </c>
      <c r="G768" s="9" t="s">
        <v>925</v>
      </c>
      <c r="I768" s="9" t="s">
        <v>30</v>
      </c>
      <c r="Q768" s="9">
        <v>3</v>
      </c>
      <c r="R768" s="9">
        <v>1.5</v>
      </c>
      <c r="S768" s="9">
        <v>6</v>
      </c>
      <c r="V768" s="9" t="s">
        <v>926</v>
      </c>
      <c r="W768" s="9" t="s">
        <v>927</v>
      </c>
      <c r="X768" s="21" t="s">
        <v>928</v>
      </c>
      <c r="Y768" s="9" t="s">
        <v>34</v>
      </c>
    </row>
    <row r="769" spans="1:25" ht="15" customHeight="1">
      <c r="A769" s="10" t="s">
        <v>40</v>
      </c>
      <c r="F769" s="9" t="s">
        <v>102</v>
      </c>
      <c r="G769" s="9" t="s">
        <v>925</v>
      </c>
      <c r="H769" s="9" t="s">
        <v>929</v>
      </c>
      <c r="I769" s="9" t="s">
        <v>30</v>
      </c>
      <c r="L769" s="9" t="s">
        <v>930</v>
      </c>
      <c r="M769" s="9" t="s">
        <v>931</v>
      </c>
      <c r="Q769" s="9">
        <v>2.4</v>
      </c>
      <c r="R769" s="9">
        <v>1.8</v>
      </c>
      <c r="S769" s="9">
        <v>3</v>
      </c>
      <c r="V769" s="9" t="s">
        <v>932</v>
      </c>
      <c r="W769" s="9" t="s">
        <v>933</v>
      </c>
      <c r="X769" s="9" t="s">
        <v>934</v>
      </c>
      <c r="Y769" s="9" t="s">
        <v>34</v>
      </c>
    </row>
    <row r="770" spans="1:25" ht="15" customHeight="1">
      <c r="A770" s="10" t="s">
        <v>40</v>
      </c>
      <c r="B770" s="9" t="s">
        <v>818</v>
      </c>
      <c r="F770" s="9" t="s">
        <v>935</v>
      </c>
      <c r="G770" s="9" t="s">
        <v>925</v>
      </c>
      <c r="H770" s="9" t="s">
        <v>936</v>
      </c>
      <c r="I770" s="9" t="s">
        <v>30</v>
      </c>
      <c r="L770" s="9" t="s">
        <v>937</v>
      </c>
      <c r="M770" s="9" t="s">
        <v>938</v>
      </c>
      <c r="O770" s="9" t="s">
        <v>806</v>
      </c>
      <c r="Q770" s="9">
        <v>5</v>
      </c>
      <c r="R770" s="9">
        <v>2.4900000000000002</v>
      </c>
      <c r="S770" s="9">
        <v>39.700000000000003</v>
      </c>
      <c r="T770" s="9" t="s">
        <v>54</v>
      </c>
      <c r="V770" s="9" t="s">
        <v>939</v>
      </c>
      <c r="W770" s="9" t="s">
        <v>940</v>
      </c>
      <c r="X770" s="21" t="s">
        <v>941</v>
      </c>
      <c r="Y770" s="9" t="s">
        <v>34</v>
      </c>
    </row>
    <row r="771" spans="1:25" ht="15" customHeight="1">
      <c r="A771" s="10" t="s">
        <v>40</v>
      </c>
      <c r="B771" s="9" t="s">
        <v>942</v>
      </c>
      <c r="F771" s="9" t="s">
        <v>935</v>
      </c>
      <c r="G771" s="9" t="s">
        <v>925</v>
      </c>
      <c r="H771" s="9" t="s">
        <v>936</v>
      </c>
      <c r="I771" s="9" t="s">
        <v>30</v>
      </c>
      <c r="L771" s="9" t="s">
        <v>937</v>
      </c>
      <c r="M771" s="9" t="s">
        <v>938</v>
      </c>
      <c r="O771" s="9" t="s">
        <v>806</v>
      </c>
      <c r="Q771" s="9">
        <v>10</v>
      </c>
      <c r="R771" s="9">
        <v>5.93</v>
      </c>
      <c r="S771" s="9">
        <v>32.299999999999997</v>
      </c>
      <c r="T771" s="9" t="s">
        <v>54</v>
      </c>
      <c r="V771" s="9" t="s">
        <v>939</v>
      </c>
      <c r="W771" s="9" t="s">
        <v>940</v>
      </c>
      <c r="X771" s="21" t="s">
        <v>941</v>
      </c>
      <c r="Y771" s="9" t="s">
        <v>34</v>
      </c>
    </row>
    <row r="772" spans="1:25" ht="15" customHeight="1">
      <c r="A772" s="10" t="s">
        <v>45</v>
      </c>
      <c r="B772" s="9" t="s">
        <v>943</v>
      </c>
      <c r="F772" s="9" t="s">
        <v>935</v>
      </c>
      <c r="G772" s="9" t="s">
        <v>925</v>
      </c>
      <c r="H772" s="9" t="s">
        <v>936</v>
      </c>
      <c r="I772" s="9" t="s">
        <v>30</v>
      </c>
      <c r="L772" s="9" t="s">
        <v>937</v>
      </c>
      <c r="M772" s="9" t="s">
        <v>938</v>
      </c>
      <c r="O772" s="9" t="s">
        <v>806</v>
      </c>
      <c r="Q772" s="9">
        <v>3.6600000000000001E-2</v>
      </c>
      <c r="R772" s="9">
        <v>8.6499999999999999E-4</v>
      </c>
      <c r="S772" s="9">
        <v>0.14799999999999999</v>
      </c>
      <c r="V772" s="9" t="s">
        <v>939</v>
      </c>
      <c r="W772" s="9" t="s">
        <v>944</v>
      </c>
      <c r="X772" s="21" t="s">
        <v>941</v>
      </c>
      <c r="Y772" s="9" t="s">
        <v>34</v>
      </c>
    </row>
    <row r="773" spans="1:25" ht="15" customHeight="1">
      <c r="A773" s="10" t="s">
        <v>45</v>
      </c>
      <c r="B773" s="9" t="s">
        <v>945</v>
      </c>
      <c r="F773" s="9" t="s">
        <v>935</v>
      </c>
      <c r="G773" s="9" t="s">
        <v>925</v>
      </c>
      <c r="H773" s="9" t="s">
        <v>936</v>
      </c>
      <c r="I773" s="9" t="s">
        <v>30</v>
      </c>
      <c r="L773" s="9" t="s">
        <v>937</v>
      </c>
      <c r="M773" s="9" t="s">
        <v>938</v>
      </c>
      <c r="O773" s="9" t="s">
        <v>806</v>
      </c>
      <c r="Q773" s="9">
        <v>4.02E-2</v>
      </c>
      <c r="R773" s="9">
        <v>1.8100000000000002E-2</v>
      </c>
      <c r="S773" s="9">
        <v>7.2099999999999997E-2</v>
      </c>
      <c r="V773" s="9" t="s">
        <v>939</v>
      </c>
      <c r="W773" s="9" t="s">
        <v>944</v>
      </c>
      <c r="X773" s="21" t="s">
        <v>941</v>
      </c>
      <c r="Y773" s="9" t="s">
        <v>34</v>
      </c>
    </row>
    <row r="774" spans="1:25" ht="15" customHeight="1">
      <c r="A774" s="10" t="s">
        <v>45</v>
      </c>
      <c r="B774" s="9" t="s">
        <v>946</v>
      </c>
      <c r="F774" s="9" t="s">
        <v>935</v>
      </c>
      <c r="G774" s="9" t="s">
        <v>925</v>
      </c>
      <c r="H774" s="9" t="s">
        <v>936</v>
      </c>
      <c r="I774" s="9" t="s">
        <v>30</v>
      </c>
      <c r="L774" s="9" t="s">
        <v>937</v>
      </c>
      <c r="M774" s="9" t="s">
        <v>938</v>
      </c>
      <c r="O774" s="9" t="s">
        <v>806</v>
      </c>
      <c r="Q774" s="9">
        <v>4.7699999999999999E-2</v>
      </c>
      <c r="R774" s="9">
        <v>1.4999999999999999E-2</v>
      </c>
      <c r="S774" s="9">
        <v>0.11</v>
      </c>
      <c r="V774" s="9" t="s">
        <v>939</v>
      </c>
      <c r="W774" s="9" t="s">
        <v>944</v>
      </c>
      <c r="X774" s="21" t="s">
        <v>941</v>
      </c>
      <c r="Y774" s="9" t="s">
        <v>34</v>
      </c>
    </row>
    <row r="775" spans="1:25" ht="15" customHeight="1">
      <c r="A775" s="10" t="s">
        <v>45</v>
      </c>
      <c r="B775" s="9" t="s">
        <v>947</v>
      </c>
      <c r="F775" s="9" t="s">
        <v>935</v>
      </c>
      <c r="G775" s="9" t="s">
        <v>925</v>
      </c>
      <c r="H775" s="9" t="s">
        <v>936</v>
      </c>
      <c r="I775" s="9" t="s">
        <v>30</v>
      </c>
      <c r="L775" s="9" t="s">
        <v>937</v>
      </c>
      <c r="M775" s="9" t="s">
        <v>938</v>
      </c>
      <c r="O775" s="9" t="s">
        <v>806</v>
      </c>
      <c r="Q775" s="9">
        <v>5.3999999999999999E-2</v>
      </c>
      <c r="R775" s="9">
        <v>2.23E-2</v>
      </c>
      <c r="S775" s="9">
        <v>0.10199999999999999</v>
      </c>
      <c r="V775" s="9" t="s">
        <v>939</v>
      </c>
      <c r="W775" s="9" t="s">
        <v>944</v>
      </c>
      <c r="X775" s="21" t="s">
        <v>941</v>
      </c>
      <c r="Y775" s="9" t="s">
        <v>34</v>
      </c>
    </row>
    <row r="776" spans="1:25" ht="15" customHeight="1">
      <c r="A776" s="10" t="s">
        <v>45</v>
      </c>
      <c r="B776" s="9" t="s">
        <v>948</v>
      </c>
      <c r="F776" s="9" t="s">
        <v>935</v>
      </c>
      <c r="G776" s="9" t="s">
        <v>925</v>
      </c>
      <c r="H776" s="9" t="s">
        <v>936</v>
      </c>
      <c r="I776" s="9" t="s">
        <v>30</v>
      </c>
      <c r="L776" s="9" t="s">
        <v>937</v>
      </c>
      <c r="M776" s="9" t="s">
        <v>938</v>
      </c>
      <c r="O776" s="9" t="s">
        <v>806</v>
      </c>
      <c r="Q776" s="9">
        <v>0.48199999999999998</v>
      </c>
      <c r="R776" s="9">
        <v>0.28899999999999998</v>
      </c>
      <c r="S776" s="9">
        <v>0.78200000000000003</v>
      </c>
      <c r="V776" s="9" t="s">
        <v>939</v>
      </c>
      <c r="W776" s="9" t="s">
        <v>944</v>
      </c>
      <c r="X776" s="21" t="s">
        <v>941</v>
      </c>
      <c r="Y776" s="9" t="s">
        <v>34</v>
      </c>
    </row>
    <row r="777" spans="1:25" ht="15" customHeight="1">
      <c r="A777" s="10" t="s">
        <v>45</v>
      </c>
      <c r="B777" s="9" t="s">
        <v>949</v>
      </c>
      <c r="F777" s="9" t="s">
        <v>935</v>
      </c>
      <c r="G777" s="9" t="s">
        <v>925</v>
      </c>
      <c r="H777" s="9" t="s">
        <v>936</v>
      </c>
      <c r="I777" s="9" t="s">
        <v>30</v>
      </c>
      <c r="L777" s="9" t="s">
        <v>937</v>
      </c>
      <c r="M777" s="9" t="s">
        <v>938</v>
      </c>
      <c r="O777" s="9" t="s">
        <v>806</v>
      </c>
      <c r="Q777" s="9">
        <v>0.11799999999999999</v>
      </c>
      <c r="R777" s="9">
        <v>8.0399999999999999E-2</v>
      </c>
      <c r="S777" s="9">
        <v>0.16500000000000001</v>
      </c>
      <c r="V777" s="9" t="s">
        <v>939</v>
      </c>
      <c r="W777" s="9" t="s">
        <v>944</v>
      </c>
      <c r="X777" s="21" t="s">
        <v>941</v>
      </c>
      <c r="Y777" s="9" t="s">
        <v>34</v>
      </c>
    </row>
    <row r="778" spans="1:25" ht="15" customHeight="1">
      <c r="A778" s="10" t="s">
        <v>25</v>
      </c>
      <c r="B778" s="9" t="s">
        <v>818</v>
      </c>
      <c r="F778" s="9" t="s">
        <v>935</v>
      </c>
      <c r="G778" s="9" t="s">
        <v>925</v>
      </c>
      <c r="H778" s="9" t="s">
        <v>936</v>
      </c>
      <c r="I778" s="9" t="s">
        <v>30</v>
      </c>
      <c r="L778" s="9" t="s">
        <v>937</v>
      </c>
      <c r="M778" s="9" t="s">
        <v>938</v>
      </c>
      <c r="O778" s="9" t="s">
        <v>806</v>
      </c>
      <c r="Q778" s="9">
        <v>0.32</v>
      </c>
      <c r="R778" s="9">
        <v>6.7599999999999993E-2</v>
      </c>
      <c r="S778" s="9">
        <v>0.92700000000000005</v>
      </c>
      <c r="T778" s="9" t="s">
        <v>54</v>
      </c>
      <c r="V778" s="9" t="s">
        <v>939</v>
      </c>
      <c r="W778" s="9" t="s">
        <v>944</v>
      </c>
      <c r="X778" s="21" t="s">
        <v>941</v>
      </c>
      <c r="Y778" s="9" t="s">
        <v>34</v>
      </c>
    </row>
    <row r="779" spans="1:25" ht="15" customHeight="1">
      <c r="A779" s="10" t="s">
        <v>25</v>
      </c>
      <c r="B779" s="9" t="s">
        <v>942</v>
      </c>
      <c r="F779" s="9" t="s">
        <v>935</v>
      </c>
      <c r="G779" s="9" t="s">
        <v>925</v>
      </c>
      <c r="H779" s="9" t="s">
        <v>936</v>
      </c>
      <c r="I779" s="9" t="s">
        <v>30</v>
      </c>
      <c r="L779" s="9" t="s">
        <v>937</v>
      </c>
      <c r="M779" s="9" t="s">
        <v>938</v>
      </c>
      <c r="O779" s="9" t="s">
        <v>806</v>
      </c>
      <c r="Q779" s="9">
        <v>0.16</v>
      </c>
      <c r="R779" s="9">
        <v>7.2900000000000006E-2</v>
      </c>
      <c r="S779" s="9">
        <v>0.377</v>
      </c>
      <c r="T779" s="9" t="s">
        <v>54</v>
      </c>
      <c r="V779" s="9" t="s">
        <v>939</v>
      </c>
      <c r="W779" s="9" t="s">
        <v>944</v>
      </c>
      <c r="X779" s="21" t="s">
        <v>941</v>
      </c>
      <c r="Y779" s="9" t="s">
        <v>34</v>
      </c>
    </row>
    <row r="780" spans="1:25" ht="15" customHeight="1">
      <c r="A780" s="10" t="s">
        <v>40</v>
      </c>
      <c r="D780" s="9" t="s">
        <v>704</v>
      </c>
      <c r="F780" s="9" t="s">
        <v>28</v>
      </c>
      <c r="G780" s="9" t="s">
        <v>925</v>
      </c>
      <c r="I780" s="9" t="s">
        <v>30</v>
      </c>
      <c r="Q780" s="9">
        <v>1.3</v>
      </c>
      <c r="V780" s="9" t="s">
        <v>950</v>
      </c>
      <c r="W780" s="9" t="s">
        <v>951</v>
      </c>
      <c r="X780" s="9" t="s">
        <v>952</v>
      </c>
      <c r="Y780" s="9" t="s">
        <v>34</v>
      </c>
    </row>
    <row r="781" spans="1:25" ht="15" customHeight="1">
      <c r="A781" s="10" t="s">
        <v>25</v>
      </c>
      <c r="B781" s="77" t="s">
        <v>953</v>
      </c>
      <c r="D781" s="9" t="s">
        <v>954</v>
      </c>
      <c r="F781" s="9" t="s">
        <v>45</v>
      </c>
      <c r="G781" s="9" t="s">
        <v>925</v>
      </c>
      <c r="I781" s="9" t="s">
        <v>30</v>
      </c>
      <c r="L781" s="9" t="s">
        <v>955</v>
      </c>
      <c r="M781" s="9" t="s">
        <v>956</v>
      </c>
      <c r="Q781" s="77">
        <v>1E-4</v>
      </c>
      <c r="R781"/>
      <c r="V781" s="9" t="s">
        <v>957</v>
      </c>
      <c r="W781" s="9" t="s">
        <v>958</v>
      </c>
      <c r="X781" s="21" t="s">
        <v>959</v>
      </c>
      <c r="Y781" s="9" t="s">
        <v>34</v>
      </c>
    </row>
    <row r="782" spans="1:25" ht="15" customHeight="1">
      <c r="A782" s="10" t="s">
        <v>25</v>
      </c>
      <c r="B782" s="77" t="s">
        <v>960</v>
      </c>
      <c r="D782" s="9" t="s">
        <v>954</v>
      </c>
      <c r="F782" s="9" t="s">
        <v>45</v>
      </c>
      <c r="G782" s="9" t="s">
        <v>925</v>
      </c>
      <c r="I782" s="9" t="s">
        <v>30</v>
      </c>
      <c r="L782" s="9" t="s">
        <v>955</v>
      </c>
      <c r="M782" s="9" t="s">
        <v>956</v>
      </c>
      <c r="Q782" s="77">
        <v>1E-4</v>
      </c>
      <c r="R782"/>
      <c r="V782" s="9" t="s">
        <v>957</v>
      </c>
      <c r="W782" s="9" t="s">
        <v>958</v>
      </c>
      <c r="X782" s="21" t="s">
        <v>959</v>
      </c>
      <c r="Y782" s="9" t="s">
        <v>34</v>
      </c>
    </row>
    <row r="783" spans="1:25" ht="15" customHeight="1">
      <c r="A783" s="10" t="s">
        <v>25</v>
      </c>
      <c r="B783" s="77" t="s">
        <v>961</v>
      </c>
      <c r="D783" s="9" t="s">
        <v>954</v>
      </c>
      <c r="F783" s="9" t="s">
        <v>45</v>
      </c>
      <c r="G783" s="9" t="s">
        <v>925</v>
      </c>
      <c r="I783" s="9" t="s">
        <v>30</v>
      </c>
      <c r="L783" s="9" t="s">
        <v>955</v>
      </c>
      <c r="M783" s="9" t="s">
        <v>956</v>
      </c>
      <c r="Q783">
        <v>1E-4</v>
      </c>
      <c r="R783"/>
      <c r="V783" s="9" t="s">
        <v>957</v>
      </c>
      <c r="W783" s="9" t="s">
        <v>958</v>
      </c>
      <c r="X783" s="21" t="s">
        <v>959</v>
      </c>
      <c r="Y783" s="9" t="s">
        <v>34</v>
      </c>
    </row>
    <row r="784" spans="1:25" ht="15" customHeight="1">
      <c r="A784" s="10" t="s">
        <v>25</v>
      </c>
      <c r="B784" s="77" t="s">
        <v>962</v>
      </c>
      <c r="D784" s="9" t="s">
        <v>954</v>
      </c>
      <c r="F784" s="9" t="s">
        <v>45</v>
      </c>
      <c r="G784" s="9" t="s">
        <v>925</v>
      </c>
      <c r="I784" s="9" t="s">
        <v>30</v>
      </c>
      <c r="L784" s="9" t="s">
        <v>955</v>
      </c>
      <c r="M784" s="9" t="s">
        <v>956</v>
      </c>
      <c r="Q784" s="77">
        <v>1.0000000000000001E-5</v>
      </c>
      <c r="R784"/>
      <c r="V784" s="9" t="s">
        <v>957</v>
      </c>
      <c r="W784" s="9" t="s">
        <v>958</v>
      </c>
      <c r="X784" s="21" t="s">
        <v>959</v>
      </c>
      <c r="Y784" s="9" t="s">
        <v>34</v>
      </c>
    </row>
    <row r="785" spans="1:25" ht="15" customHeight="1">
      <c r="A785" s="10" t="s">
        <v>25</v>
      </c>
      <c r="B785" s="77" t="s">
        <v>963</v>
      </c>
      <c r="D785" s="9" t="s">
        <v>954</v>
      </c>
      <c r="F785" s="9" t="s">
        <v>45</v>
      </c>
      <c r="G785" s="9" t="s">
        <v>925</v>
      </c>
      <c r="I785" s="9" t="s">
        <v>30</v>
      </c>
      <c r="L785" s="9" t="s">
        <v>955</v>
      </c>
      <c r="M785" s="9" t="s">
        <v>956</v>
      </c>
      <c r="Q785">
        <v>1.0000000000000001E-5</v>
      </c>
      <c r="R785"/>
      <c r="V785" s="9" t="s">
        <v>957</v>
      </c>
      <c r="W785" s="9" t="s">
        <v>958</v>
      </c>
      <c r="X785" s="21" t="s">
        <v>959</v>
      </c>
      <c r="Y785" s="9" t="s">
        <v>34</v>
      </c>
    </row>
    <row r="786" spans="1:25" ht="15" customHeight="1">
      <c r="A786" s="10" t="s">
        <v>25</v>
      </c>
      <c r="B786" s="77" t="s">
        <v>964</v>
      </c>
      <c r="D786" s="9" t="s">
        <v>954</v>
      </c>
      <c r="F786" s="9" t="s">
        <v>45</v>
      </c>
      <c r="G786" s="9" t="s">
        <v>925</v>
      </c>
      <c r="I786" s="9" t="s">
        <v>30</v>
      </c>
      <c r="L786" s="9" t="s">
        <v>955</v>
      </c>
      <c r="M786" s="9" t="s">
        <v>956</v>
      </c>
      <c r="Q786">
        <v>1.0000000000000001E-5</v>
      </c>
      <c r="R786"/>
      <c r="V786" s="9" t="s">
        <v>957</v>
      </c>
      <c r="W786" s="9" t="s">
        <v>958</v>
      </c>
      <c r="X786" s="21" t="s">
        <v>959</v>
      </c>
      <c r="Y786" s="9" t="s">
        <v>34</v>
      </c>
    </row>
    <row r="787" spans="1:25" ht="15" customHeight="1">
      <c r="A787" s="10" t="s">
        <v>25</v>
      </c>
      <c r="B787" s="77" t="s">
        <v>965</v>
      </c>
      <c r="D787" s="9" t="s">
        <v>954</v>
      </c>
      <c r="F787" s="9" t="s">
        <v>45</v>
      </c>
      <c r="G787" s="9" t="s">
        <v>925</v>
      </c>
      <c r="I787" s="9" t="s">
        <v>30</v>
      </c>
      <c r="L787" s="9" t="s">
        <v>955</v>
      </c>
      <c r="M787" s="9" t="s">
        <v>956</v>
      </c>
      <c r="Q787">
        <v>1E-3</v>
      </c>
      <c r="R787"/>
      <c r="V787" s="9" t="s">
        <v>957</v>
      </c>
      <c r="W787" s="9" t="s">
        <v>958</v>
      </c>
      <c r="X787" s="21" t="s">
        <v>959</v>
      </c>
      <c r="Y787" s="9" t="s">
        <v>34</v>
      </c>
    </row>
    <row r="788" spans="1:25" ht="15" customHeight="1">
      <c r="A788" s="10" t="s">
        <v>25</v>
      </c>
      <c r="B788" s="77" t="s">
        <v>966</v>
      </c>
      <c r="D788" s="9" t="s">
        <v>954</v>
      </c>
      <c r="F788" s="9" t="s">
        <v>45</v>
      </c>
      <c r="G788" s="9" t="s">
        <v>925</v>
      </c>
      <c r="I788" s="9" t="s">
        <v>30</v>
      </c>
      <c r="L788" s="9" t="s">
        <v>955</v>
      </c>
      <c r="M788" s="9" t="s">
        <v>956</v>
      </c>
      <c r="Q788">
        <v>1.0000000000000001E-5</v>
      </c>
      <c r="R788"/>
      <c r="V788" s="9" t="s">
        <v>957</v>
      </c>
      <c r="W788" s="9" t="s">
        <v>958</v>
      </c>
      <c r="X788" s="21" t="s">
        <v>959</v>
      </c>
      <c r="Y788" s="9" t="s">
        <v>34</v>
      </c>
    </row>
    <row r="789" spans="1:25" ht="15" customHeight="1">
      <c r="A789" s="10" t="s">
        <v>25</v>
      </c>
      <c r="B789" s="77" t="s">
        <v>967</v>
      </c>
      <c r="D789" s="9" t="s">
        <v>954</v>
      </c>
      <c r="F789" s="9" t="s">
        <v>45</v>
      </c>
      <c r="G789" s="9" t="s">
        <v>925</v>
      </c>
      <c r="I789" s="9" t="s">
        <v>30</v>
      </c>
      <c r="L789" s="9" t="s">
        <v>955</v>
      </c>
      <c r="M789" s="9" t="s">
        <v>956</v>
      </c>
      <c r="Q789">
        <v>1.0000000000000001E-5</v>
      </c>
      <c r="R789"/>
      <c r="V789" s="9" t="s">
        <v>957</v>
      </c>
      <c r="W789" s="9" t="s">
        <v>958</v>
      </c>
      <c r="X789" s="21" t="s">
        <v>959</v>
      </c>
      <c r="Y789" s="9" t="s">
        <v>34</v>
      </c>
    </row>
    <row r="790" spans="1:25" ht="15" customHeight="1">
      <c r="A790" s="10" t="s">
        <v>25</v>
      </c>
      <c r="B790" s="77" t="s">
        <v>968</v>
      </c>
      <c r="D790" s="9" t="s">
        <v>954</v>
      </c>
      <c r="F790" s="9" t="s">
        <v>45</v>
      </c>
      <c r="G790" s="9" t="s">
        <v>925</v>
      </c>
      <c r="I790" s="9" t="s">
        <v>30</v>
      </c>
      <c r="L790" s="9" t="s">
        <v>955</v>
      </c>
      <c r="M790" s="9" t="s">
        <v>956</v>
      </c>
      <c r="Q790" s="77">
        <v>1.0000000000000001E-5</v>
      </c>
      <c r="R790"/>
      <c r="V790" s="9" t="s">
        <v>957</v>
      </c>
      <c r="W790" s="9" t="s">
        <v>958</v>
      </c>
      <c r="X790" s="21" t="s">
        <v>959</v>
      </c>
      <c r="Y790" s="9" t="s">
        <v>34</v>
      </c>
    </row>
    <row r="791" spans="1:25" ht="15" customHeight="1">
      <c r="A791" s="10" t="s">
        <v>25</v>
      </c>
      <c r="B791" s="77" t="s">
        <v>969</v>
      </c>
      <c r="D791" s="9" t="s">
        <v>954</v>
      </c>
      <c r="F791" s="9" t="s">
        <v>45</v>
      </c>
      <c r="G791" s="9" t="s">
        <v>925</v>
      </c>
      <c r="I791" s="9" t="s">
        <v>30</v>
      </c>
      <c r="L791" s="9" t="s">
        <v>955</v>
      </c>
      <c r="M791" s="9" t="s">
        <v>956</v>
      </c>
      <c r="Q791">
        <v>1E-4</v>
      </c>
      <c r="R791"/>
      <c r="V791" s="9" t="s">
        <v>957</v>
      </c>
      <c r="W791" s="9" t="s">
        <v>958</v>
      </c>
      <c r="X791" s="21" t="s">
        <v>959</v>
      </c>
      <c r="Y791" s="9" t="s">
        <v>34</v>
      </c>
    </row>
    <row r="792" spans="1:25" ht="15" customHeight="1">
      <c r="A792" s="10" t="s">
        <v>25</v>
      </c>
      <c r="B792" s="77" t="s">
        <v>970</v>
      </c>
      <c r="D792" s="9" t="s">
        <v>954</v>
      </c>
      <c r="F792" s="9" t="s">
        <v>45</v>
      </c>
      <c r="G792" s="9" t="s">
        <v>925</v>
      </c>
      <c r="I792" s="9" t="s">
        <v>30</v>
      </c>
      <c r="L792" s="9" t="s">
        <v>955</v>
      </c>
      <c r="M792" s="9" t="s">
        <v>956</v>
      </c>
      <c r="Q792">
        <v>1E-4</v>
      </c>
      <c r="R792"/>
      <c r="V792" s="9" t="s">
        <v>957</v>
      </c>
      <c r="W792" s="9" t="s">
        <v>958</v>
      </c>
      <c r="X792" s="21" t="s">
        <v>959</v>
      </c>
      <c r="Y792" s="9" t="s">
        <v>34</v>
      </c>
    </row>
    <row r="793" spans="1:25" ht="15" customHeight="1">
      <c r="A793" s="10" t="s">
        <v>25</v>
      </c>
      <c r="B793" s="77" t="s">
        <v>971</v>
      </c>
      <c r="D793" s="9" t="s">
        <v>954</v>
      </c>
      <c r="F793" s="9" t="s">
        <v>45</v>
      </c>
      <c r="G793" s="9" t="s">
        <v>925</v>
      </c>
      <c r="I793" s="9" t="s">
        <v>30</v>
      </c>
      <c r="L793" s="9" t="s">
        <v>955</v>
      </c>
      <c r="M793" s="9" t="s">
        <v>956</v>
      </c>
      <c r="Q793">
        <v>1.0000000000000001E-5</v>
      </c>
      <c r="R793"/>
      <c r="V793" s="9" t="s">
        <v>957</v>
      </c>
      <c r="W793" s="9" t="s">
        <v>958</v>
      </c>
      <c r="X793" s="21" t="s">
        <v>959</v>
      </c>
      <c r="Y793" s="9" t="s">
        <v>34</v>
      </c>
    </row>
    <row r="794" spans="1:25" ht="15" customHeight="1">
      <c r="A794" s="10" t="s">
        <v>25</v>
      </c>
      <c r="B794" s="77" t="s">
        <v>972</v>
      </c>
      <c r="D794" s="9" t="s">
        <v>954</v>
      </c>
      <c r="F794" s="9" t="s">
        <v>45</v>
      </c>
      <c r="G794" s="9" t="s">
        <v>925</v>
      </c>
      <c r="I794" s="9" t="s">
        <v>30</v>
      </c>
      <c r="L794" s="9" t="s">
        <v>955</v>
      </c>
      <c r="M794" s="9" t="s">
        <v>956</v>
      </c>
      <c r="Q794">
        <v>1.0000000000000001E-5</v>
      </c>
      <c r="R794"/>
      <c r="V794" s="9" t="s">
        <v>957</v>
      </c>
      <c r="W794" s="9" t="s">
        <v>958</v>
      </c>
      <c r="X794" s="21" t="s">
        <v>959</v>
      </c>
      <c r="Y794" s="9" t="s">
        <v>34</v>
      </c>
    </row>
    <row r="795" spans="1:25" ht="15" customHeight="1">
      <c r="A795" s="10" t="s">
        <v>25</v>
      </c>
      <c r="B795" s="77" t="s">
        <v>973</v>
      </c>
      <c r="D795" s="9" t="s">
        <v>954</v>
      </c>
      <c r="F795" s="9" t="s">
        <v>45</v>
      </c>
      <c r="G795" s="9" t="s">
        <v>925</v>
      </c>
      <c r="I795" s="9" t="s">
        <v>30</v>
      </c>
      <c r="L795" s="9" t="s">
        <v>955</v>
      </c>
      <c r="M795" s="9" t="s">
        <v>956</v>
      </c>
      <c r="Q795">
        <v>1.0000000000000001E-5</v>
      </c>
      <c r="R795"/>
      <c r="V795" s="9" t="s">
        <v>957</v>
      </c>
      <c r="W795" s="9" t="s">
        <v>958</v>
      </c>
      <c r="X795" s="21" t="s">
        <v>959</v>
      </c>
      <c r="Y795" s="9" t="s">
        <v>34</v>
      </c>
    </row>
    <row r="796" spans="1:25" ht="15" customHeight="1">
      <c r="A796" s="10" t="s">
        <v>25</v>
      </c>
      <c r="B796" s="77" t="s">
        <v>974</v>
      </c>
      <c r="D796" s="9" t="s">
        <v>954</v>
      </c>
      <c r="F796" s="9" t="s">
        <v>45</v>
      </c>
      <c r="G796" s="9" t="s">
        <v>925</v>
      </c>
      <c r="I796" s="9" t="s">
        <v>30</v>
      </c>
      <c r="L796" s="9" t="s">
        <v>955</v>
      </c>
      <c r="M796" s="9" t="s">
        <v>956</v>
      </c>
      <c r="Q796">
        <v>1.0000000000000001E-5</v>
      </c>
      <c r="R796"/>
      <c r="V796" s="9" t="s">
        <v>957</v>
      </c>
      <c r="W796" s="9" t="s">
        <v>958</v>
      </c>
      <c r="X796" s="21" t="s">
        <v>959</v>
      </c>
      <c r="Y796" s="9" t="s">
        <v>34</v>
      </c>
    </row>
    <row r="797" spans="1:25" ht="15" customHeight="1">
      <c r="A797" s="10" t="s">
        <v>25</v>
      </c>
      <c r="B797" s="77" t="s">
        <v>975</v>
      </c>
      <c r="D797" s="9" t="s">
        <v>954</v>
      </c>
      <c r="F797" s="9" t="s">
        <v>45</v>
      </c>
      <c r="G797" s="9" t="s">
        <v>925</v>
      </c>
      <c r="I797" s="9" t="s">
        <v>30</v>
      </c>
      <c r="L797" s="9" t="s">
        <v>955</v>
      </c>
      <c r="M797" s="9" t="s">
        <v>956</v>
      </c>
      <c r="Q797">
        <v>1.0000000000000001E-5</v>
      </c>
      <c r="R797"/>
      <c r="V797" s="9" t="s">
        <v>957</v>
      </c>
      <c r="W797" s="9" t="s">
        <v>958</v>
      </c>
      <c r="X797" s="21" t="s">
        <v>959</v>
      </c>
      <c r="Y797" s="9" t="s">
        <v>34</v>
      </c>
    </row>
    <row r="798" spans="1:25" ht="15" customHeight="1">
      <c r="A798" s="10" t="s">
        <v>25</v>
      </c>
      <c r="B798" s="77" t="s">
        <v>976</v>
      </c>
      <c r="D798" s="9" t="s">
        <v>954</v>
      </c>
      <c r="F798" s="9" t="s">
        <v>45</v>
      </c>
      <c r="G798" s="9" t="s">
        <v>925</v>
      </c>
      <c r="I798" s="9" t="s">
        <v>30</v>
      </c>
      <c r="L798" s="9" t="s">
        <v>955</v>
      </c>
      <c r="M798" s="9" t="s">
        <v>956</v>
      </c>
      <c r="Q798">
        <v>1.0000000000000001E-5</v>
      </c>
      <c r="R798"/>
      <c r="V798" s="9" t="s">
        <v>957</v>
      </c>
      <c r="W798" s="9" t="s">
        <v>958</v>
      </c>
      <c r="X798" s="21" t="s">
        <v>959</v>
      </c>
      <c r="Y798" s="9" t="s">
        <v>34</v>
      </c>
    </row>
    <row r="799" spans="1:25" ht="15" customHeight="1">
      <c r="A799" s="10" t="s">
        <v>25</v>
      </c>
      <c r="B799" s="77" t="s">
        <v>977</v>
      </c>
      <c r="D799" s="9" t="s">
        <v>954</v>
      </c>
      <c r="F799" s="9" t="s">
        <v>45</v>
      </c>
      <c r="G799" s="9" t="s">
        <v>925</v>
      </c>
      <c r="I799" s="9" t="s">
        <v>30</v>
      </c>
      <c r="L799" s="9" t="s">
        <v>955</v>
      </c>
      <c r="M799" s="9" t="s">
        <v>956</v>
      </c>
      <c r="Q799">
        <v>1.0000000000000001E-5</v>
      </c>
      <c r="R799"/>
      <c r="V799" s="9" t="s">
        <v>957</v>
      </c>
      <c r="W799" s="9" t="s">
        <v>958</v>
      </c>
      <c r="X799" s="21" t="s">
        <v>959</v>
      </c>
      <c r="Y799" s="9" t="s">
        <v>34</v>
      </c>
    </row>
    <row r="800" spans="1:25" ht="15" customHeight="1">
      <c r="A800" s="10" t="s">
        <v>25</v>
      </c>
      <c r="B800" s="77" t="s">
        <v>978</v>
      </c>
      <c r="D800" s="9" t="s">
        <v>954</v>
      </c>
      <c r="F800" s="9" t="s">
        <v>45</v>
      </c>
      <c r="G800" s="9" t="s">
        <v>925</v>
      </c>
      <c r="I800" s="9" t="s">
        <v>30</v>
      </c>
      <c r="L800" s="9" t="s">
        <v>955</v>
      </c>
      <c r="M800" s="9" t="s">
        <v>956</v>
      </c>
      <c r="Q800">
        <v>1.0000000000000001E-5</v>
      </c>
      <c r="R800"/>
      <c r="V800" s="9" t="s">
        <v>957</v>
      </c>
      <c r="W800" s="9" t="s">
        <v>958</v>
      </c>
      <c r="X800" s="21" t="s">
        <v>959</v>
      </c>
      <c r="Y800" s="9" t="s">
        <v>34</v>
      </c>
    </row>
    <row r="801" spans="1:25" ht="15" customHeight="1">
      <c r="A801" s="10" t="s">
        <v>25</v>
      </c>
      <c r="B801" s="77" t="s">
        <v>979</v>
      </c>
      <c r="D801" s="9" t="s">
        <v>954</v>
      </c>
      <c r="F801" s="9" t="s">
        <v>45</v>
      </c>
      <c r="G801" s="9" t="s">
        <v>925</v>
      </c>
      <c r="I801" s="9" t="s">
        <v>30</v>
      </c>
      <c r="L801" s="9" t="s">
        <v>955</v>
      </c>
      <c r="M801" s="9" t="s">
        <v>956</v>
      </c>
      <c r="Q801">
        <v>1.0000000000000001E-5</v>
      </c>
      <c r="R801"/>
      <c r="V801" s="9" t="s">
        <v>957</v>
      </c>
      <c r="W801" s="9" t="s">
        <v>958</v>
      </c>
      <c r="X801" s="21" t="s">
        <v>959</v>
      </c>
      <c r="Y801" s="9" t="s">
        <v>34</v>
      </c>
    </row>
    <row r="802" spans="1:25" ht="15" customHeight="1">
      <c r="A802" s="10" t="s">
        <v>25</v>
      </c>
      <c r="B802" s="77" t="s">
        <v>980</v>
      </c>
      <c r="D802" s="9" t="s">
        <v>954</v>
      </c>
      <c r="F802" s="9" t="s">
        <v>45</v>
      </c>
      <c r="G802" s="9" t="s">
        <v>925</v>
      </c>
      <c r="I802" s="9" t="s">
        <v>30</v>
      </c>
      <c r="L802" s="9" t="s">
        <v>955</v>
      </c>
      <c r="M802" s="9" t="s">
        <v>956</v>
      </c>
      <c r="Q802">
        <v>1.0000000000000001E-5</v>
      </c>
      <c r="R802"/>
      <c r="V802" s="9" t="s">
        <v>957</v>
      </c>
      <c r="W802" s="9" t="s">
        <v>958</v>
      </c>
      <c r="X802" s="21" t="s">
        <v>959</v>
      </c>
      <c r="Y802" s="9" t="s">
        <v>34</v>
      </c>
    </row>
    <row r="803" spans="1:25" ht="15" customHeight="1">
      <c r="A803" s="10" t="s">
        <v>25</v>
      </c>
      <c r="B803" s="77" t="s">
        <v>981</v>
      </c>
      <c r="D803" s="9" t="s">
        <v>954</v>
      </c>
      <c r="F803" s="9" t="s">
        <v>45</v>
      </c>
      <c r="G803" s="9" t="s">
        <v>925</v>
      </c>
      <c r="I803" s="9" t="s">
        <v>30</v>
      </c>
      <c r="L803" s="9" t="s">
        <v>955</v>
      </c>
      <c r="M803" s="9" t="s">
        <v>956</v>
      </c>
      <c r="Q803">
        <v>1.0000000000000001E-5</v>
      </c>
      <c r="R803"/>
      <c r="V803" s="9" t="s">
        <v>957</v>
      </c>
      <c r="W803" s="9" t="s">
        <v>958</v>
      </c>
      <c r="X803" s="21" t="s">
        <v>959</v>
      </c>
      <c r="Y803" s="9" t="s">
        <v>34</v>
      </c>
    </row>
    <row r="804" spans="1:25" ht="15" customHeight="1">
      <c r="A804" s="10" t="s">
        <v>40</v>
      </c>
      <c r="B804" t="s">
        <v>982</v>
      </c>
      <c r="C804" t="s">
        <v>983</v>
      </c>
      <c r="F804" s="9" t="s">
        <v>45</v>
      </c>
      <c r="G804" s="9" t="s">
        <v>925</v>
      </c>
      <c r="I804" s="9" t="s">
        <v>30</v>
      </c>
      <c r="L804" s="9" t="s">
        <v>955</v>
      </c>
      <c r="M804" s="9" t="s">
        <v>956</v>
      </c>
      <c r="Q804">
        <v>0.86</v>
      </c>
      <c r="R804">
        <v>0.14000000000000001</v>
      </c>
      <c r="S804">
        <v>3.75</v>
      </c>
      <c r="V804" s="9" t="s">
        <v>984</v>
      </c>
      <c r="W804" s="9" t="s">
        <v>985</v>
      </c>
      <c r="X804" s="9" t="s">
        <v>986</v>
      </c>
      <c r="Y804" s="9" t="s">
        <v>34</v>
      </c>
    </row>
    <row r="805" spans="1:25" ht="15" customHeight="1">
      <c r="A805" s="10" t="s">
        <v>40</v>
      </c>
      <c r="B805" t="s">
        <v>982</v>
      </c>
      <c r="C805" t="s">
        <v>983</v>
      </c>
      <c r="F805" s="9" t="s">
        <v>45</v>
      </c>
      <c r="G805" s="9" t="s">
        <v>925</v>
      </c>
      <c r="I805" s="9" t="s">
        <v>30</v>
      </c>
      <c r="L805" s="9" t="s">
        <v>955</v>
      </c>
      <c r="M805" s="9" t="s">
        <v>956</v>
      </c>
      <c r="Q805">
        <v>6.12</v>
      </c>
      <c r="R805">
        <v>1.18</v>
      </c>
      <c r="S805">
        <v>18.53</v>
      </c>
      <c r="V805" s="9" t="s">
        <v>984</v>
      </c>
      <c r="W805" s="9" t="s">
        <v>985</v>
      </c>
      <c r="X805" s="9" t="s">
        <v>986</v>
      </c>
      <c r="Y805" s="9" t="s">
        <v>34</v>
      </c>
    </row>
    <row r="806" spans="1:25" ht="15" customHeight="1">
      <c r="A806" s="10" t="s">
        <v>40</v>
      </c>
      <c r="B806" t="s">
        <v>982</v>
      </c>
      <c r="C806" t="s">
        <v>987</v>
      </c>
      <c r="F806" s="9" t="s">
        <v>45</v>
      </c>
      <c r="G806" s="9" t="s">
        <v>925</v>
      </c>
      <c r="I806" s="9" t="s">
        <v>30</v>
      </c>
      <c r="L806" s="9" t="s">
        <v>955</v>
      </c>
      <c r="M806" s="9" t="s">
        <v>956</v>
      </c>
      <c r="Q806">
        <v>18</v>
      </c>
      <c r="R806">
        <v>2.4900000000000002</v>
      </c>
      <c r="S806" s="9" t="s">
        <v>2756</v>
      </c>
      <c r="V806" s="9" t="s">
        <v>984</v>
      </c>
      <c r="W806" s="9" t="s">
        <v>985</v>
      </c>
      <c r="X806" s="9" t="s">
        <v>986</v>
      </c>
      <c r="Y806" s="9" t="s">
        <v>34</v>
      </c>
    </row>
    <row r="807" spans="1:25" ht="15" customHeight="1">
      <c r="A807" s="10" t="s">
        <v>40</v>
      </c>
      <c r="B807" t="s">
        <v>982</v>
      </c>
      <c r="C807" t="s">
        <v>987</v>
      </c>
      <c r="F807" s="9" t="s">
        <v>45</v>
      </c>
      <c r="G807" s="9" t="s">
        <v>925</v>
      </c>
      <c r="I807" s="9" t="s">
        <v>30</v>
      </c>
      <c r="L807" s="9" t="s">
        <v>955</v>
      </c>
      <c r="M807" s="9" t="s">
        <v>956</v>
      </c>
      <c r="Q807">
        <v>43.41</v>
      </c>
      <c r="R807">
        <v>14.08</v>
      </c>
      <c r="S807" s="9" t="s">
        <v>2756</v>
      </c>
      <c r="V807" s="9" t="s">
        <v>984</v>
      </c>
      <c r="W807" s="9" t="s">
        <v>985</v>
      </c>
      <c r="X807" s="9" t="s">
        <v>986</v>
      </c>
      <c r="Y807" s="9" t="s">
        <v>34</v>
      </c>
    </row>
    <row r="808" spans="1:25" ht="15" customHeight="1">
      <c r="A808" s="10" t="s">
        <v>40</v>
      </c>
      <c r="B808" t="s">
        <v>982</v>
      </c>
      <c r="C808" t="s">
        <v>988</v>
      </c>
      <c r="F808" s="9" t="s">
        <v>45</v>
      </c>
      <c r="G808" s="9" t="s">
        <v>925</v>
      </c>
      <c r="I808" s="9" t="s">
        <v>30</v>
      </c>
      <c r="L808" s="9" t="s">
        <v>955</v>
      </c>
      <c r="M808" s="9" t="s">
        <v>956</v>
      </c>
      <c r="Q808" s="125" t="s">
        <v>2756</v>
      </c>
      <c r="R808">
        <v>4.4800000000000004</v>
      </c>
      <c r="S808" s="125" t="s">
        <v>2756</v>
      </c>
      <c r="V808" s="9" t="s">
        <v>984</v>
      </c>
      <c r="W808" s="9" t="s">
        <v>985</v>
      </c>
      <c r="X808" s="9" t="s">
        <v>986</v>
      </c>
      <c r="Y808" s="9" t="s">
        <v>34</v>
      </c>
    </row>
    <row r="809" spans="1:25" ht="15" customHeight="1">
      <c r="A809" s="10" t="s">
        <v>40</v>
      </c>
      <c r="B809" t="s">
        <v>982</v>
      </c>
      <c r="C809" t="s">
        <v>988</v>
      </c>
      <c r="F809" s="9" t="s">
        <v>45</v>
      </c>
      <c r="G809" s="9" t="s">
        <v>925</v>
      </c>
      <c r="I809" s="9" t="s">
        <v>30</v>
      </c>
      <c r="L809" s="9" t="s">
        <v>955</v>
      </c>
      <c r="M809" s="9" t="s">
        <v>956</v>
      </c>
      <c r="Q809" s="125" t="s">
        <v>2756</v>
      </c>
      <c r="R809">
        <v>13.93</v>
      </c>
      <c r="S809" s="125" t="s">
        <v>2756</v>
      </c>
      <c r="V809" s="9" t="s">
        <v>984</v>
      </c>
      <c r="W809" s="9" t="s">
        <v>985</v>
      </c>
      <c r="X809" s="9" t="s">
        <v>986</v>
      </c>
      <c r="Y809" s="9" t="s">
        <v>34</v>
      </c>
    </row>
    <row r="810" spans="1:25" ht="15" customHeight="1">
      <c r="A810" s="10" t="s">
        <v>40</v>
      </c>
      <c r="B810" t="s">
        <v>982</v>
      </c>
      <c r="C810" t="s">
        <v>989</v>
      </c>
      <c r="F810" s="9" t="s">
        <v>45</v>
      </c>
      <c r="G810" s="9" t="s">
        <v>925</v>
      </c>
      <c r="I810" s="9" t="s">
        <v>30</v>
      </c>
      <c r="L810" s="9" t="s">
        <v>955</v>
      </c>
      <c r="M810" s="9" t="s">
        <v>956</v>
      </c>
      <c r="Q810" s="125" t="s">
        <v>2756</v>
      </c>
      <c r="R810">
        <v>4.4800000000000004</v>
      </c>
      <c r="S810" s="125" t="s">
        <v>2756</v>
      </c>
      <c r="V810" s="9" t="s">
        <v>984</v>
      </c>
      <c r="W810" s="9" t="s">
        <v>985</v>
      </c>
      <c r="X810" s="9" t="s">
        <v>986</v>
      </c>
      <c r="Y810" s="9" t="s">
        <v>34</v>
      </c>
    </row>
    <row r="811" spans="1:25" ht="15" customHeight="1">
      <c r="A811" s="10" t="s">
        <v>40</v>
      </c>
      <c r="B811" t="s">
        <v>982</v>
      </c>
      <c r="C811" t="s">
        <v>989</v>
      </c>
      <c r="F811" s="9" t="s">
        <v>45</v>
      </c>
      <c r="G811" s="9" t="s">
        <v>925</v>
      </c>
      <c r="I811" s="9" t="s">
        <v>30</v>
      </c>
      <c r="L811" s="9" t="s">
        <v>955</v>
      </c>
      <c r="M811" s="9" t="s">
        <v>956</v>
      </c>
      <c r="Q811" s="125" t="s">
        <v>2756</v>
      </c>
      <c r="R811">
        <v>11.4</v>
      </c>
      <c r="S811" s="125" t="s">
        <v>2756</v>
      </c>
      <c r="V811" s="9" t="s">
        <v>984</v>
      </c>
      <c r="W811" s="9" t="s">
        <v>985</v>
      </c>
      <c r="X811" s="9" t="s">
        <v>986</v>
      </c>
      <c r="Y811" s="9" t="s">
        <v>34</v>
      </c>
    </row>
    <row r="812" spans="1:25" ht="15" customHeight="1">
      <c r="A812" s="10" t="s">
        <v>40</v>
      </c>
      <c r="B812" t="s">
        <v>990</v>
      </c>
      <c r="C812" t="s">
        <v>983</v>
      </c>
      <c r="F812" s="9" t="s">
        <v>45</v>
      </c>
      <c r="G812" s="9" t="s">
        <v>925</v>
      </c>
      <c r="I812" s="9" t="s">
        <v>30</v>
      </c>
      <c r="L812" s="9" t="s">
        <v>955</v>
      </c>
      <c r="M812" s="9" t="s">
        <v>956</v>
      </c>
      <c r="Q812">
        <v>0.25</v>
      </c>
      <c r="R812">
        <v>0.01</v>
      </c>
      <c r="S812">
        <v>1.86</v>
      </c>
      <c r="V812" s="9" t="s">
        <v>984</v>
      </c>
      <c r="W812" s="9" t="s">
        <v>985</v>
      </c>
      <c r="X812" s="9" t="s">
        <v>986</v>
      </c>
      <c r="Y812" s="9" t="s">
        <v>34</v>
      </c>
    </row>
    <row r="813" spans="1:25" ht="15" customHeight="1">
      <c r="A813" s="10" t="s">
        <v>40</v>
      </c>
      <c r="B813" t="s">
        <v>990</v>
      </c>
      <c r="C813" t="s">
        <v>983</v>
      </c>
      <c r="F813" s="9" t="s">
        <v>45</v>
      </c>
      <c r="G813" s="9" t="s">
        <v>925</v>
      </c>
      <c r="I813" s="9" t="s">
        <v>30</v>
      </c>
      <c r="L813" s="9" t="s">
        <v>955</v>
      </c>
      <c r="M813" s="9" t="s">
        <v>956</v>
      </c>
      <c r="Q813">
        <v>3.42</v>
      </c>
      <c r="R813">
        <v>0.08</v>
      </c>
      <c r="S813">
        <v>19.29</v>
      </c>
      <c r="V813" s="9" t="s">
        <v>984</v>
      </c>
      <c r="W813" s="9" t="s">
        <v>985</v>
      </c>
      <c r="X813" s="9" t="s">
        <v>986</v>
      </c>
      <c r="Y813" s="9" t="s">
        <v>34</v>
      </c>
    </row>
    <row r="814" spans="1:25" ht="15" customHeight="1">
      <c r="A814" s="10" t="s">
        <v>40</v>
      </c>
      <c r="B814" t="s">
        <v>990</v>
      </c>
      <c r="C814" t="s">
        <v>987</v>
      </c>
      <c r="F814" s="9" t="s">
        <v>45</v>
      </c>
      <c r="G814" s="9" t="s">
        <v>925</v>
      </c>
      <c r="I814" s="9" t="s">
        <v>30</v>
      </c>
      <c r="L814" s="9" t="s">
        <v>955</v>
      </c>
      <c r="M814" s="9" t="s">
        <v>956</v>
      </c>
      <c r="Q814">
        <v>0.25</v>
      </c>
      <c r="R814">
        <v>0.01</v>
      </c>
      <c r="S814">
        <v>1.86</v>
      </c>
      <c r="V814" s="9" t="s">
        <v>984</v>
      </c>
      <c r="W814" s="9" t="s">
        <v>985</v>
      </c>
      <c r="X814" s="9" t="s">
        <v>986</v>
      </c>
      <c r="Y814" s="9" t="s">
        <v>34</v>
      </c>
    </row>
    <row r="815" spans="1:25" ht="15" customHeight="1">
      <c r="A815" s="10" t="s">
        <v>40</v>
      </c>
      <c r="B815" t="s">
        <v>990</v>
      </c>
      <c r="C815" t="s">
        <v>987</v>
      </c>
      <c r="F815" s="9" t="s">
        <v>45</v>
      </c>
      <c r="G815" s="9" t="s">
        <v>925</v>
      </c>
      <c r="I815" s="9" t="s">
        <v>30</v>
      </c>
      <c r="L815" s="9" t="s">
        <v>955</v>
      </c>
      <c r="M815" s="9" t="s">
        <v>956</v>
      </c>
      <c r="Q815">
        <v>2.0099999999999998</v>
      </c>
      <c r="R815">
        <v>0.05</v>
      </c>
      <c r="S815">
        <v>11.4</v>
      </c>
      <c r="V815" s="9" t="s">
        <v>984</v>
      </c>
      <c r="W815" s="9" t="s">
        <v>985</v>
      </c>
      <c r="X815" s="9" t="s">
        <v>986</v>
      </c>
      <c r="Y815" s="9" t="s">
        <v>34</v>
      </c>
    </row>
    <row r="816" spans="1:25" ht="15" customHeight="1">
      <c r="A816" s="10" t="s">
        <v>40</v>
      </c>
      <c r="B816" t="s">
        <v>990</v>
      </c>
      <c r="C816" t="s">
        <v>988</v>
      </c>
      <c r="F816" s="9" t="s">
        <v>45</v>
      </c>
      <c r="G816" s="9" t="s">
        <v>925</v>
      </c>
      <c r="I816" s="9" t="s">
        <v>30</v>
      </c>
      <c r="L816" s="9" t="s">
        <v>955</v>
      </c>
      <c r="M816" s="9" t="s">
        <v>956</v>
      </c>
      <c r="Q816">
        <v>4</v>
      </c>
      <c r="R816">
        <v>0.85</v>
      </c>
      <c r="S816">
        <v>24.72</v>
      </c>
      <c r="V816" s="9" t="s">
        <v>984</v>
      </c>
      <c r="W816" s="9" t="s">
        <v>985</v>
      </c>
      <c r="X816" s="9" t="s">
        <v>986</v>
      </c>
      <c r="Y816" s="9" t="s">
        <v>34</v>
      </c>
    </row>
    <row r="817" spans="1:25" ht="15" customHeight="1">
      <c r="A817" s="10" t="s">
        <v>40</v>
      </c>
      <c r="B817" t="s">
        <v>990</v>
      </c>
      <c r="C817" t="s">
        <v>988</v>
      </c>
      <c r="F817" s="9" t="s">
        <v>45</v>
      </c>
      <c r="G817" s="9" t="s">
        <v>925</v>
      </c>
      <c r="I817" s="9" t="s">
        <v>30</v>
      </c>
      <c r="L817" s="9" t="s">
        <v>955</v>
      </c>
      <c r="M817" s="9" t="s">
        <v>956</v>
      </c>
      <c r="Q817">
        <v>12.95</v>
      </c>
      <c r="R817">
        <v>4.04</v>
      </c>
      <c r="S817">
        <v>36.130000000000003</v>
      </c>
      <c r="V817" s="9" t="s">
        <v>984</v>
      </c>
      <c r="W817" s="9" t="s">
        <v>985</v>
      </c>
      <c r="X817" s="9" t="s">
        <v>986</v>
      </c>
      <c r="Y817" s="9" t="s">
        <v>34</v>
      </c>
    </row>
    <row r="818" spans="1:25" ht="15" customHeight="1">
      <c r="A818" s="10" t="s">
        <v>40</v>
      </c>
      <c r="B818" t="s">
        <v>990</v>
      </c>
      <c r="C818" t="s">
        <v>989</v>
      </c>
      <c r="F818" s="9" t="s">
        <v>45</v>
      </c>
      <c r="G818" s="9" t="s">
        <v>925</v>
      </c>
      <c r="I818" s="9" t="s">
        <v>30</v>
      </c>
      <c r="L818" s="9" t="s">
        <v>955</v>
      </c>
      <c r="M818" s="9" t="s">
        <v>956</v>
      </c>
      <c r="Q818" s="125" t="s">
        <v>2756</v>
      </c>
      <c r="R818">
        <v>3.95</v>
      </c>
      <c r="S818" s="125" t="s">
        <v>2756</v>
      </c>
      <c r="V818" s="10" t="s">
        <v>991</v>
      </c>
      <c r="W818" s="9" t="s">
        <v>985</v>
      </c>
      <c r="X818" s="9" t="s">
        <v>986</v>
      </c>
      <c r="Y818" s="9" t="s">
        <v>34</v>
      </c>
    </row>
    <row r="819" spans="1:25" ht="15" customHeight="1">
      <c r="A819" s="10" t="s">
        <v>40</v>
      </c>
      <c r="B819" t="s">
        <v>990</v>
      </c>
      <c r="C819" t="s">
        <v>989</v>
      </c>
      <c r="D819" s="9" t="s">
        <v>704</v>
      </c>
      <c r="F819" s="9" t="s">
        <v>45</v>
      </c>
      <c r="G819" s="9" t="s">
        <v>925</v>
      </c>
      <c r="I819" s="9" t="s">
        <v>30</v>
      </c>
      <c r="Q819" s="125" t="s">
        <v>2756</v>
      </c>
      <c r="R819">
        <v>10.49</v>
      </c>
      <c r="S819" s="125" t="s">
        <v>2756</v>
      </c>
      <c r="V819" s="10" t="s">
        <v>992</v>
      </c>
      <c r="W819" s="9" t="s">
        <v>985</v>
      </c>
      <c r="X819" s="9" t="s">
        <v>986</v>
      </c>
      <c r="Y819" s="9" t="s">
        <v>34</v>
      </c>
    </row>
    <row r="820" spans="1:25" ht="15" customHeight="1">
      <c r="A820" s="10" t="s">
        <v>25</v>
      </c>
      <c r="B820" t="s">
        <v>993</v>
      </c>
      <c r="C820"/>
      <c r="D820" s="9" t="s">
        <v>994</v>
      </c>
      <c r="F820" s="9" t="s">
        <v>45</v>
      </c>
      <c r="G820" s="9" t="s">
        <v>925</v>
      </c>
      <c r="I820" s="9" t="s">
        <v>30</v>
      </c>
      <c r="J820" s="9" t="s">
        <v>673</v>
      </c>
      <c r="L820" s="9" t="s">
        <v>673</v>
      </c>
      <c r="N820" s="9" t="s">
        <v>806</v>
      </c>
      <c r="Q820">
        <v>0.03</v>
      </c>
      <c r="R820"/>
      <c r="S820"/>
      <c r="V820" s="9" t="s">
        <v>995</v>
      </c>
      <c r="W820" s="9" t="s">
        <v>996</v>
      </c>
      <c r="X820" s="21" t="s">
        <v>997</v>
      </c>
      <c r="Y820" s="9" t="s">
        <v>34</v>
      </c>
    </row>
    <row r="821" spans="1:25" ht="15" customHeight="1">
      <c r="A821" s="10" t="s">
        <v>25</v>
      </c>
      <c r="D821" s="9" t="s">
        <v>994</v>
      </c>
      <c r="F821" s="9" t="s">
        <v>45</v>
      </c>
      <c r="G821" s="9" t="s">
        <v>925</v>
      </c>
      <c r="I821" s="9" t="s">
        <v>30</v>
      </c>
      <c r="J821" s="9" t="s">
        <v>673</v>
      </c>
      <c r="L821" s="9" t="s">
        <v>673</v>
      </c>
      <c r="N821" s="9" t="s">
        <v>806</v>
      </c>
      <c r="Q821" s="9">
        <v>1.9E-2</v>
      </c>
      <c r="V821" s="9" t="s">
        <v>995</v>
      </c>
      <c r="W821" s="9" t="s">
        <v>996</v>
      </c>
      <c r="X821" s="21" t="s">
        <v>997</v>
      </c>
      <c r="Y821" s="9" t="s">
        <v>34</v>
      </c>
    </row>
    <row r="822" spans="1:25" ht="15" customHeight="1">
      <c r="A822" s="10" t="s">
        <v>45</v>
      </c>
      <c r="B822" s="9" t="s">
        <v>998</v>
      </c>
      <c r="C822" s="9" t="s">
        <v>999</v>
      </c>
      <c r="D822" s="9" t="s">
        <v>1000</v>
      </c>
      <c r="F822" s="9" t="s">
        <v>28</v>
      </c>
      <c r="G822" s="9" t="s">
        <v>925</v>
      </c>
      <c r="H822" s="9" t="s">
        <v>1001</v>
      </c>
      <c r="I822" s="9" t="s">
        <v>30</v>
      </c>
      <c r="L822" s="9" t="s">
        <v>1002</v>
      </c>
      <c r="Q822" s="9">
        <v>0.43</v>
      </c>
      <c r="V822" s="9" t="s">
        <v>1003</v>
      </c>
      <c r="W822" s="9" t="s">
        <v>1004</v>
      </c>
      <c r="X822" s="21" t="s">
        <v>1005</v>
      </c>
      <c r="Y822" s="9" t="s">
        <v>34</v>
      </c>
    </row>
    <row r="823" spans="1:25" ht="15" customHeight="1">
      <c r="A823" s="10" t="s">
        <v>45</v>
      </c>
      <c r="B823" s="9" t="s">
        <v>998</v>
      </c>
      <c r="C823" s="9" t="s">
        <v>999</v>
      </c>
      <c r="D823" s="9" t="s">
        <v>1000</v>
      </c>
      <c r="F823" s="9" t="s">
        <v>28</v>
      </c>
      <c r="G823" s="9" t="s">
        <v>925</v>
      </c>
      <c r="H823" s="9" t="s">
        <v>1001</v>
      </c>
      <c r="I823" s="9" t="s">
        <v>30</v>
      </c>
      <c r="L823" s="9" t="s">
        <v>1002</v>
      </c>
      <c r="Q823" s="9">
        <v>9.43</v>
      </c>
      <c r="V823" s="9" t="s">
        <v>1003</v>
      </c>
      <c r="W823" s="9" t="s">
        <v>1004</v>
      </c>
      <c r="X823" s="21" t="s">
        <v>1005</v>
      </c>
      <c r="Y823" s="9" t="s">
        <v>34</v>
      </c>
    </row>
    <row r="824" spans="1:25" ht="15" customHeight="1">
      <c r="A824" s="10" t="s">
        <v>73</v>
      </c>
      <c r="F824" s="9" t="s">
        <v>28</v>
      </c>
      <c r="G824" s="9" t="s">
        <v>925</v>
      </c>
      <c r="I824" s="9" t="s">
        <v>30</v>
      </c>
      <c r="Q824" s="9">
        <v>1</v>
      </c>
      <c r="V824" s="9" t="s">
        <v>1006</v>
      </c>
      <c r="W824" s="9" t="s">
        <v>1007</v>
      </c>
      <c r="X824" s="21" t="s">
        <v>1008</v>
      </c>
      <c r="Y824" s="9" t="s">
        <v>34</v>
      </c>
    </row>
    <row r="825" spans="1:25" ht="15" customHeight="1">
      <c r="A825" s="10" t="s">
        <v>80</v>
      </c>
      <c r="F825" s="9" t="s">
        <v>28</v>
      </c>
      <c r="G825" s="9" t="s">
        <v>925</v>
      </c>
      <c r="I825" s="9" t="s">
        <v>30</v>
      </c>
      <c r="Q825" s="9">
        <v>0.1</v>
      </c>
      <c r="V825" s="9" t="s">
        <v>1009</v>
      </c>
      <c r="W825" s="9" t="s">
        <v>1007</v>
      </c>
      <c r="X825" s="21" t="s">
        <v>1008</v>
      </c>
      <c r="Y825" s="9" t="s">
        <v>34</v>
      </c>
    </row>
    <row r="826" spans="1:25" ht="15" customHeight="1">
      <c r="A826" s="10" t="s">
        <v>45</v>
      </c>
      <c r="B826" s="9" t="s">
        <v>1010</v>
      </c>
      <c r="C826" s="9" t="s">
        <v>1011</v>
      </c>
      <c r="F826" s="9" t="s">
        <v>102</v>
      </c>
      <c r="G826" s="9" t="s">
        <v>925</v>
      </c>
      <c r="H826" s="9" t="s">
        <v>1012</v>
      </c>
      <c r="I826" s="9" t="s">
        <v>30</v>
      </c>
      <c r="L826" s="9" t="s">
        <v>1013</v>
      </c>
      <c r="Q826" s="9">
        <v>1.7</v>
      </c>
      <c r="V826" s="9" t="s">
        <v>1014</v>
      </c>
      <c r="W826" s="9" t="s">
        <v>1015</v>
      </c>
      <c r="X826" s="21" t="s">
        <v>1016</v>
      </c>
      <c r="Y826" s="9" t="s">
        <v>34</v>
      </c>
    </row>
    <row r="827" spans="1:25" ht="15" customHeight="1">
      <c r="A827" s="10" t="s">
        <v>45</v>
      </c>
      <c r="B827" s="9" t="s">
        <v>1017</v>
      </c>
      <c r="C827" s="9" t="s">
        <v>1018</v>
      </c>
      <c r="F827" s="9" t="s">
        <v>53</v>
      </c>
      <c r="G827" s="9" t="s">
        <v>925</v>
      </c>
      <c r="I827" s="9" t="s">
        <v>30</v>
      </c>
      <c r="Q827" s="9">
        <v>2</v>
      </c>
      <c r="V827" s="9" t="s">
        <v>1019</v>
      </c>
      <c r="W827" s="9" t="s">
        <v>1020</v>
      </c>
      <c r="X827" t="s">
        <v>1021</v>
      </c>
      <c r="Y827" s="9" t="s">
        <v>34</v>
      </c>
    </row>
    <row r="828" spans="1:25" ht="15" customHeight="1">
      <c r="A828" s="10" t="s">
        <v>45</v>
      </c>
      <c r="B828" s="9" t="s">
        <v>1022</v>
      </c>
      <c r="C828" s="9" t="s">
        <v>1018</v>
      </c>
      <c r="F828" s="9" t="s">
        <v>53</v>
      </c>
      <c r="G828" s="9" t="s">
        <v>925</v>
      </c>
      <c r="I828" s="9" t="s">
        <v>30</v>
      </c>
      <c r="Q828" s="9">
        <v>50</v>
      </c>
      <c r="V828" s="9" t="s">
        <v>1019</v>
      </c>
      <c r="W828" s="9" t="s">
        <v>1020</v>
      </c>
      <c r="X828" t="s">
        <v>1021</v>
      </c>
      <c r="Y828" s="9" t="s">
        <v>34</v>
      </c>
    </row>
    <row r="829" spans="1:25" ht="15" customHeight="1">
      <c r="A829" s="10" t="s">
        <v>45</v>
      </c>
      <c r="B829" s="9" t="s">
        <v>1023</v>
      </c>
      <c r="C829" s="9" t="s">
        <v>67</v>
      </c>
      <c r="F829" s="9" t="s">
        <v>53</v>
      </c>
      <c r="G829" s="9" t="s">
        <v>925</v>
      </c>
      <c r="I829" s="9" t="s">
        <v>30</v>
      </c>
      <c r="Q829" s="35">
        <f>(10^2.2)</f>
        <v>158.48931924611153</v>
      </c>
      <c r="V829" s="9" t="s">
        <v>1019</v>
      </c>
      <c r="W829" s="9" t="s">
        <v>1020</v>
      </c>
      <c r="X829" t="s">
        <v>1021</v>
      </c>
      <c r="Y829" s="9" t="s">
        <v>34</v>
      </c>
    </row>
    <row r="830" spans="1:25" ht="15" customHeight="1">
      <c r="A830" s="10" t="s">
        <v>479</v>
      </c>
      <c r="F830" s="9" t="s">
        <v>53</v>
      </c>
      <c r="G830" s="9" t="s">
        <v>925</v>
      </c>
      <c r="H830" t="s">
        <v>1024</v>
      </c>
      <c r="I830" s="9" t="s">
        <v>30</v>
      </c>
      <c r="M830" s="9" t="s">
        <v>942</v>
      </c>
      <c r="Q830" s="35">
        <v>5.42</v>
      </c>
      <c r="R830" s="9">
        <v>2.94</v>
      </c>
      <c r="S830" s="9">
        <v>9.0399999999999991</v>
      </c>
      <c r="V830" s="9" t="s">
        <v>1019</v>
      </c>
      <c r="W830" s="9" t="s">
        <v>1020</v>
      </c>
      <c r="X830" s="20" t="s">
        <v>1021</v>
      </c>
      <c r="Y830" s="9" t="s">
        <v>34</v>
      </c>
    </row>
    <row r="831" spans="1:25" ht="15" customHeight="1">
      <c r="A831" s="10" t="s">
        <v>479</v>
      </c>
      <c r="F831" s="9" t="s">
        <v>53</v>
      </c>
      <c r="G831" s="9" t="s">
        <v>925</v>
      </c>
      <c r="H831" t="s">
        <v>1024</v>
      </c>
      <c r="I831" s="9" t="s">
        <v>30</v>
      </c>
      <c r="M831" s="9" t="s">
        <v>818</v>
      </c>
      <c r="Q831" s="35">
        <v>0.3</v>
      </c>
      <c r="R831" s="9">
        <v>0.05</v>
      </c>
      <c r="S831" s="9">
        <v>0.96</v>
      </c>
      <c r="V831" s="9" t="s">
        <v>1019</v>
      </c>
      <c r="W831" s="9" t="s">
        <v>1020</v>
      </c>
      <c r="X831" s="20" t="s">
        <v>1021</v>
      </c>
      <c r="Y831" s="9" t="s">
        <v>34</v>
      </c>
    </row>
    <row r="832" spans="1:25" ht="15" customHeight="1">
      <c r="A832" s="10" t="s">
        <v>479</v>
      </c>
      <c r="F832" s="9" t="s">
        <v>53</v>
      </c>
      <c r="G832" s="9" t="s">
        <v>925</v>
      </c>
      <c r="H832" t="s">
        <v>1025</v>
      </c>
      <c r="I832" s="9" t="s">
        <v>30</v>
      </c>
      <c r="M832" s="9" t="s">
        <v>818</v>
      </c>
      <c r="Q832" s="35">
        <v>0.59</v>
      </c>
      <c r="R832" s="9">
        <v>0.13</v>
      </c>
      <c r="S832" s="9">
        <v>3.21</v>
      </c>
      <c r="V832" s="9" t="s">
        <v>1019</v>
      </c>
      <c r="W832" s="9" t="s">
        <v>1020</v>
      </c>
      <c r="X832" s="20" t="s">
        <v>1021</v>
      </c>
      <c r="Y832" s="9" t="s">
        <v>34</v>
      </c>
    </row>
    <row r="833" spans="1:25" ht="15" customHeight="1">
      <c r="A833" s="10" t="s">
        <v>479</v>
      </c>
      <c r="F833" s="9" t="s">
        <v>53</v>
      </c>
      <c r="G833" s="9" t="s">
        <v>925</v>
      </c>
      <c r="H833" t="s">
        <v>1025</v>
      </c>
      <c r="I833" s="9" t="s">
        <v>30</v>
      </c>
      <c r="M833" s="9" t="s">
        <v>942</v>
      </c>
      <c r="Q833" s="35">
        <v>0.26</v>
      </c>
      <c r="R833" s="9">
        <v>0.01</v>
      </c>
      <c r="S833" s="9">
        <v>2.2599999999999998</v>
      </c>
      <c r="V833" s="9" t="s">
        <v>1019</v>
      </c>
      <c r="W833" s="9" t="s">
        <v>1020</v>
      </c>
      <c r="X833" s="20" t="s">
        <v>1021</v>
      </c>
      <c r="Y833" s="9" t="s">
        <v>34</v>
      </c>
    </row>
    <row r="834" spans="1:25" ht="15" customHeight="1">
      <c r="A834" s="10" t="s">
        <v>479</v>
      </c>
      <c r="F834" s="9" t="s">
        <v>53</v>
      </c>
      <c r="G834" s="9" t="s">
        <v>925</v>
      </c>
      <c r="I834" s="9" t="s">
        <v>30</v>
      </c>
      <c r="M834" s="9" t="s">
        <v>818</v>
      </c>
      <c r="Q834" s="35">
        <v>1.5</v>
      </c>
      <c r="R834" s="9">
        <v>0.7</v>
      </c>
      <c r="S834" s="9">
        <v>44.8</v>
      </c>
      <c r="V834" s="9" t="s">
        <v>1019</v>
      </c>
      <c r="W834" s="9" t="s">
        <v>1020</v>
      </c>
      <c r="X834" s="20" t="s">
        <v>1021</v>
      </c>
      <c r="Y834" s="9" t="s">
        <v>34</v>
      </c>
    </row>
    <row r="835" spans="1:25" ht="15" customHeight="1">
      <c r="A835" s="10" t="s">
        <v>479</v>
      </c>
      <c r="F835" s="9" t="s">
        <v>53</v>
      </c>
      <c r="G835" s="9" t="s">
        <v>925</v>
      </c>
      <c r="I835" s="9" t="s">
        <v>30</v>
      </c>
      <c r="Q835" s="35">
        <v>5.4</v>
      </c>
      <c r="R835" s="9">
        <v>2.9</v>
      </c>
      <c r="S835" s="9">
        <v>9</v>
      </c>
      <c r="V835" s="9" t="s">
        <v>1019</v>
      </c>
      <c r="W835" s="9" t="s">
        <v>1020</v>
      </c>
      <c r="X835" s="20" t="s">
        <v>1021</v>
      </c>
      <c r="Y835" s="9" t="s">
        <v>34</v>
      </c>
    </row>
    <row r="836" spans="1:25" ht="15" customHeight="1">
      <c r="A836" s="10" t="s">
        <v>479</v>
      </c>
      <c r="F836" s="9" t="s">
        <v>53</v>
      </c>
      <c r="G836" s="9" t="s">
        <v>925</v>
      </c>
      <c r="I836" s="9" t="s">
        <v>30</v>
      </c>
      <c r="Q836" s="35">
        <v>2.78</v>
      </c>
      <c r="R836" s="9">
        <v>2.1</v>
      </c>
      <c r="S836" s="9">
        <v>3.4</v>
      </c>
      <c r="V836" s="9" t="s">
        <v>1019</v>
      </c>
      <c r="W836" s="9" t="s">
        <v>1020</v>
      </c>
      <c r="X836" s="20" t="s">
        <v>1021</v>
      </c>
      <c r="Y836" s="9" t="s">
        <v>34</v>
      </c>
    </row>
    <row r="837" spans="1:25" ht="15" customHeight="1">
      <c r="A837" s="10" t="s">
        <v>479</v>
      </c>
      <c r="F837" s="9" t="s">
        <v>53</v>
      </c>
      <c r="G837" s="9" t="s">
        <v>925</v>
      </c>
      <c r="H837" s="9" t="s">
        <v>1026</v>
      </c>
      <c r="I837" s="9" t="s">
        <v>30</v>
      </c>
      <c r="Q837" s="35">
        <v>2.6</v>
      </c>
      <c r="R837" s="9">
        <v>1.8</v>
      </c>
      <c r="S837" s="9">
        <v>3.3</v>
      </c>
      <c r="V837" s="9" t="s">
        <v>1019</v>
      </c>
      <c r="W837" s="9" t="s">
        <v>1020</v>
      </c>
      <c r="X837" s="20" t="s">
        <v>1021</v>
      </c>
      <c r="Y837" s="9" t="s">
        <v>34</v>
      </c>
    </row>
    <row r="838" spans="1:25" ht="15" customHeight="1">
      <c r="A838" s="10" t="s">
        <v>479</v>
      </c>
      <c r="F838" s="9" t="s">
        <v>53</v>
      </c>
      <c r="G838" s="9" t="s">
        <v>925</v>
      </c>
      <c r="I838" s="9" t="s">
        <v>30</v>
      </c>
      <c r="Q838" s="9">
        <v>3</v>
      </c>
      <c r="R838" s="9">
        <v>1.6</v>
      </c>
      <c r="S838" s="9">
        <v>6</v>
      </c>
      <c r="V838" s="9" t="s">
        <v>1019</v>
      </c>
      <c r="W838" s="9" t="s">
        <v>1020</v>
      </c>
      <c r="X838" s="20" t="s">
        <v>1021</v>
      </c>
      <c r="Y838" s="9" t="s">
        <v>34</v>
      </c>
    </row>
    <row r="839" spans="1:25" ht="15" customHeight="1">
      <c r="A839" s="10" t="s">
        <v>479</v>
      </c>
      <c r="B839" s="9" t="s">
        <v>1027</v>
      </c>
      <c r="F839" s="9" t="s">
        <v>662</v>
      </c>
      <c r="G839" s="9" t="s">
        <v>925</v>
      </c>
      <c r="I839" s="9" t="s">
        <v>30</v>
      </c>
      <c r="M839" s="9" t="s">
        <v>583</v>
      </c>
      <c r="Q839" s="9">
        <v>3.3</v>
      </c>
      <c r="R839" s="9">
        <v>2.9</v>
      </c>
      <c r="S839" s="9">
        <v>4.3</v>
      </c>
      <c r="V839" s="9" t="s">
        <v>1028</v>
      </c>
      <c r="W839" s="9" t="s">
        <v>1029</v>
      </c>
      <c r="X839" s="9" t="s">
        <v>1030</v>
      </c>
      <c r="Y839" s="9" t="s">
        <v>34</v>
      </c>
    </row>
    <row r="840" spans="1:25" ht="15" customHeight="1">
      <c r="A840" s="10" t="s">
        <v>479</v>
      </c>
      <c r="B840" s="9" t="s">
        <v>1027</v>
      </c>
      <c r="F840" s="9" t="s">
        <v>662</v>
      </c>
      <c r="G840" s="9" t="s">
        <v>925</v>
      </c>
      <c r="I840" s="9" t="s">
        <v>30</v>
      </c>
      <c r="M840" s="9" t="s">
        <v>587</v>
      </c>
      <c r="Q840" s="9">
        <v>3.5</v>
      </c>
      <c r="R840" s="9">
        <v>2.8</v>
      </c>
      <c r="S840" s="9">
        <v>4.5</v>
      </c>
      <c r="V840" s="9" t="s">
        <v>1028</v>
      </c>
      <c r="W840" s="9" t="s">
        <v>1029</v>
      </c>
      <c r="X840" s="9" t="s">
        <v>1030</v>
      </c>
      <c r="Y840" s="9" t="s">
        <v>34</v>
      </c>
    </row>
    <row r="841" spans="1:25" ht="15" customHeight="1">
      <c r="A841" s="10" t="s">
        <v>479</v>
      </c>
      <c r="B841" s="9" t="s">
        <v>1027</v>
      </c>
      <c r="F841" s="9" t="s">
        <v>662</v>
      </c>
      <c r="G841" s="9" t="s">
        <v>925</v>
      </c>
      <c r="I841" s="9" t="s">
        <v>30</v>
      </c>
      <c r="M841" s="9" t="s">
        <v>580</v>
      </c>
      <c r="Q841" s="9">
        <v>7.1</v>
      </c>
      <c r="R841" s="9">
        <v>3.5</v>
      </c>
      <c r="S841" s="9">
        <v>10.6</v>
      </c>
      <c r="V841" s="9" t="s">
        <v>1028</v>
      </c>
      <c r="W841" s="9" t="s">
        <v>1029</v>
      </c>
      <c r="X841" s="9" t="s">
        <v>1030</v>
      </c>
      <c r="Y841" s="9" t="s">
        <v>34</v>
      </c>
    </row>
    <row r="842" spans="1:25" ht="15" customHeight="1">
      <c r="A842" s="10" t="s">
        <v>1031</v>
      </c>
      <c r="F842" s="9" t="s">
        <v>28</v>
      </c>
      <c r="G842" s="9" t="s">
        <v>925</v>
      </c>
      <c r="I842" s="9" t="s">
        <v>30</v>
      </c>
      <c r="M842" s="9" t="s">
        <v>1032</v>
      </c>
      <c r="Q842" s="9">
        <v>1</v>
      </c>
      <c r="V842" t="s">
        <v>1033</v>
      </c>
      <c r="W842" s="9" t="s">
        <v>1007</v>
      </c>
      <c r="X842" t="s">
        <v>1008</v>
      </c>
      <c r="Y842" s="9" t="s">
        <v>34</v>
      </c>
    </row>
    <row r="843" spans="1:25" ht="15" customHeight="1">
      <c r="A843" s="10" t="s">
        <v>1034</v>
      </c>
      <c r="F843" s="9" t="s">
        <v>28</v>
      </c>
      <c r="G843" s="9" t="s">
        <v>925</v>
      </c>
      <c r="I843" s="9" t="s">
        <v>30</v>
      </c>
      <c r="M843" s="9" t="s">
        <v>1032</v>
      </c>
      <c r="Q843" s="9">
        <v>0.1</v>
      </c>
      <c r="V843" t="s">
        <v>1033</v>
      </c>
      <c r="W843" s="9" t="s">
        <v>1007</v>
      </c>
      <c r="X843" s="9" t="s">
        <v>1008</v>
      </c>
      <c r="Y843" s="9" t="s">
        <v>34</v>
      </c>
    </row>
    <row r="844" spans="1:25" ht="15" customHeight="1">
      <c r="A844" s="10" t="s">
        <v>25</v>
      </c>
      <c r="B844" s="106" t="s">
        <v>1035</v>
      </c>
      <c r="C844" s="104" t="s">
        <v>1036</v>
      </c>
      <c r="D844" s="104" t="s">
        <v>1037</v>
      </c>
      <c r="E844" s="104"/>
      <c r="F844" s="9" t="s">
        <v>28</v>
      </c>
      <c r="G844" s="9" t="s">
        <v>1038</v>
      </c>
      <c r="I844" s="9" t="s">
        <v>454</v>
      </c>
      <c r="J844" s="9" t="s">
        <v>525</v>
      </c>
      <c r="L844" s="9" t="s">
        <v>1039</v>
      </c>
      <c r="M844" s="9" t="s">
        <v>1040</v>
      </c>
      <c r="N844" s="104"/>
      <c r="O844" s="104"/>
      <c r="P844" s="104"/>
      <c r="Q844" s="104">
        <v>1.79</v>
      </c>
      <c r="R844" s="104"/>
      <c r="S844" s="104"/>
      <c r="T844" s="104"/>
      <c r="U844" s="104"/>
      <c r="V844" t="s">
        <v>1041</v>
      </c>
      <c r="W844" s="9" t="s">
        <v>1042</v>
      </c>
      <c r="X844" s="21" t="s">
        <v>1043</v>
      </c>
      <c r="Y844" s="9" t="s">
        <v>34</v>
      </c>
    </row>
    <row r="845" spans="1:25" ht="15" customHeight="1">
      <c r="A845" s="10" t="s">
        <v>25</v>
      </c>
      <c r="B845" s="106" t="s">
        <v>1035</v>
      </c>
      <c r="C845" s="104" t="s">
        <v>1036</v>
      </c>
      <c r="D845" s="104" t="s">
        <v>1037</v>
      </c>
      <c r="E845" s="104"/>
      <c r="F845" s="9" t="s">
        <v>28</v>
      </c>
      <c r="G845" s="9" t="s">
        <v>1038</v>
      </c>
      <c r="I845" s="9" t="s">
        <v>454</v>
      </c>
      <c r="J845" s="9" t="s">
        <v>525</v>
      </c>
      <c r="L845" s="9" t="s">
        <v>1044</v>
      </c>
      <c r="M845" s="9" t="s">
        <v>1040</v>
      </c>
      <c r="N845" s="104"/>
      <c r="O845" s="104"/>
      <c r="P845" s="104"/>
      <c r="Q845" s="104">
        <v>3.92</v>
      </c>
      <c r="R845" s="104"/>
      <c r="S845" s="104"/>
      <c r="T845" s="104"/>
      <c r="U845" s="104"/>
      <c r="V845" t="s">
        <v>1041</v>
      </c>
      <c r="W845" s="9" t="s">
        <v>1042</v>
      </c>
      <c r="X845" s="21" t="s">
        <v>1043</v>
      </c>
      <c r="Y845" s="9" t="s">
        <v>34</v>
      </c>
    </row>
    <row r="846" spans="1:25" ht="15" customHeight="1">
      <c r="A846" s="10" t="s">
        <v>25</v>
      </c>
      <c r="B846" s="106" t="s">
        <v>1045</v>
      </c>
      <c r="C846" s="104" t="s">
        <v>1046</v>
      </c>
      <c r="D846" s="104" t="s">
        <v>1037</v>
      </c>
      <c r="E846" s="104"/>
      <c r="F846" s="9" t="s">
        <v>28</v>
      </c>
      <c r="G846" s="9" t="s">
        <v>1038</v>
      </c>
      <c r="I846" s="9" t="s">
        <v>454</v>
      </c>
      <c r="J846" s="9" t="s">
        <v>525</v>
      </c>
      <c r="L846" s="9" t="s">
        <v>1044</v>
      </c>
      <c r="M846" s="9" t="s">
        <v>1047</v>
      </c>
      <c r="N846" s="104"/>
      <c r="O846" s="104"/>
      <c r="P846" s="104"/>
      <c r="Q846" s="104">
        <v>3</v>
      </c>
      <c r="R846" s="104"/>
      <c r="S846" s="104"/>
      <c r="T846" s="104"/>
      <c r="U846" s="104"/>
      <c r="V846" t="s">
        <v>1041</v>
      </c>
      <c r="W846" s="9" t="s">
        <v>1042</v>
      </c>
      <c r="X846" s="21" t="s">
        <v>1043</v>
      </c>
      <c r="Y846" s="9" t="s">
        <v>34</v>
      </c>
    </row>
    <row r="847" spans="1:25" ht="15" customHeight="1">
      <c r="A847" s="10" t="s">
        <v>25</v>
      </c>
      <c r="B847" s="106" t="s">
        <v>1048</v>
      </c>
      <c r="C847" s="104" t="s">
        <v>1049</v>
      </c>
      <c r="D847" s="104" t="s">
        <v>1037</v>
      </c>
      <c r="E847" s="104"/>
      <c r="F847" s="9" t="s">
        <v>28</v>
      </c>
      <c r="G847" s="9" t="s">
        <v>1038</v>
      </c>
      <c r="I847" s="9" t="s">
        <v>454</v>
      </c>
      <c r="J847" s="9" t="s">
        <v>525</v>
      </c>
      <c r="L847" s="9" t="s">
        <v>1039</v>
      </c>
      <c r="M847" s="9" t="s">
        <v>1050</v>
      </c>
      <c r="N847" s="104"/>
      <c r="O847" s="104"/>
      <c r="P847" s="104"/>
      <c r="Q847" s="104">
        <v>2</v>
      </c>
      <c r="R847" s="104"/>
      <c r="S847" s="104"/>
      <c r="T847" s="104"/>
      <c r="U847" s="104"/>
      <c r="V847" t="s">
        <v>1041</v>
      </c>
      <c r="W847" s="9" t="s">
        <v>1042</v>
      </c>
      <c r="X847" s="21" t="s">
        <v>1043</v>
      </c>
      <c r="Y847" s="9" t="s">
        <v>34</v>
      </c>
    </row>
    <row r="848" spans="1:25" ht="15" customHeight="1">
      <c r="A848" s="10" t="s">
        <v>25</v>
      </c>
      <c r="B848" s="106" t="s">
        <v>1048</v>
      </c>
      <c r="C848" s="104" t="s">
        <v>1049</v>
      </c>
      <c r="D848" s="104" t="s">
        <v>1037</v>
      </c>
      <c r="E848" s="104"/>
      <c r="F848" s="9" t="s">
        <v>28</v>
      </c>
      <c r="G848" s="9" t="s">
        <v>1038</v>
      </c>
      <c r="I848" s="9" t="s">
        <v>454</v>
      </c>
      <c r="J848" s="9" t="s">
        <v>525</v>
      </c>
      <c r="L848" s="9" t="s">
        <v>1044</v>
      </c>
      <c r="M848" s="9" t="s">
        <v>1050</v>
      </c>
      <c r="N848" s="104"/>
      <c r="O848" s="104"/>
      <c r="P848" s="104"/>
      <c r="Q848" s="104">
        <v>2</v>
      </c>
      <c r="R848" s="104"/>
      <c r="S848" s="104"/>
      <c r="T848" s="104"/>
      <c r="U848" s="104"/>
      <c r="V848" t="s">
        <v>1041</v>
      </c>
      <c r="W848" s="9" t="s">
        <v>1042</v>
      </c>
      <c r="X848" s="21" t="s">
        <v>1043</v>
      </c>
      <c r="Y848" s="9" t="s">
        <v>34</v>
      </c>
    </row>
    <row r="849" spans="1:25" ht="15" customHeight="1">
      <c r="A849" s="10" t="s">
        <v>25</v>
      </c>
      <c r="B849" s="106" t="s">
        <v>1051</v>
      </c>
      <c r="C849" s="104" t="s">
        <v>1049</v>
      </c>
      <c r="D849" s="104" t="s">
        <v>1037</v>
      </c>
      <c r="E849" s="104"/>
      <c r="F849" s="9" t="s">
        <v>28</v>
      </c>
      <c r="G849" s="9" t="s">
        <v>1038</v>
      </c>
      <c r="I849" s="9" t="s">
        <v>454</v>
      </c>
      <c r="J849" s="9" t="s">
        <v>525</v>
      </c>
      <c r="L849" s="9" t="s">
        <v>897</v>
      </c>
      <c r="M849" s="9" t="s">
        <v>1052</v>
      </c>
      <c r="N849" s="104"/>
      <c r="O849" s="104"/>
      <c r="P849" s="104"/>
      <c r="Q849" s="104">
        <v>0.08</v>
      </c>
      <c r="R849" s="104"/>
      <c r="S849" s="104"/>
      <c r="T849" s="104"/>
      <c r="U849" s="104"/>
      <c r="V849" t="s">
        <v>1041</v>
      </c>
      <c r="W849" s="9" t="s">
        <v>1042</v>
      </c>
      <c r="X849" s="21" t="s">
        <v>1043</v>
      </c>
      <c r="Y849" s="9" t="s">
        <v>34</v>
      </c>
    </row>
    <row r="850" spans="1:25" ht="15" customHeight="1">
      <c r="A850" s="10" t="s">
        <v>25</v>
      </c>
      <c r="B850" s="106" t="s">
        <v>1051</v>
      </c>
      <c r="C850" s="104" t="s">
        <v>1049</v>
      </c>
      <c r="D850" s="104" t="s">
        <v>1037</v>
      </c>
      <c r="E850" s="104"/>
      <c r="F850" s="9" t="s">
        <v>28</v>
      </c>
      <c r="G850" s="9" t="s">
        <v>1038</v>
      </c>
      <c r="I850" s="9" t="s">
        <v>454</v>
      </c>
      <c r="J850" s="9" t="s">
        <v>525</v>
      </c>
      <c r="L850" s="9" t="s">
        <v>1039</v>
      </c>
      <c r="M850" s="9" t="s">
        <v>1052</v>
      </c>
      <c r="N850" s="104"/>
      <c r="O850" s="104"/>
      <c r="P850" s="104"/>
      <c r="Q850" s="104">
        <v>0.03</v>
      </c>
      <c r="R850" s="104"/>
      <c r="S850" s="104"/>
      <c r="T850" s="104"/>
      <c r="U850" s="104"/>
      <c r="V850" t="s">
        <v>1041</v>
      </c>
      <c r="W850" s="9" t="s">
        <v>1042</v>
      </c>
      <c r="X850" s="21" t="s">
        <v>1043</v>
      </c>
      <c r="Y850" s="9" t="s">
        <v>34</v>
      </c>
    </row>
    <row r="851" spans="1:25" ht="15" customHeight="1">
      <c r="A851" s="10" t="s">
        <v>25</v>
      </c>
      <c r="B851" s="106" t="s">
        <v>1051</v>
      </c>
      <c r="C851" s="104" t="s">
        <v>1049</v>
      </c>
      <c r="D851" s="104" t="s">
        <v>1037</v>
      </c>
      <c r="E851" s="104"/>
      <c r="F851" s="9" t="s">
        <v>28</v>
      </c>
      <c r="G851" s="9" t="s">
        <v>1038</v>
      </c>
      <c r="I851" s="9" t="s">
        <v>454</v>
      </c>
      <c r="J851" s="9" t="s">
        <v>525</v>
      </c>
      <c r="L851" s="9" t="s">
        <v>1044</v>
      </c>
      <c r="M851" s="9" t="s">
        <v>1052</v>
      </c>
      <c r="N851" s="104"/>
      <c r="O851" s="104"/>
      <c r="P851" s="104"/>
      <c r="Q851" s="104">
        <v>3</v>
      </c>
      <c r="R851" s="104"/>
      <c r="S851" s="104"/>
      <c r="T851" s="104"/>
      <c r="U851" s="104"/>
      <c r="V851" t="s">
        <v>1041</v>
      </c>
      <c r="W851" s="9" t="s">
        <v>1042</v>
      </c>
      <c r="X851" s="21" t="s">
        <v>1043</v>
      </c>
      <c r="Y851" s="9" t="s">
        <v>34</v>
      </c>
    </row>
    <row r="852" spans="1:25" ht="15" customHeight="1">
      <c r="A852" s="10" t="s">
        <v>40</v>
      </c>
      <c r="D852" s="9" t="s">
        <v>1053</v>
      </c>
      <c r="F852" s="9" t="s">
        <v>28</v>
      </c>
      <c r="G852" s="9" t="s">
        <v>1038</v>
      </c>
      <c r="I852" s="9" t="s">
        <v>454</v>
      </c>
      <c r="J852" s="9" t="s">
        <v>525</v>
      </c>
      <c r="L852" s="9" t="s">
        <v>1054</v>
      </c>
      <c r="M852" s="9" t="s">
        <v>1055</v>
      </c>
      <c r="N852" s="104"/>
      <c r="O852" s="104"/>
      <c r="P852" s="104"/>
      <c r="Q852" s="104">
        <v>3.92</v>
      </c>
      <c r="R852" s="104">
        <v>3.89</v>
      </c>
      <c r="S852" s="104">
        <v>3.96</v>
      </c>
      <c r="T852" s="104"/>
      <c r="U852" s="104"/>
      <c r="V852" t="s">
        <v>1041</v>
      </c>
      <c r="W852" s="9" t="s">
        <v>1042</v>
      </c>
      <c r="X852" s="21" t="s">
        <v>1043</v>
      </c>
      <c r="Y852" s="9" t="s">
        <v>34</v>
      </c>
    </row>
    <row r="853" spans="1:25" ht="15" customHeight="1">
      <c r="A853" s="10" t="s">
        <v>40</v>
      </c>
      <c r="D853" s="9" t="s">
        <v>1053</v>
      </c>
      <c r="F853" s="9" t="s">
        <v>28</v>
      </c>
      <c r="G853" s="9" t="s">
        <v>1038</v>
      </c>
      <c r="I853" s="9" t="s">
        <v>454</v>
      </c>
      <c r="J853" s="9" t="s">
        <v>525</v>
      </c>
      <c r="L853" s="9" t="s">
        <v>1054</v>
      </c>
      <c r="M853" s="9" t="s">
        <v>1056</v>
      </c>
      <c r="N853" s="104"/>
      <c r="O853" s="104"/>
      <c r="P853" s="104"/>
      <c r="Q853" s="104">
        <v>3.91</v>
      </c>
      <c r="R853" s="104">
        <v>3.88</v>
      </c>
      <c r="S853" s="104">
        <v>3.95</v>
      </c>
      <c r="T853" s="104"/>
      <c r="U853" s="104"/>
      <c r="V853" t="s">
        <v>1041</v>
      </c>
      <c r="W853" s="9" t="s">
        <v>1042</v>
      </c>
      <c r="X853" s="21" t="s">
        <v>1043</v>
      </c>
      <c r="Y853" s="9" t="s">
        <v>34</v>
      </c>
    </row>
    <row r="854" spans="1:25" ht="15" customHeight="1">
      <c r="A854" s="10" t="s">
        <v>40</v>
      </c>
      <c r="D854" s="9" t="s">
        <v>1053</v>
      </c>
      <c r="F854" s="9" t="s">
        <v>28</v>
      </c>
      <c r="G854" s="9" t="s">
        <v>1038</v>
      </c>
      <c r="I854" s="9" t="s">
        <v>454</v>
      </c>
      <c r="J854" s="9" t="s">
        <v>525</v>
      </c>
      <c r="L854" s="9" t="s">
        <v>1054</v>
      </c>
      <c r="M854" s="9" t="s">
        <v>1057</v>
      </c>
      <c r="N854" s="104"/>
      <c r="O854" s="104"/>
      <c r="P854" s="104"/>
      <c r="Q854" s="104">
        <v>3.86</v>
      </c>
      <c r="R854" s="104">
        <v>3.82</v>
      </c>
      <c r="S854" s="104">
        <v>3.89</v>
      </c>
      <c r="T854" s="104"/>
      <c r="U854" s="104"/>
      <c r="V854" t="s">
        <v>1041</v>
      </c>
      <c r="W854" s="9" t="s">
        <v>1042</v>
      </c>
      <c r="X854" s="21" t="s">
        <v>1043</v>
      </c>
      <c r="Y854" s="9" t="s">
        <v>34</v>
      </c>
    </row>
    <row r="855" spans="1:25" ht="15" customHeight="1">
      <c r="A855" s="10" t="s">
        <v>40</v>
      </c>
      <c r="D855" s="9" t="s">
        <v>1053</v>
      </c>
      <c r="F855" s="9" t="s">
        <v>28</v>
      </c>
      <c r="G855" s="9" t="s">
        <v>1038</v>
      </c>
      <c r="I855" s="9" t="s">
        <v>454</v>
      </c>
      <c r="J855" s="9" t="s">
        <v>525</v>
      </c>
      <c r="L855" s="9" t="s">
        <v>1054</v>
      </c>
      <c r="M855" s="9" t="s">
        <v>1058</v>
      </c>
      <c r="N855" s="104"/>
      <c r="O855" s="104"/>
      <c r="P855" s="104"/>
      <c r="Q855" s="104">
        <v>1.51</v>
      </c>
      <c r="R855" s="104">
        <v>1.5</v>
      </c>
      <c r="S855" s="104">
        <v>1.52</v>
      </c>
      <c r="T855" s="104"/>
      <c r="U855" s="104"/>
      <c r="V855" t="s">
        <v>1041</v>
      </c>
      <c r="W855" s="9" t="s">
        <v>1042</v>
      </c>
      <c r="X855" s="21" t="s">
        <v>1043</v>
      </c>
      <c r="Y855" s="9" t="s">
        <v>34</v>
      </c>
    </row>
    <row r="856" spans="1:25" ht="15" customHeight="1">
      <c r="A856" s="10" t="s">
        <v>40</v>
      </c>
      <c r="D856" s="9" t="s">
        <v>1053</v>
      </c>
      <c r="F856" s="9" t="s">
        <v>28</v>
      </c>
      <c r="G856" s="9" t="s">
        <v>1038</v>
      </c>
      <c r="I856" s="9" t="s">
        <v>454</v>
      </c>
      <c r="J856" s="9" t="s">
        <v>525</v>
      </c>
      <c r="L856" s="9" t="s">
        <v>1054</v>
      </c>
      <c r="M856" s="5" t="s">
        <v>1059</v>
      </c>
      <c r="N856" s="104"/>
      <c r="O856" s="104"/>
      <c r="P856" s="104"/>
      <c r="Q856" s="104">
        <v>2.11</v>
      </c>
      <c r="R856" s="104">
        <v>2.09</v>
      </c>
      <c r="S856" s="104">
        <v>2.12</v>
      </c>
      <c r="T856" s="104"/>
      <c r="U856" s="104"/>
      <c r="V856" t="s">
        <v>1041</v>
      </c>
      <c r="W856" s="9" t="s">
        <v>1042</v>
      </c>
      <c r="X856" s="21" t="s">
        <v>1043</v>
      </c>
      <c r="Y856" s="9" t="s">
        <v>34</v>
      </c>
    </row>
    <row r="857" spans="1:25" ht="15" customHeight="1">
      <c r="A857" s="10" t="s">
        <v>40</v>
      </c>
      <c r="D857" s="9" t="s">
        <v>1053</v>
      </c>
      <c r="F857" s="9" t="s">
        <v>28</v>
      </c>
      <c r="G857" s="9" t="s">
        <v>1038</v>
      </c>
      <c r="I857" s="9" t="s">
        <v>454</v>
      </c>
      <c r="J857" s="9" t="s">
        <v>525</v>
      </c>
      <c r="L857" s="9" t="s">
        <v>1054</v>
      </c>
      <c r="M857" s="5" t="s">
        <v>1060</v>
      </c>
      <c r="N857" s="104"/>
      <c r="O857" s="104"/>
      <c r="P857" s="104"/>
      <c r="Q857" s="104">
        <v>1.31</v>
      </c>
      <c r="R857" s="104">
        <v>1.31</v>
      </c>
      <c r="S857" s="104">
        <v>1.32</v>
      </c>
      <c r="T857" s="104"/>
      <c r="U857" s="104"/>
      <c r="V857" t="s">
        <v>1041</v>
      </c>
      <c r="W857" s="9" t="s">
        <v>1042</v>
      </c>
      <c r="X857" s="21" t="s">
        <v>1043</v>
      </c>
      <c r="Y857" s="9" t="s">
        <v>34</v>
      </c>
    </row>
    <row r="858" spans="1:25" ht="15" customHeight="1">
      <c r="A858" s="10" t="s">
        <v>40</v>
      </c>
      <c r="D858" s="9" t="s">
        <v>1053</v>
      </c>
      <c r="F858" s="9" t="s">
        <v>28</v>
      </c>
      <c r="G858" s="9" t="s">
        <v>1038</v>
      </c>
      <c r="I858" s="9" t="s">
        <v>454</v>
      </c>
      <c r="J858" s="9" t="s">
        <v>525</v>
      </c>
      <c r="L858" s="9" t="s">
        <v>1054</v>
      </c>
      <c r="M858" s="5" t="s">
        <v>1061</v>
      </c>
      <c r="N858" s="104"/>
      <c r="O858" s="104"/>
      <c r="P858" s="104"/>
      <c r="Q858" s="104">
        <v>3.78</v>
      </c>
      <c r="R858" s="104">
        <v>3.75</v>
      </c>
      <c r="S858" s="104">
        <v>3.82</v>
      </c>
      <c r="T858" s="104"/>
      <c r="U858" s="104"/>
      <c r="V858" t="s">
        <v>1041</v>
      </c>
      <c r="W858" s="9" t="s">
        <v>1042</v>
      </c>
      <c r="X858" s="21" t="s">
        <v>1043</v>
      </c>
      <c r="Y858" s="9" t="s">
        <v>34</v>
      </c>
    </row>
    <row r="859" spans="1:25" ht="15" customHeight="1">
      <c r="A859" s="10" t="s">
        <v>40</v>
      </c>
      <c r="D859" s="9" t="s">
        <v>1053</v>
      </c>
      <c r="F859" s="9" t="s">
        <v>28</v>
      </c>
      <c r="G859" s="9" t="s">
        <v>1038</v>
      </c>
      <c r="I859" s="9" t="s">
        <v>454</v>
      </c>
      <c r="J859" s="9" t="s">
        <v>525</v>
      </c>
      <c r="L859" s="9" t="s">
        <v>1054</v>
      </c>
      <c r="M859" s="5" t="s">
        <v>1062</v>
      </c>
      <c r="N859" s="104"/>
      <c r="O859" s="104"/>
      <c r="P859" s="104"/>
      <c r="Q859" s="104">
        <v>3.85</v>
      </c>
      <c r="R859" s="104">
        <v>3.82</v>
      </c>
      <c r="S859" s="104">
        <v>3.89</v>
      </c>
      <c r="T859" s="104"/>
      <c r="U859" s="104"/>
      <c r="V859" t="s">
        <v>1041</v>
      </c>
      <c r="W859" s="9" t="s">
        <v>1042</v>
      </c>
      <c r="X859" s="21" t="s">
        <v>1043</v>
      </c>
      <c r="Y859" s="9" t="s">
        <v>34</v>
      </c>
    </row>
    <row r="860" spans="1:25" ht="15" customHeight="1">
      <c r="A860" s="10" t="s">
        <v>40</v>
      </c>
      <c r="D860" s="9" t="s">
        <v>1053</v>
      </c>
      <c r="F860" s="9" t="s">
        <v>28</v>
      </c>
      <c r="G860" s="9" t="s">
        <v>1038</v>
      </c>
      <c r="I860" s="9" t="s">
        <v>454</v>
      </c>
      <c r="J860" s="9" t="s">
        <v>525</v>
      </c>
      <c r="L860" s="9" t="s">
        <v>1054</v>
      </c>
      <c r="M860" s="5" t="s">
        <v>1063</v>
      </c>
      <c r="N860" s="104"/>
      <c r="O860" s="104"/>
      <c r="P860" s="104"/>
      <c r="Q860" s="104">
        <v>3.78</v>
      </c>
      <c r="R860" s="104">
        <v>3.74</v>
      </c>
      <c r="S860" s="104">
        <v>3.81</v>
      </c>
      <c r="T860" s="104"/>
      <c r="U860" s="104"/>
      <c r="V860" t="s">
        <v>1041</v>
      </c>
      <c r="W860" s="9" t="s">
        <v>1042</v>
      </c>
      <c r="X860" s="21" t="s">
        <v>1043</v>
      </c>
      <c r="Y860" s="9" t="s">
        <v>34</v>
      </c>
    </row>
    <row r="861" spans="1:25" ht="15" customHeight="1">
      <c r="A861" s="10" t="s">
        <v>40</v>
      </c>
      <c r="D861" s="9" t="s">
        <v>1053</v>
      </c>
      <c r="F861" s="9" t="s">
        <v>28</v>
      </c>
      <c r="G861" s="9" t="s">
        <v>1038</v>
      </c>
      <c r="I861" s="9" t="s">
        <v>454</v>
      </c>
      <c r="J861" s="9" t="s">
        <v>525</v>
      </c>
      <c r="L861" s="9" t="s">
        <v>1054</v>
      </c>
      <c r="M861" s="5" t="s">
        <v>1064</v>
      </c>
      <c r="N861" s="104"/>
      <c r="O861" s="104"/>
      <c r="P861" s="104"/>
      <c r="Q861" s="104">
        <v>3.78</v>
      </c>
      <c r="R861" s="104">
        <v>3.75</v>
      </c>
      <c r="S861" s="104">
        <v>3.82</v>
      </c>
      <c r="T861" s="104"/>
      <c r="U861" s="104"/>
      <c r="V861" t="s">
        <v>1041</v>
      </c>
      <c r="W861" s="9" t="s">
        <v>1042</v>
      </c>
      <c r="X861" s="21" t="s">
        <v>1043</v>
      </c>
      <c r="Y861" s="9" t="s">
        <v>34</v>
      </c>
    </row>
    <row r="862" spans="1:25" ht="15" customHeight="1">
      <c r="A862" s="10" t="s">
        <v>40</v>
      </c>
      <c r="D862" s="9" t="s">
        <v>1053</v>
      </c>
      <c r="F862" s="9" t="s">
        <v>28</v>
      </c>
      <c r="G862" s="9" t="s">
        <v>1038</v>
      </c>
      <c r="I862" s="9" t="s">
        <v>454</v>
      </c>
      <c r="J862" s="9" t="s">
        <v>525</v>
      </c>
      <c r="L862" s="9" t="s">
        <v>1054</v>
      </c>
      <c r="M862" s="5" t="s">
        <v>1065</v>
      </c>
      <c r="N862" s="104"/>
      <c r="O862" s="104"/>
      <c r="P862" s="104"/>
      <c r="Q862" s="104">
        <v>2.1</v>
      </c>
      <c r="R862" s="104">
        <v>2.09</v>
      </c>
      <c r="S862" s="104">
        <v>2.11</v>
      </c>
      <c r="T862" s="104"/>
      <c r="U862" s="104"/>
      <c r="V862" t="s">
        <v>1041</v>
      </c>
      <c r="W862" s="9" t="s">
        <v>1042</v>
      </c>
      <c r="X862" s="21" t="s">
        <v>1043</v>
      </c>
      <c r="Y862" s="9" t="s">
        <v>34</v>
      </c>
    </row>
    <row r="863" spans="1:25" ht="15" customHeight="1">
      <c r="A863" s="10" t="s">
        <v>40</v>
      </c>
      <c r="D863" s="9" t="s">
        <v>1053</v>
      </c>
      <c r="F863" s="9" t="s">
        <v>28</v>
      </c>
      <c r="G863" s="9" t="s">
        <v>1038</v>
      </c>
      <c r="I863" s="9" t="s">
        <v>454</v>
      </c>
      <c r="J863" s="9" t="s">
        <v>525</v>
      </c>
      <c r="L863" s="9" t="s">
        <v>1054</v>
      </c>
      <c r="M863" s="5" t="s">
        <v>1066</v>
      </c>
      <c r="N863" s="104"/>
      <c r="O863" s="104"/>
      <c r="P863" s="104"/>
      <c r="Q863" s="104">
        <v>2.06</v>
      </c>
      <c r="R863" s="104">
        <v>2.0499999999999998</v>
      </c>
      <c r="S863" s="104">
        <v>2.08</v>
      </c>
      <c r="T863" s="104"/>
      <c r="U863" s="104"/>
      <c r="V863" t="s">
        <v>1041</v>
      </c>
      <c r="W863" s="9" t="s">
        <v>1042</v>
      </c>
      <c r="X863" s="21" t="s">
        <v>1043</v>
      </c>
      <c r="Y863" s="9" t="s">
        <v>34</v>
      </c>
    </row>
    <row r="864" spans="1:25" ht="15" customHeight="1">
      <c r="A864" s="10" t="s">
        <v>40</v>
      </c>
      <c r="D864" s="9" t="s">
        <v>1053</v>
      </c>
      <c r="F864" s="9" t="s">
        <v>28</v>
      </c>
      <c r="G864" s="9" t="s">
        <v>1038</v>
      </c>
      <c r="I864" s="9" t="s">
        <v>454</v>
      </c>
      <c r="J864" s="9" t="s">
        <v>525</v>
      </c>
      <c r="L864" s="9" t="s">
        <v>1054</v>
      </c>
      <c r="M864" s="5" t="s">
        <v>1067</v>
      </c>
      <c r="N864" s="104"/>
      <c r="O864" s="104"/>
      <c r="P864" s="104"/>
      <c r="Q864" s="104">
        <v>2.02</v>
      </c>
      <c r="R864" s="104">
        <v>2</v>
      </c>
      <c r="S864" s="104">
        <v>2.0299999999999998</v>
      </c>
      <c r="T864" s="104"/>
      <c r="U864" s="104"/>
      <c r="V864" t="s">
        <v>1041</v>
      </c>
      <c r="W864" s="9" t="s">
        <v>1042</v>
      </c>
      <c r="X864" s="21" t="s">
        <v>1043</v>
      </c>
      <c r="Y864" s="9" t="s">
        <v>34</v>
      </c>
    </row>
    <row r="865" spans="1:25" ht="15" customHeight="1">
      <c r="A865" s="10" t="s">
        <v>40</v>
      </c>
      <c r="D865" s="9" t="s">
        <v>1053</v>
      </c>
      <c r="F865" s="9" t="s">
        <v>28</v>
      </c>
      <c r="G865" s="9" t="s">
        <v>1038</v>
      </c>
      <c r="I865" s="9" t="s">
        <v>454</v>
      </c>
      <c r="J865" s="9" t="s">
        <v>525</v>
      </c>
      <c r="L865" s="9" t="s">
        <v>1054</v>
      </c>
      <c r="M865" s="5" t="s">
        <v>1068</v>
      </c>
      <c r="N865" s="104"/>
      <c r="O865" s="104"/>
      <c r="P865" s="104"/>
      <c r="Q865" s="104">
        <v>2.02</v>
      </c>
      <c r="R865" s="104">
        <v>2</v>
      </c>
      <c r="S865" s="104">
        <v>2.0299999999999998</v>
      </c>
      <c r="T865" s="104"/>
      <c r="U865" s="104"/>
      <c r="V865" t="s">
        <v>1041</v>
      </c>
      <c r="W865" s="9" t="s">
        <v>1042</v>
      </c>
      <c r="X865" s="21" t="s">
        <v>1043</v>
      </c>
      <c r="Y865" s="9" t="s">
        <v>34</v>
      </c>
    </row>
    <row r="866" spans="1:25" ht="15" customHeight="1">
      <c r="A866" s="10" t="s">
        <v>40</v>
      </c>
      <c r="D866" s="9" t="s">
        <v>1053</v>
      </c>
      <c r="F866" s="9" t="s">
        <v>28</v>
      </c>
      <c r="G866" s="9" t="s">
        <v>1038</v>
      </c>
      <c r="I866" s="9" t="s">
        <v>454</v>
      </c>
      <c r="J866" s="9" t="s">
        <v>525</v>
      </c>
      <c r="L866" s="9" t="s">
        <v>1054</v>
      </c>
      <c r="M866" s="5" t="s">
        <v>1069</v>
      </c>
      <c r="N866" s="104"/>
      <c r="O866" s="104"/>
      <c r="P866" s="104"/>
      <c r="Q866" s="104">
        <v>1.5</v>
      </c>
      <c r="R866" s="104">
        <v>1.49</v>
      </c>
      <c r="S866" s="104">
        <v>1.5</v>
      </c>
      <c r="T866" s="104"/>
      <c r="U866" s="104"/>
      <c r="V866" t="s">
        <v>1041</v>
      </c>
      <c r="W866" s="9" t="s">
        <v>1042</v>
      </c>
      <c r="X866" s="21" t="s">
        <v>1043</v>
      </c>
      <c r="Y866" s="9" t="s">
        <v>34</v>
      </c>
    </row>
    <row r="867" spans="1:25" ht="15" customHeight="1">
      <c r="A867" s="10" t="s">
        <v>40</v>
      </c>
      <c r="D867" s="9" t="s">
        <v>1053</v>
      </c>
      <c r="F867" s="9" t="s">
        <v>28</v>
      </c>
      <c r="G867" s="9" t="s">
        <v>1038</v>
      </c>
      <c r="I867" s="9" t="s">
        <v>454</v>
      </c>
      <c r="J867" s="9" t="s">
        <v>525</v>
      </c>
      <c r="L867" s="9" t="s">
        <v>1054</v>
      </c>
      <c r="M867" s="5" t="s">
        <v>1070</v>
      </c>
      <c r="N867" s="104"/>
      <c r="O867" s="104"/>
      <c r="P867" s="104"/>
      <c r="Q867" s="104">
        <v>1.49</v>
      </c>
      <c r="R867" s="104">
        <v>1.48</v>
      </c>
      <c r="S867" s="104">
        <v>1.5</v>
      </c>
      <c r="T867" s="104"/>
      <c r="U867" s="104"/>
      <c r="V867" t="s">
        <v>1041</v>
      </c>
      <c r="W867" s="9" t="s">
        <v>1042</v>
      </c>
      <c r="X867" s="21" t="s">
        <v>1043</v>
      </c>
      <c r="Y867" s="9" t="s">
        <v>34</v>
      </c>
    </row>
    <row r="868" spans="1:25" ht="15" customHeight="1">
      <c r="A868" s="10" t="s">
        <v>40</v>
      </c>
      <c r="D868" s="9" t="s">
        <v>1053</v>
      </c>
      <c r="F868" s="9" t="s">
        <v>28</v>
      </c>
      <c r="G868" s="9" t="s">
        <v>1038</v>
      </c>
      <c r="I868" s="9" t="s">
        <v>454</v>
      </c>
      <c r="J868" s="9" t="s">
        <v>525</v>
      </c>
      <c r="L868" s="9" t="s">
        <v>1054</v>
      </c>
      <c r="M868" s="5" t="s">
        <v>1071</v>
      </c>
      <c r="N868" s="104"/>
      <c r="O868" s="104"/>
      <c r="P868" s="104"/>
      <c r="Q868" s="104">
        <v>1.3</v>
      </c>
      <c r="R868" s="104">
        <v>1.29</v>
      </c>
      <c r="S868" s="104">
        <v>1.31</v>
      </c>
      <c r="T868" s="104"/>
      <c r="U868" s="104"/>
      <c r="V868" t="s">
        <v>1041</v>
      </c>
      <c r="W868" s="9" t="s">
        <v>1042</v>
      </c>
      <c r="X868" s="21" t="s">
        <v>1043</v>
      </c>
      <c r="Y868" s="9" t="s">
        <v>34</v>
      </c>
    </row>
    <row r="869" spans="1:25" ht="15" customHeight="1">
      <c r="A869" s="10" t="s">
        <v>40</v>
      </c>
      <c r="D869" s="9" t="s">
        <v>1053</v>
      </c>
      <c r="F869" s="9" t="s">
        <v>28</v>
      </c>
      <c r="G869" s="9" t="s">
        <v>1038</v>
      </c>
      <c r="I869" s="9" t="s">
        <v>454</v>
      </c>
      <c r="J869" s="9" t="s">
        <v>525</v>
      </c>
      <c r="L869" s="9" t="s">
        <v>1054</v>
      </c>
      <c r="M869" s="5" t="s">
        <v>1072</v>
      </c>
      <c r="N869" s="104"/>
      <c r="O869" s="104"/>
      <c r="P869" s="104"/>
      <c r="Q869" s="104">
        <v>1.29</v>
      </c>
      <c r="R869" s="104">
        <v>1.28</v>
      </c>
      <c r="S869" s="104">
        <v>1.3</v>
      </c>
      <c r="T869" s="104"/>
      <c r="U869" s="104"/>
      <c r="V869" t="s">
        <v>1041</v>
      </c>
      <c r="W869" s="9" t="s">
        <v>1042</v>
      </c>
      <c r="X869" s="21" t="s">
        <v>1043</v>
      </c>
      <c r="Y869" s="9" t="s">
        <v>34</v>
      </c>
    </row>
    <row r="870" spans="1:25" ht="15" customHeight="1">
      <c r="A870" s="10" t="s">
        <v>40</v>
      </c>
      <c r="D870" s="9" t="s">
        <v>1053</v>
      </c>
      <c r="F870" s="9" t="s">
        <v>28</v>
      </c>
      <c r="G870" s="9" t="s">
        <v>1038</v>
      </c>
      <c r="I870" s="9" t="s">
        <v>454</v>
      </c>
      <c r="J870" s="9" t="s">
        <v>525</v>
      </c>
      <c r="L870" s="9" t="s">
        <v>1054</v>
      </c>
      <c r="M870" s="5" t="s">
        <v>1073</v>
      </c>
      <c r="N870" s="104"/>
      <c r="O870" s="104"/>
      <c r="P870" s="104"/>
      <c r="Q870" s="104">
        <v>1.27</v>
      </c>
      <c r="R870" s="104">
        <v>1.27</v>
      </c>
      <c r="S870" s="104">
        <v>1.28</v>
      </c>
      <c r="T870" s="104"/>
      <c r="U870" s="104"/>
      <c r="V870" t="s">
        <v>1041</v>
      </c>
      <c r="W870" s="9" t="s">
        <v>1042</v>
      </c>
      <c r="X870" s="21" t="s">
        <v>1043</v>
      </c>
      <c r="Y870" s="9" t="s">
        <v>34</v>
      </c>
    </row>
    <row r="871" spans="1:25" ht="15" customHeight="1">
      <c r="A871" s="10" t="s">
        <v>40</v>
      </c>
      <c r="D871" s="9" t="s">
        <v>1053</v>
      </c>
      <c r="F871" s="9" t="s">
        <v>28</v>
      </c>
      <c r="G871" s="9" t="s">
        <v>1038</v>
      </c>
      <c r="I871" s="9" t="s">
        <v>454</v>
      </c>
      <c r="J871" s="9" t="s">
        <v>525</v>
      </c>
      <c r="L871" s="9" t="s">
        <v>1054</v>
      </c>
      <c r="M871" s="5" t="s">
        <v>1074</v>
      </c>
      <c r="N871" s="104"/>
      <c r="O871" s="104"/>
      <c r="P871" s="104"/>
      <c r="Q871" s="104">
        <v>1.21</v>
      </c>
      <c r="R871" s="104">
        <v>1.21</v>
      </c>
      <c r="S871" s="104">
        <v>1.22</v>
      </c>
      <c r="T871" s="104"/>
      <c r="U871" s="104"/>
      <c r="V871" t="s">
        <v>1041</v>
      </c>
      <c r="W871" s="9" t="s">
        <v>1042</v>
      </c>
      <c r="X871" s="21" t="s">
        <v>1043</v>
      </c>
      <c r="Y871" s="9" t="s">
        <v>34</v>
      </c>
    </row>
    <row r="872" spans="1:25" ht="15" customHeight="1">
      <c r="A872" s="10" t="s">
        <v>40</v>
      </c>
      <c r="D872" s="9" t="s">
        <v>1053</v>
      </c>
      <c r="F872" s="9" t="s">
        <v>28</v>
      </c>
      <c r="G872" s="9" t="s">
        <v>1038</v>
      </c>
      <c r="I872" s="9" t="s">
        <v>454</v>
      </c>
      <c r="J872" s="9" t="s">
        <v>525</v>
      </c>
      <c r="L872" s="9" t="s">
        <v>1054</v>
      </c>
      <c r="M872" s="5" t="s">
        <v>1075</v>
      </c>
      <c r="N872" s="104"/>
      <c r="O872" s="104"/>
      <c r="P872" s="104"/>
      <c r="Q872" s="104">
        <v>1.0900000000000001</v>
      </c>
      <c r="R872" s="104">
        <v>1.0900000000000001</v>
      </c>
      <c r="S872" s="104">
        <v>1.1000000000000001</v>
      </c>
      <c r="T872" s="104"/>
      <c r="U872" s="104"/>
      <c r="V872" t="s">
        <v>1041</v>
      </c>
      <c r="W872" s="9" t="s">
        <v>1042</v>
      </c>
      <c r="X872" s="21" t="s">
        <v>1043</v>
      </c>
      <c r="Y872" s="9" t="s">
        <v>34</v>
      </c>
    </row>
    <row r="873" spans="1:25" ht="15" customHeight="1">
      <c r="A873" s="10" t="s">
        <v>40</v>
      </c>
      <c r="D873" s="9" t="s">
        <v>1053</v>
      </c>
      <c r="F873" s="9" t="s">
        <v>28</v>
      </c>
      <c r="G873" s="9" t="s">
        <v>1038</v>
      </c>
      <c r="I873" s="9" t="s">
        <v>454</v>
      </c>
      <c r="J873" s="9" t="s">
        <v>525</v>
      </c>
      <c r="L873" s="9" t="s">
        <v>1054</v>
      </c>
      <c r="M873" s="5" t="s">
        <v>1076</v>
      </c>
      <c r="N873" s="104"/>
      <c r="O873" s="104"/>
      <c r="P873" s="104"/>
      <c r="Q873" s="104">
        <v>1.01</v>
      </c>
      <c r="R873" s="104">
        <v>1.01</v>
      </c>
      <c r="S873" s="104">
        <v>1.02</v>
      </c>
      <c r="T873" s="104"/>
      <c r="U873" s="104"/>
      <c r="V873" t="s">
        <v>1041</v>
      </c>
      <c r="W873" s="9" t="s">
        <v>1042</v>
      </c>
      <c r="X873" s="21" t="s">
        <v>1043</v>
      </c>
      <c r="Y873" s="9" t="s">
        <v>34</v>
      </c>
    </row>
    <row r="874" spans="1:25" ht="15" customHeight="1">
      <c r="A874" s="10" t="s">
        <v>25</v>
      </c>
      <c r="B874"/>
      <c r="C874" t="s">
        <v>504</v>
      </c>
      <c r="D874" s="9" t="s">
        <v>1077</v>
      </c>
      <c r="E874"/>
      <c r="F874" s="9" t="s">
        <v>45</v>
      </c>
      <c r="G874" s="9" t="s">
        <v>1038</v>
      </c>
      <c r="I874" s="9" t="s">
        <v>448</v>
      </c>
      <c r="K874"/>
      <c r="L874"/>
      <c r="M874"/>
      <c r="N874"/>
      <c r="O874"/>
      <c r="P874"/>
      <c r="Q874" s="104">
        <v>2.7E-4</v>
      </c>
      <c r="R874" s="104">
        <v>0</v>
      </c>
      <c r="S874" s="104">
        <v>0.27</v>
      </c>
      <c r="T874"/>
      <c r="U874"/>
      <c r="V874" s="9" t="s">
        <v>1078</v>
      </c>
      <c r="W874" s="9" t="s">
        <v>1079</v>
      </c>
      <c r="X874" s="21" t="s">
        <v>1080</v>
      </c>
      <c r="Y874" s="9" t="s">
        <v>34</v>
      </c>
    </row>
    <row r="875" spans="1:25" ht="15" customHeight="1">
      <c r="A875" s="10" t="s">
        <v>45</v>
      </c>
      <c r="B875" t="s">
        <v>1081</v>
      </c>
      <c r="C875"/>
      <c r="D875"/>
      <c r="E875"/>
      <c r="F875" s="9" t="s">
        <v>45</v>
      </c>
      <c r="G875" s="9" t="s">
        <v>1038</v>
      </c>
      <c r="H875"/>
      <c r="I875" s="9" t="s">
        <v>454</v>
      </c>
      <c r="J875" s="9" t="s">
        <v>536</v>
      </c>
      <c r="L875"/>
      <c r="M875"/>
      <c r="N875"/>
      <c r="O875"/>
      <c r="P875"/>
      <c r="Q875" s="104">
        <v>0.2</v>
      </c>
      <c r="R875"/>
      <c r="S875"/>
      <c r="T875"/>
      <c r="U875"/>
      <c r="V875" s="9" t="s">
        <v>1082</v>
      </c>
      <c r="W875" s="9" t="s">
        <v>1083</v>
      </c>
      <c r="X875" s="21" t="s">
        <v>1084</v>
      </c>
      <c r="Y875" s="9" t="s">
        <v>34</v>
      </c>
    </row>
    <row r="876" spans="1:25" ht="15" customHeight="1">
      <c r="A876" s="10" t="s">
        <v>45</v>
      </c>
      <c r="B876" t="s">
        <v>1085</v>
      </c>
      <c r="C876"/>
      <c r="D876"/>
      <c r="E876"/>
      <c r="F876" s="9" t="s">
        <v>45</v>
      </c>
      <c r="G876" s="9" t="s">
        <v>1038</v>
      </c>
      <c r="H876"/>
      <c r="I876" s="9" t="s">
        <v>454</v>
      </c>
      <c r="J876" s="9" t="s">
        <v>536</v>
      </c>
      <c r="L876"/>
      <c r="M876"/>
      <c r="N876"/>
      <c r="O876"/>
      <c r="P876"/>
      <c r="Q876" s="104">
        <v>0.4</v>
      </c>
      <c r="R876"/>
      <c r="S876"/>
      <c r="T876"/>
      <c r="U876"/>
      <c r="V876" s="9" t="s">
        <v>1082</v>
      </c>
      <c r="W876" s="9" t="s">
        <v>1083</v>
      </c>
      <c r="X876" s="21" t="s">
        <v>1084</v>
      </c>
      <c r="Y876" s="9" t="s">
        <v>34</v>
      </c>
    </row>
    <row r="877" spans="1:25" ht="15" customHeight="1">
      <c r="A877" s="10" t="s">
        <v>25</v>
      </c>
      <c r="B877" s="107" t="s">
        <v>1086</v>
      </c>
      <c r="C877"/>
      <c r="D877" s="9" t="s">
        <v>1087</v>
      </c>
      <c r="F877" s="9" t="s">
        <v>28</v>
      </c>
      <c r="G877" s="9" t="s">
        <v>1038</v>
      </c>
      <c r="I877" s="9" t="s">
        <v>454</v>
      </c>
      <c r="J877" s="9" t="s">
        <v>536</v>
      </c>
      <c r="L877"/>
      <c r="M877" t="s">
        <v>1088</v>
      </c>
      <c r="N877"/>
      <c r="O877"/>
      <c r="P877"/>
      <c r="Q877" s="104">
        <v>6.5</v>
      </c>
      <c r="R877"/>
      <c r="S877"/>
      <c r="T877"/>
      <c r="U877"/>
      <c r="V877" s="9" t="s">
        <v>1082</v>
      </c>
      <c r="W877" s="9" t="s">
        <v>1083</v>
      </c>
      <c r="X877" s="21" t="s">
        <v>1084</v>
      </c>
      <c r="Y877" s="9" t="s">
        <v>34</v>
      </c>
    </row>
    <row r="878" spans="1:25" ht="15" customHeight="1">
      <c r="A878" s="10" t="s">
        <v>25</v>
      </c>
      <c r="B878" s="107" t="s">
        <v>1086</v>
      </c>
      <c r="C878"/>
      <c r="D878" s="9" t="s">
        <v>1087</v>
      </c>
      <c r="F878" s="9" t="s">
        <v>28</v>
      </c>
      <c r="G878" s="9" t="s">
        <v>1038</v>
      </c>
      <c r="I878" s="9" t="s">
        <v>454</v>
      </c>
      <c r="J878" s="9" t="s">
        <v>536</v>
      </c>
      <c r="L878"/>
      <c r="M878" t="s">
        <v>1089</v>
      </c>
      <c r="N878"/>
      <c r="O878"/>
      <c r="P878"/>
      <c r="Q878" s="104">
        <v>9.3800000000000008</v>
      </c>
      <c r="R878"/>
      <c r="S878"/>
      <c r="T878"/>
      <c r="U878"/>
      <c r="V878" s="9" t="s">
        <v>1082</v>
      </c>
      <c r="W878" s="9" t="s">
        <v>1083</v>
      </c>
      <c r="X878" s="21" t="s">
        <v>1084</v>
      </c>
      <c r="Y878" s="9" t="s">
        <v>34</v>
      </c>
    </row>
    <row r="879" spans="1:25" ht="15" customHeight="1">
      <c r="A879" s="10" t="s">
        <v>25</v>
      </c>
      <c r="B879" s="107" t="s">
        <v>1086</v>
      </c>
      <c r="C879"/>
      <c r="D879" s="9" t="s">
        <v>1087</v>
      </c>
      <c r="F879" s="9" t="s">
        <v>28</v>
      </c>
      <c r="G879" s="9" t="s">
        <v>1038</v>
      </c>
      <c r="I879" s="9" t="s">
        <v>454</v>
      </c>
      <c r="J879" s="9" t="s">
        <v>536</v>
      </c>
      <c r="L879"/>
      <c r="M879" t="s">
        <v>1090</v>
      </c>
      <c r="N879"/>
      <c r="O879"/>
      <c r="P879"/>
      <c r="Q879" s="104">
        <v>9.2799999999999994</v>
      </c>
      <c r="R879"/>
      <c r="S879"/>
      <c r="T879"/>
      <c r="U879"/>
      <c r="V879" s="9" t="s">
        <v>1082</v>
      </c>
      <c r="W879" s="9" t="s">
        <v>1083</v>
      </c>
      <c r="X879" s="21" t="s">
        <v>1084</v>
      </c>
      <c r="Y879" s="9" t="s">
        <v>34</v>
      </c>
    </row>
    <row r="880" spans="1:25" ht="15" customHeight="1">
      <c r="A880" s="10" t="s">
        <v>25</v>
      </c>
      <c r="B880" s="107" t="s">
        <v>1086</v>
      </c>
      <c r="C880"/>
      <c r="D880" s="9" t="s">
        <v>1087</v>
      </c>
      <c r="F880" s="9" t="s">
        <v>28</v>
      </c>
      <c r="G880" s="9" t="s">
        <v>1038</v>
      </c>
      <c r="I880" s="9" t="s">
        <v>454</v>
      </c>
      <c r="J880" s="9" t="s">
        <v>536</v>
      </c>
      <c r="L880"/>
      <c r="M880" t="s">
        <v>1091</v>
      </c>
      <c r="N880"/>
      <c r="O880"/>
      <c r="P880"/>
      <c r="Q880" s="104">
        <v>24.4</v>
      </c>
      <c r="R880"/>
      <c r="S880"/>
      <c r="T880"/>
      <c r="U880"/>
      <c r="V880" s="9" t="s">
        <v>1082</v>
      </c>
      <c r="W880" s="9" t="s">
        <v>1083</v>
      </c>
      <c r="X880" s="21" t="s">
        <v>1084</v>
      </c>
      <c r="Y880" s="9" t="s">
        <v>34</v>
      </c>
    </row>
    <row r="881" spans="1:25" ht="15" customHeight="1">
      <c r="A881" s="10" t="s">
        <v>25</v>
      </c>
      <c r="B881" s="107" t="s">
        <v>1092</v>
      </c>
      <c r="C881"/>
      <c r="D881" s="9" t="s">
        <v>1087</v>
      </c>
      <c r="F881" s="9" t="s">
        <v>28</v>
      </c>
      <c r="G881" s="9" t="s">
        <v>1038</v>
      </c>
      <c r="I881" s="9" t="s">
        <v>454</v>
      </c>
      <c r="J881" s="9" t="s">
        <v>536</v>
      </c>
      <c r="K881"/>
      <c r="L881"/>
      <c r="M881" t="s">
        <v>1088</v>
      </c>
      <c r="N881"/>
      <c r="O881"/>
      <c r="P881"/>
      <c r="Q881" s="104">
        <v>1.07</v>
      </c>
      <c r="R881"/>
      <c r="S881"/>
      <c r="T881"/>
      <c r="U881"/>
      <c r="V881" s="9" t="s">
        <v>1082</v>
      </c>
      <c r="W881" s="9" t="s">
        <v>1083</v>
      </c>
      <c r="X881" s="21" t="s">
        <v>1084</v>
      </c>
      <c r="Y881" s="9" t="s">
        <v>34</v>
      </c>
    </row>
    <row r="882" spans="1:25" ht="15" customHeight="1">
      <c r="A882" s="10" t="s">
        <v>25</v>
      </c>
      <c r="B882" s="107" t="s">
        <v>1092</v>
      </c>
      <c r="C882"/>
      <c r="D882" s="9" t="s">
        <v>1087</v>
      </c>
      <c r="F882" s="9" t="s">
        <v>28</v>
      </c>
      <c r="G882" s="9" t="s">
        <v>1038</v>
      </c>
      <c r="I882" s="9" t="s">
        <v>454</v>
      </c>
      <c r="J882" s="9" t="s">
        <v>536</v>
      </c>
      <c r="K882"/>
      <c r="L882"/>
      <c r="M882" t="s">
        <v>1089</v>
      </c>
      <c r="N882"/>
      <c r="O882"/>
      <c r="P882"/>
      <c r="Q882" s="104">
        <v>1.08</v>
      </c>
      <c r="R882"/>
      <c r="S882"/>
      <c r="T882"/>
      <c r="U882"/>
      <c r="V882" s="9" t="s">
        <v>1082</v>
      </c>
      <c r="W882" s="9" t="s">
        <v>1083</v>
      </c>
      <c r="X882" s="21" t="s">
        <v>1084</v>
      </c>
      <c r="Y882" s="9" t="s">
        <v>34</v>
      </c>
    </row>
    <row r="883" spans="1:25" ht="15" customHeight="1">
      <c r="A883" s="10" t="s">
        <v>25</v>
      </c>
      <c r="B883" s="107" t="s">
        <v>1092</v>
      </c>
      <c r="C883"/>
      <c r="D883" s="9" t="s">
        <v>1087</v>
      </c>
      <c r="F883" s="9" t="s">
        <v>28</v>
      </c>
      <c r="G883" s="9" t="s">
        <v>1038</v>
      </c>
      <c r="I883" s="9" t="s">
        <v>454</v>
      </c>
      <c r="J883" s="9" t="s">
        <v>536</v>
      </c>
      <c r="K883"/>
      <c r="L883"/>
      <c r="M883" t="s">
        <v>1090</v>
      </c>
      <c r="N883"/>
      <c r="O883"/>
      <c r="P883"/>
      <c r="Q883" s="104">
        <v>1.19</v>
      </c>
      <c r="R883"/>
      <c r="S883"/>
      <c r="T883"/>
      <c r="U883"/>
      <c r="V883" s="9" t="s">
        <v>1082</v>
      </c>
      <c r="W883" s="9" t="s">
        <v>1083</v>
      </c>
      <c r="X883" s="21" t="s">
        <v>1084</v>
      </c>
      <c r="Y883" s="9" t="s">
        <v>34</v>
      </c>
    </row>
    <row r="884" spans="1:25" ht="15" customHeight="1">
      <c r="A884" s="10" t="s">
        <v>25</v>
      </c>
      <c r="B884" s="107" t="s">
        <v>1092</v>
      </c>
      <c r="C884"/>
      <c r="D884" s="9" t="s">
        <v>1087</v>
      </c>
      <c r="F884" s="9" t="s">
        <v>28</v>
      </c>
      <c r="G884" s="9" t="s">
        <v>1038</v>
      </c>
      <c r="I884" s="9" t="s">
        <v>454</v>
      </c>
      <c r="J884" s="9" t="s">
        <v>536</v>
      </c>
      <c r="K884"/>
      <c r="L884"/>
      <c r="M884" t="s">
        <v>1091</v>
      </c>
      <c r="N884"/>
      <c r="O884"/>
      <c r="P884"/>
      <c r="Q884" s="104">
        <v>1.26</v>
      </c>
      <c r="R884"/>
      <c r="S884"/>
      <c r="T884"/>
      <c r="U884"/>
      <c r="V884" s="9" t="s">
        <v>1082</v>
      </c>
      <c r="W884" s="9" t="s">
        <v>1083</v>
      </c>
      <c r="X884" s="21" t="s">
        <v>1084</v>
      </c>
      <c r="Y884" s="9" t="s">
        <v>34</v>
      </c>
    </row>
    <row r="885" spans="1:25" ht="15" customHeight="1">
      <c r="A885" s="10" t="s">
        <v>25</v>
      </c>
      <c r="B885" s="28" t="s">
        <v>1093</v>
      </c>
      <c r="C885" s="9" t="s">
        <v>1094</v>
      </c>
      <c r="D885" s="9" t="s">
        <v>1095</v>
      </c>
      <c r="F885" s="9" t="s">
        <v>28</v>
      </c>
      <c r="G885" s="9" t="s">
        <v>1038</v>
      </c>
      <c r="I885" s="9" t="s">
        <v>454</v>
      </c>
      <c r="J885" s="9" t="s">
        <v>525</v>
      </c>
      <c r="L885" s="9" t="s">
        <v>1096</v>
      </c>
      <c r="M885" s="9" t="s">
        <v>1097</v>
      </c>
      <c r="N885"/>
      <c r="O885"/>
      <c r="P885"/>
      <c r="Q885" s="104">
        <f>5*(10^-4)*7</f>
        <v>3.5000000000000001E-3</v>
      </c>
      <c r="R885"/>
      <c r="S885"/>
      <c r="T885"/>
      <c r="U885"/>
      <c r="V885" s="9" t="s">
        <v>1082</v>
      </c>
      <c r="W885" s="9" t="s">
        <v>1083</v>
      </c>
      <c r="X885" s="21" t="s">
        <v>1084</v>
      </c>
      <c r="Y885" s="9" t="s">
        <v>34</v>
      </c>
    </row>
    <row r="886" spans="1:25" ht="15" customHeight="1">
      <c r="A886" s="10" t="s">
        <v>25</v>
      </c>
      <c r="B886" s="28" t="s">
        <v>1098</v>
      </c>
      <c r="C886" s="9" t="s">
        <v>1094</v>
      </c>
      <c r="D886" s="9" t="s">
        <v>1095</v>
      </c>
      <c r="F886" s="9" t="s">
        <v>28</v>
      </c>
      <c r="G886" s="9" t="s">
        <v>1038</v>
      </c>
      <c r="I886" s="9" t="s">
        <v>454</v>
      </c>
      <c r="J886" s="9" t="s">
        <v>525</v>
      </c>
      <c r="L886" s="9" t="s">
        <v>1096</v>
      </c>
      <c r="M886" s="9" t="s">
        <v>1099</v>
      </c>
      <c r="N886"/>
      <c r="O886"/>
      <c r="P886"/>
      <c r="Q886" s="104">
        <f>5*(10^-5)*7</f>
        <v>3.5E-4</v>
      </c>
      <c r="R886"/>
      <c r="S886"/>
      <c r="T886"/>
      <c r="U886"/>
      <c r="V886" s="9" t="s">
        <v>1082</v>
      </c>
      <c r="W886" s="9" t="s">
        <v>1083</v>
      </c>
      <c r="X886" s="21" t="s">
        <v>1084</v>
      </c>
      <c r="Y886" s="9" t="s">
        <v>34</v>
      </c>
    </row>
    <row r="887" spans="1:25" ht="15" customHeight="1">
      <c r="A887" s="10" t="s">
        <v>25</v>
      </c>
      <c r="B887" s="28" t="s">
        <v>1100</v>
      </c>
      <c r="C887" s="9" t="s">
        <v>1094</v>
      </c>
      <c r="D887" s="9" t="s">
        <v>1095</v>
      </c>
      <c r="F887" s="9" t="s">
        <v>28</v>
      </c>
      <c r="G887" s="9" t="s">
        <v>1038</v>
      </c>
      <c r="I887" s="9" t="s">
        <v>454</v>
      </c>
      <c r="J887" s="9" t="s">
        <v>525</v>
      </c>
      <c r="L887" s="9" t="s">
        <v>1096</v>
      </c>
      <c r="M887" s="9" t="s">
        <v>1101</v>
      </c>
      <c r="N887"/>
      <c r="O887"/>
      <c r="P887"/>
      <c r="Q887" s="104">
        <f>9.5*(10^-5)*7</f>
        <v>6.6500000000000001E-4</v>
      </c>
      <c r="R887"/>
      <c r="S887"/>
      <c r="T887"/>
      <c r="U887"/>
      <c r="V887" s="9" t="s">
        <v>1082</v>
      </c>
      <c r="W887" s="9" t="s">
        <v>1083</v>
      </c>
      <c r="X887" s="21" t="s">
        <v>1084</v>
      </c>
      <c r="Y887" s="9" t="s">
        <v>34</v>
      </c>
    </row>
    <row r="888" spans="1:25" ht="15" customHeight="1">
      <c r="A888" s="10" t="s">
        <v>25</v>
      </c>
      <c r="B888" s="28" t="s">
        <v>1102</v>
      </c>
      <c r="C888" s="9" t="s">
        <v>1094</v>
      </c>
      <c r="D888" s="9" t="s">
        <v>1095</v>
      </c>
      <c r="F888" s="9" t="s">
        <v>28</v>
      </c>
      <c r="G888" s="9" t="s">
        <v>1038</v>
      </c>
      <c r="I888" s="9" t="s">
        <v>454</v>
      </c>
      <c r="J888" s="9" t="s">
        <v>525</v>
      </c>
      <c r="L888" s="9" t="s">
        <v>1096</v>
      </c>
      <c r="M888" s="9" t="s">
        <v>1103</v>
      </c>
      <c r="N888"/>
      <c r="O888"/>
      <c r="P888"/>
      <c r="Q888" s="104">
        <f>5*(10^-6)*7</f>
        <v>3.4999999999999997E-5</v>
      </c>
      <c r="R888"/>
      <c r="S888"/>
      <c r="T888"/>
      <c r="U888"/>
      <c r="V888" s="9" t="s">
        <v>1082</v>
      </c>
      <c r="W888" s="9" t="s">
        <v>1083</v>
      </c>
      <c r="X888" s="21" t="s">
        <v>1084</v>
      </c>
      <c r="Y888" s="9" t="s">
        <v>34</v>
      </c>
    </row>
    <row r="889" spans="1:25" ht="15" customHeight="1">
      <c r="A889" s="10" t="s">
        <v>25</v>
      </c>
      <c r="D889" s="9" t="s">
        <v>27</v>
      </c>
      <c r="F889" s="9" t="s">
        <v>28</v>
      </c>
      <c r="G889" s="9" t="s">
        <v>1038</v>
      </c>
      <c r="I889" s="9" t="s">
        <v>454</v>
      </c>
      <c r="M889" s="9" t="s">
        <v>1104</v>
      </c>
      <c r="P889" s="9" t="s">
        <v>1104</v>
      </c>
      <c r="Q889" s="9">
        <v>2.1</v>
      </c>
      <c r="V889" s="9" t="s">
        <v>1105</v>
      </c>
      <c r="W889" s="9" t="s">
        <v>1106</v>
      </c>
      <c r="X889" s="21" t="s">
        <v>1107</v>
      </c>
      <c r="Y889" s="9" t="s">
        <v>34</v>
      </c>
    </row>
    <row r="890" spans="1:25" ht="15" customHeight="1">
      <c r="A890" s="10" t="s">
        <v>25</v>
      </c>
      <c r="D890" s="9" t="s">
        <v>27</v>
      </c>
      <c r="F890" s="9" t="s">
        <v>28</v>
      </c>
      <c r="G890" s="9" t="s">
        <v>1038</v>
      </c>
      <c r="I890" s="9" t="s">
        <v>454</v>
      </c>
      <c r="M890" s="9" t="s">
        <v>1108</v>
      </c>
      <c r="P890" s="9" t="s">
        <v>1108</v>
      </c>
      <c r="Q890" s="9">
        <v>5.4</v>
      </c>
      <c r="V890" s="9" t="s">
        <v>1105</v>
      </c>
      <c r="W890" s="9" t="s">
        <v>1106</v>
      </c>
      <c r="X890" s="21" t="s">
        <v>1107</v>
      </c>
      <c r="Y890" s="9" t="s">
        <v>34</v>
      </c>
    </row>
    <row r="891" spans="1:25" ht="15" customHeight="1">
      <c r="A891" s="10" t="s">
        <v>25</v>
      </c>
      <c r="D891" s="9" t="s">
        <v>27</v>
      </c>
      <c r="F891" s="9" t="s">
        <v>28</v>
      </c>
      <c r="G891" s="9" t="s">
        <v>1038</v>
      </c>
      <c r="I891" s="9" t="s">
        <v>454</v>
      </c>
      <c r="M891" s="9" t="s">
        <v>1109</v>
      </c>
      <c r="P891" s="9" t="s">
        <v>1109</v>
      </c>
      <c r="Q891" s="9">
        <v>9.8000000000000007</v>
      </c>
      <c r="V891" s="9" t="s">
        <v>1105</v>
      </c>
      <c r="W891" s="9" t="s">
        <v>1106</v>
      </c>
      <c r="X891" s="21" t="s">
        <v>1107</v>
      </c>
      <c r="Y891" s="9" t="s">
        <v>34</v>
      </c>
    </row>
    <row r="892" spans="1:25" ht="15" customHeight="1">
      <c r="A892" s="10" t="s">
        <v>25</v>
      </c>
      <c r="D892" s="9" t="s">
        <v>27</v>
      </c>
      <c r="F892" s="9" t="s">
        <v>28</v>
      </c>
      <c r="G892" s="9" t="s">
        <v>1038</v>
      </c>
      <c r="I892" s="9" t="s">
        <v>454</v>
      </c>
      <c r="M892" s="9" t="s">
        <v>1110</v>
      </c>
      <c r="P892" s="9" t="s">
        <v>1110</v>
      </c>
      <c r="Q892" s="9">
        <v>3.6</v>
      </c>
      <c r="V892" s="9" t="s">
        <v>1105</v>
      </c>
      <c r="W892" s="9" t="s">
        <v>1106</v>
      </c>
      <c r="X892" s="21" t="s">
        <v>1107</v>
      </c>
      <c r="Y892" s="9" t="s">
        <v>34</v>
      </c>
    </row>
    <row r="893" spans="1:25" ht="15" customHeight="1">
      <c r="A893" s="10" t="s">
        <v>25</v>
      </c>
      <c r="D893" s="9" t="s">
        <v>27</v>
      </c>
      <c r="F893" s="9" t="s">
        <v>28</v>
      </c>
      <c r="G893" s="9" t="s">
        <v>1038</v>
      </c>
      <c r="I893" s="9" t="s">
        <v>454</v>
      </c>
      <c r="M893" s="9" t="s">
        <v>1111</v>
      </c>
      <c r="P893" s="9" t="s">
        <v>1111</v>
      </c>
      <c r="Q893" s="9">
        <v>5.5</v>
      </c>
      <c r="V893" s="9" t="s">
        <v>1105</v>
      </c>
      <c r="W893" s="9" t="s">
        <v>1106</v>
      </c>
      <c r="X893" s="21" t="s">
        <v>1107</v>
      </c>
      <c r="Y893" s="9" t="s">
        <v>34</v>
      </c>
    </row>
    <row r="894" spans="1:25" ht="15" customHeight="1">
      <c r="A894" s="10" t="s">
        <v>25</v>
      </c>
      <c r="D894" s="9" t="s">
        <v>27</v>
      </c>
      <c r="F894" s="9" t="s">
        <v>28</v>
      </c>
      <c r="G894" s="9" t="s">
        <v>1038</v>
      </c>
      <c r="I894" s="9" t="s">
        <v>454</v>
      </c>
      <c r="M894" s="9" t="s">
        <v>1112</v>
      </c>
      <c r="P894" s="9" t="s">
        <v>1112</v>
      </c>
      <c r="Q894" s="9">
        <v>5.7</v>
      </c>
      <c r="V894" s="9" t="s">
        <v>1105</v>
      </c>
      <c r="W894" s="9" t="s">
        <v>1106</v>
      </c>
      <c r="X894" s="21" t="s">
        <v>1107</v>
      </c>
      <c r="Y894" s="9" t="s">
        <v>34</v>
      </c>
    </row>
    <row r="895" spans="1:25" ht="15" customHeight="1">
      <c r="A895" s="10" t="s">
        <v>73</v>
      </c>
      <c r="B895" s="9" t="s">
        <v>1113</v>
      </c>
      <c r="F895" s="9" t="s">
        <v>28</v>
      </c>
      <c r="G895" s="9" t="s">
        <v>1038</v>
      </c>
      <c r="I895" s="9" t="s">
        <v>454</v>
      </c>
      <c r="Q895" s="9">
        <v>0.05</v>
      </c>
      <c r="V895" s="9" t="s">
        <v>1114</v>
      </c>
      <c r="W895" s="9" t="s">
        <v>1115</v>
      </c>
      <c r="X895" s="21" t="s">
        <v>1116</v>
      </c>
      <c r="Y895" s="9" t="s">
        <v>34</v>
      </c>
    </row>
    <row r="896" spans="1:25" ht="15" customHeight="1">
      <c r="A896" s="10" t="s">
        <v>73</v>
      </c>
      <c r="B896" s="9" t="s">
        <v>1117</v>
      </c>
      <c r="F896" s="9" t="s">
        <v>28</v>
      </c>
      <c r="G896" s="9" t="s">
        <v>1038</v>
      </c>
      <c r="I896" s="9" t="s">
        <v>454</v>
      </c>
      <c r="Q896" s="9">
        <v>0.25</v>
      </c>
      <c r="V896" s="9" t="s">
        <v>1114</v>
      </c>
      <c r="W896" s="9" t="s">
        <v>1115</v>
      </c>
      <c r="X896" s="21" t="s">
        <v>1116</v>
      </c>
      <c r="Y896" s="9" t="s">
        <v>34</v>
      </c>
    </row>
    <row r="897" spans="1:25" ht="15" customHeight="1">
      <c r="A897" s="10" t="s">
        <v>80</v>
      </c>
      <c r="B897" s="9" t="s">
        <v>1118</v>
      </c>
      <c r="C897" s="9" t="s">
        <v>1119</v>
      </c>
      <c r="F897" s="9" t="s">
        <v>28</v>
      </c>
      <c r="G897" s="9" t="s">
        <v>1038</v>
      </c>
      <c r="I897" s="9" t="s">
        <v>454</v>
      </c>
      <c r="Q897" s="9">
        <v>0.05</v>
      </c>
      <c r="V897" s="9" t="s">
        <v>1114</v>
      </c>
      <c r="W897" s="9" t="s">
        <v>1115</v>
      </c>
      <c r="X897" s="21" t="s">
        <v>1116</v>
      </c>
      <c r="Y897" s="9" t="s">
        <v>34</v>
      </c>
    </row>
    <row r="898" spans="1:25" ht="15" customHeight="1">
      <c r="A898" s="10" t="s">
        <v>25</v>
      </c>
      <c r="F898" s="9" t="s">
        <v>28</v>
      </c>
      <c r="G898" s="9" t="s">
        <v>1038</v>
      </c>
      <c r="I898" s="9" t="s">
        <v>454</v>
      </c>
      <c r="J898" s="9" t="s">
        <v>525</v>
      </c>
      <c r="Q898" s="9">
        <v>2</v>
      </c>
      <c r="V898" s="9" t="s">
        <v>1120</v>
      </c>
      <c r="W898" s="9" t="s">
        <v>1121</v>
      </c>
      <c r="X898" s="21" t="s">
        <v>1122</v>
      </c>
      <c r="Y898" s="9" t="s">
        <v>34</v>
      </c>
    </row>
    <row r="899" spans="1:25" ht="15" customHeight="1">
      <c r="A899" s="10" t="s">
        <v>25</v>
      </c>
      <c r="F899" s="9" t="s">
        <v>28</v>
      </c>
      <c r="G899" s="9" t="s">
        <v>1038</v>
      </c>
      <c r="I899" s="9" t="s">
        <v>454</v>
      </c>
      <c r="J899" s="9" t="s">
        <v>525</v>
      </c>
      <c r="Q899" s="9">
        <v>1.8</v>
      </c>
      <c r="V899" s="9" t="s">
        <v>1120</v>
      </c>
      <c r="W899" s="9" t="s">
        <v>1121</v>
      </c>
      <c r="X899" s="21" t="s">
        <v>1122</v>
      </c>
      <c r="Y899" s="9" t="s">
        <v>34</v>
      </c>
    </row>
    <row r="900" spans="1:25" ht="15" customHeight="1">
      <c r="A900" s="10" t="s">
        <v>25</v>
      </c>
      <c r="F900" s="9" t="s">
        <v>28</v>
      </c>
      <c r="G900" s="9" t="s">
        <v>1038</v>
      </c>
      <c r="I900" s="9" t="s">
        <v>454</v>
      </c>
      <c r="J900" s="9" t="s">
        <v>525</v>
      </c>
      <c r="Q900" s="9">
        <v>1.7</v>
      </c>
      <c r="V900" s="9" t="s">
        <v>1120</v>
      </c>
      <c r="W900" s="9" t="s">
        <v>1121</v>
      </c>
      <c r="X900" s="21" t="s">
        <v>1122</v>
      </c>
      <c r="Y900" s="9" t="s">
        <v>34</v>
      </c>
    </row>
    <row r="901" spans="1:25" ht="15" customHeight="1">
      <c r="A901" s="10" t="s">
        <v>25</v>
      </c>
      <c r="F901" s="9" t="s">
        <v>28</v>
      </c>
      <c r="G901" s="9" t="s">
        <v>1038</v>
      </c>
      <c r="I901" s="9" t="s">
        <v>454</v>
      </c>
      <c r="J901" s="9" t="s">
        <v>525</v>
      </c>
      <c r="Q901" s="9">
        <v>1.5</v>
      </c>
      <c r="V901" s="9" t="s">
        <v>1120</v>
      </c>
      <c r="W901" s="9" t="s">
        <v>1121</v>
      </c>
      <c r="X901" s="21" t="s">
        <v>1122</v>
      </c>
      <c r="Y901" s="9" t="s">
        <v>34</v>
      </c>
    </row>
    <row r="902" spans="1:25" ht="15" customHeight="1">
      <c r="A902" s="10" t="s">
        <v>25</v>
      </c>
      <c r="F902" s="9" t="s">
        <v>28</v>
      </c>
      <c r="G902" s="9" t="s">
        <v>1038</v>
      </c>
      <c r="I902" s="9" t="s">
        <v>454</v>
      </c>
      <c r="J902" s="9" t="s">
        <v>525</v>
      </c>
      <c r="Q902" s="9">
        <v>1.1499999999999999</v>
      </c>
      <c r="V902" s="9" t="s">
        <v>1120</v>
      </c>
      <c r="W902" s="9" t="s">
        <v>1121</v>
      </c>
      <c r="X902" s="21" t="s">
        <v>1122</v>
      </c>
      <c r="Y902" s="9" t="s">
        <v>34</v>
      </c>
    </row>
    <row r="903" spans="1:25" ht="15" customHeight="1">
      <c r="A903" s="10" t="s">
        <v>25</v>
      </c>
      <c r="F903" s="9" t="s">
        <v>28</v>
      </c>
      <c r="G903" s="9" t="s">
        <v>1038</v>
      </c>
      <c r="I903" s="9" t="s">
        <v>454</v>
      </c>
      <c r="J903" s="9" t="s">
        <v>525</v>
      </c>
      <c r="Q903" s="9">
        <v>0.8</v>
      </c>
      <c r="V903" s="9" t="s">
        <v>1120</v>
      </c>
      <c r="W903" s="9" t="s">
        <v>1121</v>
      </c>
      <c r="X903" s="21" t="s">
        <v>1122</v>
      </c>
      <c r="Y903" s="9" t="s">
        <v>34</v>
      </c>
    </row>
    <row r="904" spans="1:25" ht="15" customHeight="1">
      <c r="A904" s="10" t="s">
        <v>25</v>
      </c>
      <c r="F904" s="9" t="s">
        <v>28</v>
      </c>
      <c r="G904" s="9" t="s">
        <v>1038</v>
      </c>
      <c r="I904" s="9" t="s">
        <v>454</v>
      </c>
      <c r="J904" s="9" t="s">
        <v>525</v>
      </c>
      <c r="Q904" s="9">
        <v>1.95</v>
      </c>
      <c r="V904" s="9" t="s">
        <v>1120</v>
      </c>
      <c r="W904" s="9" t="s">
        <v>1121</v>
      </c>
      <c r="X904" s="21" t="s">
        <v>1122</v>
      </c>
      <c r="Y904" s="9" t="s">
        <v>34</v>
      </c>
    </row>
    <row r="905" spans="1:25" ht="15" customHeight="1">
      <c r="A905" s="10" t="s">
        <v>25</v>
      </c>
      <c r="F905" s="9" t="s">
        <v>28</v>
      </c>
      <c r="G905" s="9" t="s">
        <v>1038</v>
      </c>
      <c r="I905" s="9" t="s">
        <v>454</v>
      </c>
      <c r="J905" s="9" t="s">
        <v>525</v>
      </c>
      <c r="Q905" s="9">
        <v>1.8</v>
      </c>
      <c r="V905" s="9" t="s">
        <v>1120</v>
      </c>
      <c r="W905" s="9" t="s">
        <v>1121</v>
      </c>
      <c r="X905" s="21" t="s">
        <v>1122</v>
      </c>
      <c r="Y905" s="9" t="s">
        <v>34</v>
      </c>
    </row>
    <row r="906" spans="1:25" ht="15" customHeight="1">
      <c r="A906" s="10" t="s">
        <v>25</v>
      </c>
      <c r="F906" s="9" t="s">
        <v>28</v>
      </c>
      <c r="G906" s="9" t="s">
        <v>1038</v>
      </c>
      <c r="I906" s="9" t="s">
        <v>454</v>
      </c>
      <c r="J906" s="9" t="s">
        <v>525</v>
      </c>
      <c r="Q906" s="9">
        <v>1.75</v>
      </c>
      <c r="V906" s="9" t="s">
        <v>1120</v>
      </c>
      <c r="W906" s="9" t="s">
        <v>1121</v>
      </c>
      <c r="X906" s="21" t="s">
        <v>1122</v>
      </c>
      <c r="Y906" s="9" t="s">
        <v>34</v>
      </c>
    </row>
    <row r="907" spans="1:25" ht="15" customHeight="1">
      <c r="A907" s="10" t="s">
        <v>25</v>
      </c>
      <c r="F907" s="9" t="s">
        <v>28</v>
      </c>
      <c r="G907" s="9" t="s">
        <v>1038</v>
      </c>
      <c r="I907" s="9" t="s">
        <v>454</v>
      </c>
      <c r="J907" s="9" t="s">
        <v>525</v>
      </c>
      <c r="Q907" s="9">
        <v>1.52</v>
      </c>
      <c r="V907" s="9" t="s">
        <v>1120</v>
      </c>
      <c r="W907" s="9" t="s">
        <v>1121</v>
      </c>
      <c r="X907" s="21" t="s">
        <v>1122</v>
      </c>
      <c r="Y907" s="9" t="s">
        <v>34</v>
      </c>
    </row>
    <row r="908" spans="1:25" ht="15" customHeight="1">
      <c r="A908" s="10" t="s">
        <v>25</v>
      </c>
      <c r="F908" s="9" t="s">
        <v>28</v>
      </c>
      <c r="G908" s="9" t="s">
        <v>1038</v>
      </c>
      <c r="I908" s="9" t="s">
        <v>454</v>
      </c>
      <c r="J908" s="9" t="s">
        <v>525</v>
      </c>
      <c r="Q908" s="9">
        <v>1.18</v>
      </c>
      <c r="V908" s="9" t="s">
        <v>1120</v>
      </c>
      <c r="W908" s="9" t="s">
        <v>1121</v>
      </c>
      <c r="X908" s="21" t="s">
        <v>1122</v>
      </c>
      <c r="Y908" s="9" t="s">
        <v>34</v>
      </c>
    </row>
    <row r="909" spans="1:25" ht="15" customHeight="1">
      <c r="A909" s="10" t="s">
        <v>25</v>
      </c>
      <c r="F909" s="9" t="s">
        <v>28</v>
      </c>
      <c r="G909" s="9" t="s">
        <v>1038</v>
      </c>
      <c r="I909" s="9" t="s">
        <v>454</v>
      </c>
      <c r="J909" s="9" t="s">
        <v>525</v>
      </c>
      <c r="Q909" s="9">
        <v>0.8</v>
      </c>
      <c r="V909" s="9" t="s">
        <v>1120</v>
      </c>
      <c r="W909" s="9" t="s">
        <v>1121</v>
      </c>
      <c r="X909" s="21" t="s">
        <v>1122</v>
      </c>
      <c r="Y909" s="9" t="s">
        <v>34</v>
      </c>
    </row>
    <row r="910" spans="1:25" ht="15" customHeight="1">
      <c r="A910" s="10" t="s">
        <v>45</v>
      </c>
      <c r="B910" s="9" t="s">
        <v>1123</v>
      </c>
      <c r="F910" s="9" t="s">
        <v>662</v>
      </c>
      <c r="G910" s="9" t="s">
        <v>1038</v>
      </c>
      <c r="I910" s="9" t="s">
        <v>454</v>
      </c>
      <c r="J910" s="9" t="s">
        <v>525</v>
      </c>
      <c r="M910" s="9" t="s">
        <v>1124</v>
      </c>
      <c r="N910"/>
      <c r="O910"/>
      <c r="P910"/>
      <c r="Q910" s="9">
        <v>6.0000000000000002E-6</v>
      </c>
      <c r="R910"/>
      <c r="S910"/>
      <c r="T910"/>
      <c r="U910"/>
      <c r="V910"/>
      <c r="W910" s="9" t="s">
        <v>1125</v>
      </c>
      <c r="X910" s="21" t="s">
        <v>1126</v>
      </c>
      <c r="Y910" s="9" t="s">
        <v>34</v>
      </c>
    </row>
    <row r="911" spans="1:25" ht="15" customHeight="1">
      <c r="A911" s="10" t="s">
        <v>45</v>
      </c>
      <c r="B911" s="9" t="s">
        <v>1123</v>
      </c>
      <c r="F911" s="9" t="s">
        <v>662</v>
      </c>
      <c r="G911" s="9" t="s">
        <v>1038</v>
      </c>
      <c r="I911" s="9" t="s">
        <v>454</v>
      </c>
      <c r="J911" s="9" t="s">
        <v>525</v>
      </c>
      <c r="M911" s="9" t="s">
        <v>1124</v>
      </c>
      <c r="N911"/>
      <c r="O911"/>
      <c r="P911"/>
      <c r="Q911" s="9">
        <v>5.0000000000000002E-5</v>
      </c>
      <c r="R911"/>
      <c r="S911"/>
      <c r="T911"/>
      <c r="U911"/>
      <c r="V911"/>
      <c r="W911" s="9" t="s">
        <v>1125</v>
      </c>
      <c r="X911" s="21" t="s">
        <v>1126</v>
      </c>
      <c r="Y911" s="9" t="s">
        <v>34</v>
      </c>
    </row>
    <row r="912" spans="1:25" ht="15" customHeight="1">
      <c r="A912" s="10" t="s">
        <v>45</v>
      </c>
      <c r="B912" s="9" t="s">
        <v>1123</v>
      </c>
      <c r="F912" s="9" t="s">
        <v>662</v>
      </c>
      <c r="G912" s="9" t="s">
        <v>1038</v>
      </c>
      <c r="I912" s="9" t="s">
        <v>454</v>
      </c>
      <c r="J912" s="9" t="s">
        <v>525</v>
      </c>
      <c r="M912" s="9" t="s">
        <v>1124</v>
      </c>
      <c r="Q912" s="9">
        <v>2E-3</v>
      </c>
      <c r="W912" s="9" t="s">
        <v>1125</v>
      </c>
      <c r="X912" s="21" t="s">
        <v>1126</v>
      </c>
      <c r="Y912" s="9" t="s">
        <v>34</v>
      </c>
    </row>
    <row r="913" spans="1:25" ht="15" customHeight="1">
      <c r="A913" s="10" t="s">
        <v>902</v>
      </c>
      <c r="F913" s="9" t="s">
        <v>662</v>
      </c>
      <c r="G913" s="9" t="s">
        <v>1038</v>
      </c>
      <c r="I913" s="9" t="s">
        <v>454</v>
      </c>
      <c r="J913" s="9" t="s">
        <v>525</v>
      </c>
      <c r="Q913" s="9">
        <v>1.2999999999999999E-3</v>
      </c>
      <c r="V913" s="9" t="s">
        <v>1127</v>
      </c>
      <c r="W913" s="9" t="s">
        <v>1128</v>
      </c>
      <c r="X913" s="21" t="s">
        <v>1129</v>
      </c>
      <c r="Y913" s="9" t="s">
        <v>34</v>
      </c>
    </row>
    <row r="914" spans="1:25" ht="15" customHeight="1">
      <c r="A914" s="10" t="s">
        <v>25</v>
      </c>
      <c r="B914" s="9" t="s">
        <v>1130</v>
      </c>
      <c r="F914" s="9" t="s">
        <v>662</v>
      </c>
      <c r="G914" s="9" t="s">
        <v>1038</v>
      </c>
      <c r="I914" s="9" t="s">
        <v>454</v>
      </c>
      <c r="J914" s="9" t="s">
        <v>525</v>
      </c>
      <c r="Q914" s="9">
        <v>0.05</v>
      </c>
      <c r="W914" s="9" t="s">
        <v>1131</v>
      </c>
      <c r="X914" s="21" t="s">
        <v>1132</v>
      </c>
      <c r="Y914" s="9" t="s">
        <v>34</v>
      </c>
    </row>
    <row r="915" spans="1:25" ht="15" customHeight="1">
      <c r="A915" s="10" t="s">
        <v>25</v>
      </c>
      <c r="B915" s="9" t="s">
        <v>1133</v>
      </c>
      <c r="F915" s="9" t="s">
        <v>662</v>
      </c>
      <c r="G915" s="9" t="s">
        <v>1038</v>
      </c>
      <c r="I915" s="9" t="s">
        <v>454</v>
      </c>
      <c r="J915" s="9" t="s">
        <v>525</v>
      </c>
      <c r="Q915" s="9">
        <v>0.38300000000000001</v>
      </c>
      <c r="W915" s="9" t="s">
        <v>1131</v>
      </c>
      <c r="X915" s="21" t="s">
        <v>1132</v>
      </c>
      <c r="Y915" s="9" t="s">
        <v>34</v>
      </c>
    </row>
    <row r="916" spans="1:25" ht="15" customHeight="1">
      <c r="A916" s="10" t="s">
        <v>25</v>
      </c>
      <c r="B916" s="9" t="s">
        <v>1134</v>
      </c>
      <c r="F916" s="9" t="s">
        <v>662</v>
      </c>
      <c r="G916" s="9" t="s">
        <v>1038</v>
      </c>
      <c r="I916" s="9" t="s">
        <v>454</v>
      </c>
      <c r="J916" s="9" t="s">
        <v>525</v>
      </c>
      <c r="Q916" s="9">
        <v>2.5000000000000001E-3</v>
      </c>
      <c r="W916" s="9" t="s">
        <v>1131</v>
      </c>
      <c r="X916" s="21" t="s">
        <v>1132</v>
      </c>
      <c r="Y916" s="9" t="s">
        <v>34</v>
      </c>
    </row>
    <row r="917" spans="1:25" ht="15" customHeight="1">
      <c r="A917" s="10" t="s">
        <v>25</v>
      </c>
      <c r="B917" s="9" t="s">
        <v>1135</v>
      </c>
      <c r="F917" s="9" t="s">
        <v>662</v>
      </c>
      <c r="G917" s="9" t="s">
        <v>1038</v>
      </c>
      <c r="I917" s="9" t="s">
        <v>454</v>
      </c>
      <c r="J917" s="9" t="s">
        <v>525</v>
      </c>
      <c r="Q917" s="9">
        <v>7.1999999999999995E-2</v>
      </c>
      <c r="W917" s="9" t="s">
        <v>1131</v>
      </c>
      <c r="X917" s="21" t="s">
        <v>1132</v>
      </c>
      <c r="Y917" s="9" t="s">
        <v>34</v>
      </c>
    </row>
    <row r="918" spans="1:25" ht="15" customHeight="1">
      <c r="A918" s="10" t="s">
        <v>25</v>
      </c>
      <c r="B918" s="9" t="s">
        <v>1136</v>
      </c>
      <c r="F918" s="9" t="s">
        <v>662</v>
      </c>
      <c r="G918" s="9" t="s">
        <v>1038</v>
      </c>
      <c r="I918" s="9" t="s">
        <v>454</v>
      </c>
      <c r="J918" s="9" t="s">
        <v>525</v>
      </c>
      <c r="Q918" s="9">
        <v>1E-3</v>
      </c>
      <c r="W918" s="9" t="s">
        <v>1131</v>
      </c>
      <c r="X918" s="21" t="s">
        <v>1132</v>
      </c>
      <c r="Y918" s="9" t="s">
        <v>34</v>
      </c>
    </row>
    <row r="919" spans="1:25" ht="15" customHeight="1">
      <c r="A919" s="10" t="s">
        <v>25</v>
      </c>
      <c r="B919" s="9" t="s">
        <v>1137</v>
      </c>
      <c r="D919" s="9" t="s">
        <v>1138</v>
      </c>
      <c r="F919" s="9" t="s">
        <v>662</v>
      </c>
      <c r="G919" s="9" t="s">
        <v>1038</v>
      </c>
      <c r="I919" s="9" t="s">
        <v>454</v>
      </c>
      <c r="J919" s="9" t="s">
        <v>525</v>
      </c>
      <c r="Q919" s="9">
        <v>2</v>
      </c>
      <c r="W919" s="9" t="s">
        <v>1131</v>
      </c>
      <c r="X919" s="21" t="s">
        <v>1132</v>
      </c>
      <c r="Y919" s="9" t="s">
        <v>34</v>
      </c>
    </row>
    <row r="920" spans="1:25" ht="15" customHeight="1">
      <c r="A920" s="10" t="s">
        <v>25</v>
      </c>
      <c r="B920" s="9" t="s">
        <v>1139</v>
      </c>
      <c r="D920" s="9" t="s">
        <v>1138</v>
      </c>
      <c r="F920" s="9" t="s">
        <v>662</v>
      </c>
      <c r="G920" s="9" t="s">
        <v>1038</v>
      </c>
      <c r="I920" s="9" t="s">
        <v>454</v>
      </c>
      <c r="J920" s="9" t="s">
        <v>525</v>
      </c>
      <c r="Q920" s="9">
        <v>20</v>
      </c>
      <c r="W920" s="9" t="s">
        <v>1131</v>
      </c>
      <c r="X920" s="21" t="s">
        <v>1132</v>
      </c>
      <c r="Y920" s="9" t="s">
        <v>34</v>
      </c>
    </row>
    <row r="921" spans="1:25" ht="15" customHeight="1">
      <c r="A921" s="10" t="s">
        <v>25</v>
      </c>
      <c r="B921" s="9" t="s">
        <v>1140</v>
      </c>
      <c r="F921" s="9" t="s">
        <v>28</v>
      </c>
      <c r="G921" s="9" t="s">
        <v>1038</v>
      </c>
      <c r="I921" s="9" t="s">
        <v>454</v>
      </c>
      <c r="L921" s="9" t="s">
        <v>1141</v>
      </c>
      <c r="Q921" s="9">
        <f>5*10^(-6)*7</f>
        <v>3.4999999999999997E-5</v>
      </c>
      <c r="W921" s="9" t="s">
        <v>1142</v>
      </c>
      <c r="X921" s="21" t="s">
        <v>1143</v>
      </c>
      <c r="Y921" s="9" t="s">
        <v>34</v>
      </c>
    </row>
    <row r="922" spans="1:25" ht="15" customHeight="1">
      <c r="A922" s="10" t="s">
        <v>25</v>
      </c>
      <c r="B922" s="9" t="s">
        <v>1144</v>
      </c>
      <c r="F922" s="9" t="s">
        <v>28</v>
      </c>
      <c r="G922" s="9" t="s">
        <v>1038</v>
      </c>
      <c r="I922" s="9" t="s">
        <v>454</v>
      </c>
      <c r="L922" s="9" t="s">
        <v>1141</v>
      </c>
      <c r="Q922" s="81">
        <f>9.5*10^(-8)*7</f>
        <v>6.6499999999999999E-7</v>
      </c>
      <c r="W922" s="9" t="s">
        <v>1142</v>
      </c>
      <c r="X922" s="21" t="s">
        <v>1143</v>
      </c>
      <c r="Y922" s="9" t="s">
        <v>34</v>
      </c>
    </row>
    <row r="923" spans="1:25" ht="15" customHeight="1">
      <c r="A923" s="10" t="s">
        <v>25</v>
      </c>
      <c r="B923" s="9" t="s">
        <v>1145</v>
      </c>
      <c r="F923" s="9" t="s">
        <v>28</v>
      </c>
      <c r="G923" s="9" t="s">
        <v>1038</v>
      </c>
      <c r="I923" s="9" t="s">
        <v>454</v>
      </c>
      <c r="L923" s="9" t="s">
        <v>1141</v>
      </c>
      <c r="Q923" s="81">
        <f>9.5*10^(-7)*7</f>
        <v>6.6499999999999999E-6</v>
      </c>
      <c r="W923" s="9" t="s">
        <v>1142</v>
      </c>
      <c r="X923" s="21" t="s">
        <v>1143</v>
      </c>
      <c r="Y923" s="9" t="s">
        <v>34</v>
      </c>
    </row>
    <row r="924" spans="1:25" ht="15" customHeight="1">
      <c r="A924" s="10" t="s">
        <v>40</v>
      </c>
      <c r="F924" s="9" t="s">
        <v>28</v>
      </c>
      <c r="G924" s="26" t="s">
        <v>1146</v>
      </c>
      <c r="H924" s="9" t="s">
        <v>1147</v>
      </c>
      <c r="I924" s="9" t="s">
        <v>454</v>
      </c>
      <c r="Q924" s="9">
        <v>2.5</v>
      </c>
      <c r="R924" s="9">
        <v>1.7</v>
      </c>
      <c r="S924" s="9">
        <v>9.8000000000000007</v>
      </c>
      <c r="V924" s="10" t="s">
        <v>1148</v>
      </c>
      <c r="W924" s="9" t="s">
        <v>1149</v>
      </c>
      <c r="X924" s="9" t="s">
        <v>1150</v>
      </c>
      <c r="Y924" s="9" t="s">
        <v>34</v>
      </c>
    </row>
    <row r="925" spans="1:25" ht="15" customHeight="1">
      <c r="A925" s="10" t="s">
        <v>40</v>
      </c>
      <c r="D925" s="9" t="s">
        <v>704</v>
      </c>
      <c r="F925" s="9" t="s">
        <v>28</v>
      </c>
      <c r="G925" s="26" t="s">
        <v>1146</v>
      </c>
      <c r="H925" s="9" t="s">
        <v>1147</v>
      </c>
      <c r="I925" s="9" t="s">
        <v>454</v>
      </c>
      <c r="M925" s="9" t="s">
        <v>1151</v>
      </c>
      <c r="Q925" s="9">
        <v>2</v>
      </c>
      <c r="R925" s="9">
        <v>1.9</v>
      </c>
      <c r="S925" s="9">
        <v>2.2000000000000002</v>
      </c>
      <c r="V925" s="10" t="s">
        <v>1152</v>
      </c>
      <c r="W925" s="10" t="s">
        <v>1153</v>
      </c>
      <c r="X925" s="29" t="s">
        <v>1154</v>
      </c>
      <c r="Y925" s="9" t="s">
        <v>34</v>
      </c>
    </row>
    <row r="926" spans="1:25" ht="15" customHeight="1">
      <c r="A926" s="10" t="s">
        <v>40</v>
      </c>
      <c r="D926" s="9" t="s">
        <v>704</v>
      </c>
      <c r="F926" s="9" t="s">
        <v>28</v>
      </c>
      <c r="G926" s="26" t="s">
        <v>1146</v>
      </c>
      <c r="H926" s="9" t="s">
        <v>1147</v>
      </c>
      <c r="I926" s="9" t="s">
        <v>454</v>
      </c>
      <c r="L926" s="9" t="s">
        <v>1155</v>
      </c>
      <c r="M926" s="9" t="s">
        <v>860</v>
      </c>
      <c r="Q926" s="9">
        <v>1.1000000000000001</v>
      </c>
      <c r="R926" s="9">
        <v>0.2</v>
      </c>
      <c r="S926" s="9">
        <v>6.4</v>
      </c>
      <c r="V926" s="10" t="s">
        <v>1152</v>
      </c>
      <c r="W926" s="10" t="s">
        <v>1153</v>
      </c>
      <c r="X926" s="29" t="s">
        <v>1154</v>
      </c>
      <c r="Y926" s="9" t="s">
        <v>34</v>
      </c>
    </row>
    <row r="927" spans="1:25" ht="15" customHeight="1">
      <c r="A927" s="10" t="s">
        <v>40</v>
      </c>
      <c r="D927" s="9" t="s">
        <v>704</v>
      </c>
      <c r="F927" s="9" t="s">
        <v>28</v>
      </c>
      <c r="G927" s="26" t="s">
        <v>1146</v>
      </c>
      <c r="H927" s="9" t="s">
        <v>1147</v>
      </c>
      <c r="I927" s="9" t="s">
        <v>454</v>
      </c>
      <c r="L927" s="9" t="s">
        <v>1155</v>
      </c>
      <c r="M927" s="9" t="s">
        <v>864</v>
      </c>
      <c r="Q927" s="9">
        <v>2.6</v>
      </c>
      <c r="R927" s="9">
        <v>1.1000000000000001</v>
      </c>
      <c r="S927" s="9">
        <v>6.3</v>
      </c>
      <c r="V927" s="10" t="s">
        <v>1152</v>
      </c>
      <c r="W927" s="10" t="s">
        <v>1153</v>
      </c>
      <c r="X927" s="29" t="s">
        <v>1154</v>
      </c>
      <c r="Y927" s="9" t="s">
        <v>34</v>
      </c>
    </row>
    <row r="928" spans="1:25" ht="15" customHeight="1">
      <c r="A928" s="10" t="s">
        <v>40</v>
      </c>
      <c r="D928" s="9" t="s">
        <v>704</v>
      </c>
      <c r="F928" s="9" t="s">
        <v>28</v>
      </c>
      <c r="G928" s="26" t="s">
        <v>1146</v>
      </c>
      <c r="H928" s="9" t="s">
        <v>1147</v>
      </c>
      <c r="I928" s="9" t="s">
        <v>454</v>
      </c>
      <c r="L928" s="9" t="s">
        <v>1155</v>
      </c>
      <c r="M928" s="9" t="s">
        <v>865</v>
      </c>
      <c r="Q928" s="9">
        <v>1.8</v>
      </c>
      <c r="R928" s="9">
        <v>0.5</v>
      </c>
      <c r="S928" s="9">
        <v>6.3</v>
      </c>
      <c r="V928" s="10" t="s">
        <v>1152</v>
      </c>
      <c r="W928" s="10" t="s">
        <v>1153</v>
      </c>
      <c r="X928" s="29" t="s">
        <v>1154</v>
      </c>
      <c r="Y928" s="9" t="s">
        <v>34</v>
      </c>
    </row>
    <row r="929" spans="1:25" ht="15" customHeight="1">
      <c r="A929" s="10" t="s">
        <v>40</v>
      </c>
      <c r="D929" s="9" t="s">
        <v>704</v>
      </c>
      <c r="F929" s="9" t="s">
        <v>28</v>
      </c>
      <c r="G929" s="26" t="s">
        <v>1146</v>
      </c>
      <c r="H929" s="9" t="s">
        <v>1147</v>
      </c>
      <c r="I929" s="9" t="s">
        <v>454</v>
      </c>
      <c r="L929" s="9" t="s">
        <v>1155</v>
      </c>
      <c r="M929" s="9" t="s">
        <v>866</v>
      </c>
      <c r="Q929" s="9">
        <v>2.7</v>
      </c>
      <c r="R929" s="9">
        <v>0.9</v>
      </c>
      <c r="S929" s="9">
        <v>8.5</v>
      </c>
      <c r="V929" s="10" t="s">
        <v>1152</v>
      </c>
      <c r="W929" s="10" t="s">
        <v>1153</v>
      </c>
      <c r="X929" s="29" t="s">
        <v>1154</v>
      </c>
      <c r="Y929" s="9" t="s">
        <v>34</v>
      </c>
    </row>
    <row r="930" spans="1:25" ht="15" customHeight="1">
      <c r="A930" s="10" t="s">
        <v>25</v>
      </c>
      <c r="D930" s="9" t="s">
        <v>954</v>
      </c>
      <c r="F930" s="9" t="s">
        <v>28</v>
      </c>
      <c r="G930" s="26" t="s">
        <v>1146</v>
      </c>
      <c r="Q930" s="9">
        <v>2E-3</v>
      </c>
      <c r="V930" t="s">
        <v>1156</v>
      </c>
      <c r="W930" s="10" t="s">
        <v>1157</v>
      </c>
      <c r="X930" s="29" t="s">
        <v>1158</v>
      </c>
      <c r="Y930" s="9" t="s">
        <v>34</v>
      </c>
    </row>
    <row r="931" spans="1:25" ht="15" customHeight="1">
      <c r="A931" s="10" t="s">
        <v>45</v>
      </c>
      <c r="B931" s="9" t="s">
        <v>1159</v>
      </c>
      <c r="D931" s="9" t="s">
        <v>954</v>
      </c>
      <c r="F931" s="9" t="s">
        <v>28</v>
      </c>
      <c r="G931" s="26" t="s">
        <v>1146</v>
      </c>
      <c r="Q931" s="9">
        <f>3*10^-12</f>
        <v>3.0000000000000001E-12</v>
      </c>
      <c r="V931" t="s">
        <v>1156</v>
      </c>
      <c r="W931" s="10" t="s">
        <v>1157</v>
      </c>
      <c r="X931" s="29" t="s">
        <v>1158</v>
      </c>
      <c r="Y931" s="9" t="s">
        <v>34</v>
      </c>
    </row>
    <row r="932" spans="1:25" ht="15" customHeight="1">
      <c r="A932" s="10" t="s">
        <v>45</v>
      </c>
      <c r="B932" s="9" t="s">
        <v>1160</v>
      </c>
      <c r="D932" s="9" t="s">
        <v>954</v>
      </c>
      <c r="F932" s="9" t="s">
        <v>28</v>
      </c>
      <c r="G932" s="26" t="s">
        <v>1146</v>
      </c>
      <c r="Q932" s="9">
        <v>1</v>
      </c>
      <c r="V932" t="s">
        <v>1156</v>
      </c>
      <c r="W932" s="10" t="s">
        <v>1157</v>
      </c>
      <c r="X932" s="12" t="s">
        <v>1158</v>
      </c>
      <c r="Y932" s="9" t="s">
        <v>34</v>
      </c>
    </row>
    <row r="933" spans="1:25" ht="15" customHeight="1">
      <c r="A933" s="10" t="s">
        <v>45</v>
      </c>
      <c r="B933" s="9" t="s">
        <v>1159</v>
      </c>
      <c r="F933" s="9" t="s">
        <v>28</v>
      </c>
      <c r="G933" s="26" t="s">
        <v>1146</v>
      </c>
      <c r="H933" s="9" t="s">
        <v>1161</v>
      </c>
      <c r="I933" s="9" t="s">
        <v>454</v>
      </c>
      <c r="J933" s="9" t="s">
        <v>525</v>
      </c>
      <c r="Q933" s="9">
        <f>1.3*10^-11</f>
        <v>1.3E-11</v>
      </c>
      <c r="V933" s="9" t="s">
        <v>1162</v>
      </c>
      <c r="W933" s="10" t="s">
        <v>1163</v>
      </c>
      <c r="X933" s="12" t="s">
        <v>1164</v>
      </c>
      <c r="Y933" s="9" t="s">
        <v>34</v>
      </c>
    </row>
    <row r="934" spans="1:25" ht="15" customHeight="1">
      <c r="A934" s="10" t="s">
        <v>25</v>
      </c>
      <c r="F934" s="9" t="s">
        <v>28</v>
      </c>
      <c r="G934" s="26" t="s">
        <v>1146</v>
      </c>
      <c r="H934" s="9" t="s">
        <v>1161</v>
      </c>
      <c r="I934" s="9" t="s">
        <v>454</v>
      </c>
      <c r="J934" s="9" t="s">
        <v>525</v>
      </c>
      <c r="Q934" s="9">
        <v>6.0000000000000001E-3</v>
      </c>
      <c r="V934" s="9" t="s">
        <v>1162</v>
      </c>
      <c r="W934" s="10" t="s">
        <v>1163</v>
      </c>
      <c r="X934" s="12" t="s">
        <v>1164</v>
      </c>
      <c r="Y934" s="9" t="s">
        <v>34</v>
      </c>
    </row>
    <row r="935" spans="1:25" ht="15" customHeight="1">
      <c r="A935" s="10" t="s">
        <v>25</v>
      </c>
      <c r="D935" s="9" t="s">
        <v>954</v>
      </c>
      <c r="F935" s="9" t="s">
        <v>28</v>
      </c>
      <c r="G935" s="26" t="s">
        <v>1146</v>
      </c>
      <c r="H935" s="9" t="s">
        <v>1165</v>
      </c>
      <c r="I935" s="9" t="s">
        <v>454</v>
      </c>
      <c r="Q935" s="9">
        <v>1E-3</v>
      </c>
      <c r="W935" s="9" t="s">
        <v>1157</v>
      </c>
      <c r="X935" s="9" t="s">
        <v>1166</v>
      </c>
      <c r="Y935" s="9" t="s">
        <v>34</v>
      </c>
    </row>
    <row r="936" spans="1:25" ht="15" customHeight="1">
      <c r="A936" s="10" t="s">
        <v>45</v>
      </c>
      <c r="B936" s="9" t="s">
        <v>1159</v>
      </c>
      <c r="D936" s="9" t="s">
        <v>954</v>
      </c>
      <c r="F936" s="9" t="s">
        <v>28</v>
      </c>
      <c r="G936" s="26" t="s">
        <v>1146</v>
      </c>
      <c r="H936" s="9" t="s">
        <v>1165</v>
      </c>
      <c r="I936" s="9" t="s">
        <v>454</v>
      </c>
      <c r="Q936" s="9">
        <v>6.0000000000000001E-3</v>
      </c>
      <c r="W936" s="9" t="s">
        <v>1157</v>
      </c>
      <c r="X936" s="9" t="s">
        <v>1166</v>
      </c>
      <c r="Y936" s="9" t="s">
        <v>34</v>
      </c>
    </row>
    <row r="937" spans="1:25" ht="15" customHeight="1">
      <c r="A937" s="10" t="s">
        <v>25</v>
      </c>
      <c r="D937" s="9" t="s">
        <v>704</v>
      </c>
      <c r="F937" s="9" t="s">
        <v>28</v>
      </c>
      <c r="G937" s="26" t="s">
        <v>1146</v>
      </c>
      <c r="I937" s="9" t="s">
        <v>454</v>
      </c>
      <c r="J937" s="9" t="s">
        <v>525</v>
      </c>
      <c r="M937" s="9" t="s">
        <v>1167</v>
      </c>
      <c r="Q937" s="9">
        <v>1.6000000000000001E-3</v>
      </c>
      <c r="V937" s="9" t="s">
        <v>1168</v>
      </c>
      <c r="W937" s="9" t="s">
        <v>1169</v>
      </c>
      <c r="X937" s="9" t="s">
        <v>1170</v>
      </c>
      <c r="Y937" s="9" t="s">
        <v>34</v>
      </c>
    </row>
    <row r="938" spans="1:25" ht="15" customHeight="1">
      <c r="A938" s="10" t="s">
        <v>25</v>
      </c>
      <c r="D938" s="9" t="s">
        <v>704</v>
      </c>
      <c r="F938" s="9" t="s">
        <v>28</v>
      </c>
      <c r="G938" s="26" t="s">
        <v>1146</v>
      </c>
      <c r="I938" s="9" t="s">
        <v>454</v>
      </c>
      <c r="J938" s="9" t="s">
        <v>525</v>
      </c>
      <c r="M938" s="9" t="s">
        <v>1171</v>
      </c>
      <c r="Q938" s="9">
        <v>6.0000000000000002E-5</v>
      </c>
      <c r="V938" s="9" t="s">
        <v>1168</v>
      </c>
      <c r="W938" s="9" t="s">
        <v>1169</v>
      </c>
      <c r="X938" s="9" t="s">
        <v>1170</v>
      </c>
      <c r="Y938" s="9" t="s">
        <v>34</v>
      </c>
    </row>
    <row r="939" spans="1:25" ht="15" customHeight="1">
      <c r="A939" s="10" t="s">
        <v>40</v>
      </c>
      <c r="D939" s="9" t="s">
        <v>704</v>
      </c>
      <c r="F939" s="9" t="s">
        <v>28</v>
      </c>
      <c r="G939" s="26" t="s">
        <v>1146</v>
      </c>
      <c r="I939" s="9" t="s">
        <v>454</v>
      </c>
      <c r="J939" s="9" t="s">
        <v>525</v>
      </c>
      <c r="Q939" s="9">
        <v>1.53</v>
      </c>
      <c r="V939" s="9" t="s">
        <v>1168</v>
      </c>
      <c r="W939" s="9" t="s">
        <v>1169</v>
      </c>
      <c r="X939" s="21" t="s">
        <v>1170</v>
      </c>
      <c r="Y939" s="9" t="s">
        <v>34</v>
      </c>
    </row>
    <row r="940" spans="1:25" ht="15" customHeight="1">
      <c r="A940" s="10" t="s">
        <v>40</v>
      </c>
      <c r="D940" s="9" t="s">
        <v>704</v>
      </c>
      <c r="F940" s="9" t="s">
        <v>28</v>
      </c>
      <c r="G940" s="26" t="s">
        <v>1146</v>
      </c>
      <c r="I940" s="9" t="s">
        <v>454</v>
      </c>
      <c r="J940" s="9" t="s">
        <v>525</v>
      </c>
      <c r="Q940" s="9">
        <v>1.62</v>
      </c>
      <c r="V940" s="9" t="s">
        <v>1168</v>
      </c>
      <c r="W940" s="9" t="s">
        <v>1169</v>
      </c>
      <c r="X940" s="21" t="s">
        <v>1170</v>
      </c>
      <c r="Y940" s="9" t="s">
        <v>34</v>
      </c>
    </row>
    <row r="941" spans="1:25" ht="15" customHeight="1">
      <c r="A941" s="10" t="s">
        <v>40</v>
      </c>
      <c r="D941" s="9" t="s">
        <v>704</v>
      </c>
      <c r="F941" s="9" t="s">
        <v>28</v>
      </c>
      <c r="G941" s="26" t="s">
        <v>1146</v>
      </c>
      <c r="I941" s="9" t="s">
        <v>454</v>
      </c>
      <c r="J941" s="9" t="s">
        <v>525</v>
      </c>
      <c r="Q941" s="9">
        <v>4.7</v>
      </c>
      <c r="V941" s="9" t="s">
        <v>1168</v>
      </c>
      <c r="W941" s="9" t="s">
        <v>1169</v>
      </c>
      <c r="X941" s="21" t="s">
        <v>1170</v>
      </c>
      <c r="Y941" s="9" t="s">
        <v>34</v>
      </c>
    </row>
    <row r="942" spans="1:25" ht="15" customHeight="1">
      <c r="A942" s="10" t="s">
        <v>40</v>
      </c>
      <c r="B942" s="9" t="s">
        <v>1172</v>
      </c>
      <c r="D942" s="9" t="s">
        <v>954</v>
      </c>
      <c r="F942" s="9" t="s">
        <v>28</v>
      </c>
      <c r="G942" s="26" t="s">
        <v>1146</v>
      </c>
      <c r="H942" s="9" t="s">
        <v>1173</v>
      </c>
      <c r="I942" s="9" t="s">
        <v>699</v>
      </c>
      <c r="J942" s="9" t="s">
        <v>1174</v>
      </c>
      <c r="M942" s="9" t="s">
        <v>1175</v>
      </c>
      <c r="Q942" s="9">
        <v>1.74</v>
      </c>
      <c r="V942" s="9" t="s">
        <v>1176</v>
      </c>
      <c r="W942" s="9" t="s">
        <v>1177</v>
      </c>
      <c r="X942" s="21" t="s">
        <v>1178</v>
      </c>
      <c r="Y942" s="9" t="s">
        <v>34</v>
      </c>
    </row>
    <row r="943" spans="1:25" ht="15" customHeight="1">
      <c r="A943" s="10" t="s">
        <v>40</v>
      </c>
      <c r="B943" s="9" t="s">
        <v>1172</v>
      </c>
      <c r="D943" s="9" t="s">
        <v>954</v>
      </c>
      <c r="F943" s="9" t="s">
        <v>28</v>
      </c>
      <c r="G943" s="26" t="s">
        <v>1146</v>
      </c>
      <c r="H943" s="9" t="s">
        <v>1173</v>
      </c>
      <c r="I943" s="9" t="s">
        <v>699</v>
      </c>
      <c r="J943" s="9" t="s">
        <v>1174</v>
      </c>
      <c r="M943" s="9" t="s">
        <v>1179</v>
      </c>
      <c r="Q943" s="9">
        <v>1.71</v>
      </c>
      <c r="R943" s="9">
        <v>0.43</v>
      </c>
      <c r="S943" s="9">
        <v>4.28</v>
      </c>
      <c r="V943" s="9" t="s">
        <v>1176</v>
      </c>
      <c r="W943" s="9" t="s">
        <v>1177</v>
      </c>
      <c r="X943" s="21" t="s">
        <v>1178</v>
      </c>
      <c r="Y943" s="9" t="s">
        <v>34</v>
      </c>
    </row>
    <row r="944" spans="1:25" ht="15" customHeight="1">
      <c r="A944" s="10" t="s">
        <v>40</v>
      </c>
      <c r="B944" s="9" t="s">
        <v>1172</v>
      </c>
      <c r="D944" s="9" t="s">
        <v>954</v>
      </c>
      <c r="F944" s="9" t="s">
        <v>28</v>
      </c>
      <c r="G944" s="26" t="s">
        <v>1146</v>
      </c>
      <c r="H944" s="9" t="s">
        <v>1173</v>
      </c>
      <c r="I944" s="9" t="s">
        <v>699</v>
      </c>
      <c r="J944" s="9" t="s">
        <v>1174</v>
      </c>
      <c r="M944" s="9" t="s">
        <v>1180</v>
      </c>
      <c r="Q944" s="9">
        <v>1.36</v>
      </c>
      <c r="V944" s="9" t="s">
        <v>1176</v>
      </c>
      <c r="W944" s="9" t="s">
        <v>1177</v>
      </c>
      <c r="X944" s="21" t="s">
        <v>1178</v>
      </c>
      <c r="Y944" s="9" t="s">
        <v>34</v>
      </c>
    </row>
    <row r="945" spans="1:25" ht="15" customHeight="1">
      <c r="A945" s="10" t="s">
        <v>40</v>
      </c>
      <c r="B945" s="9" t="s">
        <v>1172</v>
      </c>
      <c r="D945" s="9" t="s">
        <v>954</v>
      </c>
      <c r="F945" s="9" t="s">
        <v>28</v>
      </c>
      <c r="G945" s="26" t="s">
        <v>1146</v>
      </c>
      <c r="H945" s="9" t="s">
        <v>1173</v>
      </c>
      <c r="I945" s="9" t="s">
        <v>699</v>
      </c>
      <c r="J945" s="9" t="s">
        <v>1174</v>
      </c>
      <c r="M945" s="9" t="s">
        <v>1181</v>
      </c>
      <c r="Q945" s="9">
        <v>1.34</v>
      </c>
      <c r="R945" s="9">
        <v>0.35</v>
      </c>
      <c r="S945" s="9">
        <v>3.33</v>
      </c>
      <c r="V945" s="9" t="s">
        <v>1176</v>
      </c>
      <c r="W945" s="9" t="s">
        <v>1177</v>
      </c>
      <c r="X945" s="21" t="s">
        <v>1178</v>
      </c>
      <c r="Y945" s="9" t="s">
        <v>34</v>
      </c>
    </row>
    <row r="946" spans="1:25" ht="15" customHeight="1">
      <c r="A946" s="10" t="s">
        <v>40</v>
      </c>
      <c r="B946" s="9" t="s">
        <v>1172</v>
      </c>
      <c r="D946" s="9" t="s">
        <v>954</v>
      </c>
      <c r="F946" s="9" t="s">
        <v>28</v>
      </c>
      <c r="G946" s="26" t="s">
        <v>1146</v>
      </c>
      <c r="H946" s="9" t="s">
        <v>1173</v>
      </c>
      <c r="I946" s="9" t="s">
        <v>699</v>
      </c>
      <c r="J946" s="9" t="s">
        <v>1174</v>
      </c>
      <c r="M946" s="9" t="s">
        <v>1182</v>
      </c>
      <c r="Q946" s="9">
        <v>1.74</v>
      </c>
      <c r="V946" s="9" t="s">
        <v>1176</v>
      </c>
      <c r="W946" s="9" t="s">
        <v>1177</v>
      </c>
      <c r="X946" s="21" t="s">
        <v>1178</v>
      </c>
      <c r="Y946" s="9" t="s">
        <v>34</v>
      </c>
    </row>
    <row r="947" spans="1:25" ht="15" customHeight="1">
      <c r="A947" s="10" t="s">
        <v>40</v>
      </c>
      <c r="B947" s="9" t="s">
        <v>1172</v>
      </c>
      <c r="D947" s="9" t="s">
        <v>954</v>
      </c>
      <c r="F947" s="9" t="s">
        <v>28</v>
      </c>
      <c r="G947" s="26" t="s">
        <v>1146</v>
      </c>
      <c r="H947" s="9" t="s">
        <v>1173</v>
      </c>
      <c r="I947" s="9" t="s">
        <v>699</v>
      </c>
      <c r="J947" s="9" t="s">
        <v>1174</v>
      </c>
      <c r="M947" s="9" t="s">
        <v>1183</v>
      </c>
      <c r="Q947" s="9">
        <v>1.71</v>
      </c>
      <c r="R947" s="9">
        <v>0.43</v>
      </c>
      <c r="S947" s="9">
        <v>4.28</v>
      </c>
      <c r="V947" s="9" t="s">
        <v>1176</v>
      </c>
      <c r="W947" s="9" t="s">
        <v>1177</v>
      </c>
      <c r="X947" s="21" t="s">
        <v>1178</v>
      </c>
      <c r="Y947" s="9" t="s">
        <v>34</v>
      </c>
    </row>
    <row r="948" spans="1:25" ht="15" customHeight="1">
      <c r="A948" s="10" t="s">
        <v>40</v>
      </c>
      <c r="B948" s="9" t="s">
        <v>1172</v>
      </c>
      <c r="D948" s="9" t="s">
        <v>954</v>
      </c>
      <c r="F948" s="9" t="s">
        <v>28</v>
      </c>
      <c r="G948" s="26" t="s">
        <v>1146</v>
      </c>
      <c r="H948" s="9" t="s">
        <v>1173</v>
      </c>
      <c r="I948" s="9" t="s">
        <v>699</v>
      </c>
      <c r="J948" s="9" t="s">
        <v>1174</v>
      </c>
      <c r="M948" s="9" t="s">
        <v>1184</v>
      </c>
      <c r="Q948" s="9">
        <v>2.42</v>
      </c>
      <c r="V948" s="9" t="s">
        <v>1176</v>
      </c>
      <c r="W948" s="9" t="s">
        <v>1177</v>
      </c>
      <c r="X948" s="21" t="s">
        <v>1178</v>
      </c>
      <c r="Y948" s="9" t="s">
        <v>34</v>
      </c>
    </row>
    <row r="949" spans="1:25" ht="15" customHeight="1">
      <c r="A949" s="10" t="s">
        <v>40</v>
      </c>
      <c r="B949" s="9" t="s">
        <v>1172</v>
      </c>
      <c r="D949" s="9" t="s">
        <v>954</v>
      </c>
      <c r="F949" s="9" t="s">
        <v>28</v>
      </c>
      <c r="G949" s="26" t="s">
        <v>1146</v>
      </c>
      <c r="H949" s="9" t="s">
        <v>1173</v>
      </c>
      <c r="I949" s="9" t="s">
        <v>699</v>
      </c>
      <c r="J949" s="9" t="s">
        <v>1174</v>
      </c>
      <c r="M949" s="9" t="s">
        <v>1185</v>
      </c>
      <c r="Q949" s="9">
        <v>2.39</v>
      </c>
      <c r="R949" s="9">
        <v>0.57999999999999996</v>
      </c>
      <c r="S949" s="9">
        <v>6.03</v>
      </c>
      <c r="V949" s="9" t="s">
        <v>1176</v>
      </c>
      <c r="W949" s="9" t="s">
        <v>1177</v>
      </c>
      <c r="X949" s="21" t="s">
        <v>1178</v>
      </c>
      <c r="Y949" s="9" t="s">
        <v>34</v>
      </c>
    </row>
    <row r="950" spans="1:25" ht="15" customHeight="1">
      <c r="A950" s="10" t="s">
        <v>40</v>
      </c>
      <c r="B950" s="9" t="s">
        <v>1172</v>
      </c>
      <c r="D950" s="9" t="s">
        <v>954</v>
      </c>
      <c r="F950" s="9" t="s">
        <v>28</v>
      </c>
      <c r="G950" s="26" t="s">
        <v>1146</v>
      </c>
      <c r="H950" s="9" t="s">
        <v>1173</v>
      </c>
      <c r="I950" s="9" t="s">
        <v>699</v>
      </c>
      <c r="J950" s="9" t="s">
        <v>1174</v>
      </c>
      <c r="M950" s="9" t="s">
        <v>1186</v>
      </c>
      <c r="Q950" s="9">
        <v>2.04</v>
      </c>
      <c r="R950" s="9">
        <v>0.54</v>
      </c>
      <c r="S950" s="9">
        <v>4.9000000000000004</v>
      </c>
      <c r="V950" s="9" t="s">
        <v>1176</v>
      </c>
      <c r="W950" s="9" t="s">
        <v>1177</v>
      </c>
      <c r="X950" s="21" t="s">
        <v>1178</v>
      </c>
      <c r="Y950" s="9" t="s">
        <v>34</v>
      </c>
    </row>
    <row r="951" spans="1:25" ht="15" customHeight="1">
      <c r="A951" s="10" t="s">
        <v>40</v>
      </c>
      <c r="B951" s="9" t="s">
        <v>1172</v>
      </c>
      <c r="D951" s="9" t="s">
        <v>954</v>
      </c>
      <c r="F951" s="9" t="s">
        <v>28</v>
      </c>
      <c r="G951" s="26" t="s">
        <v>1146</v>
      </c>
      <c r="H951" s="9" t="s">
        <v>1173</v>
      </c>
      <c r="I951" s="9" t="s">
        <v>699</v>
      </c>
      <c r="J951" s="9" t="s">
        <v>1174</v>
      </c>
      <c r="M951" s="9" t="s">
        <v>1187</v>
      </c>
      <c r="Q951" s="9">
        <v>1.45</v>
      </c>
      <c r="R951" s="9">
        <v>0.37</v>
      </c>
      <c r="S951" s="9">
        <v>3.52</v>
      </c>
      <c r="V951" s="9" t="s">
        <v>1176</v>
      </c>
      <c r="W951" s="9" t="s">
        <v>1177</v>
      </c>
      <c r="X951" s="21" t="s">
        <v>1178</v>
      </c>
      <c r="Y951" s="9" t="s">
        <v>34</v>
      </c>
    </row>
    <row r="952" spans="1:25" ht="15" customHeight="1">
      <c r="A952" s="10" t="s">
        <v>40</v>
      </c>
      <c r="B952" s="9" t="s">
        <v>1172</v>
      </c>
      <c r="D952" s="9" t="s">
        <v>954</v>
      </c>
      <c r="F952" s="9" t="s">
        <v>28</v>
      </c>
      <c r="G952" s="26" t="s">
        <v>1146</v>
      </c>
      <c r="H952" s="9" t="s">
        <v>1173</v>
      </c>
      <c r="I952" s="9" t="s">
        <v>699</v>
      </c>
      <c r="J952" s="9" t="s">
        <v>1174</v>
      </c>
      <c r="M952" s="9" t="s">
        <v>1188</v>
      </c>
      <c r="Q952" s="9">
        <v>1.19</v>
      </c>
      <c r="R952" s="9">
        <v>0.28999999999999998</v>
      </c>
      <c r="S952" s="9">
        <v>2.89</v>
      </c>
      <c r="V952" s="9" t="s">
        <v>1176</v>
      </c>
      <c r="W952" s="9" t="s">
        <v>1177</v>
      </c>
      <c r="X952" s="21" t="s">
        <v>1178</v>
      </c>
      <c r="Y952" s="9" t="s">
        <v>34</v>
      </c>
    </row>
    <row r="953" spans="1:25" ht="15" customHeight="1">
      <c r="A953" s="10" t="s">
        <v>40</v>
      </c>
      <c r="B953" s="9" t="s">
        <v>1172</v>
      </c>
      <c r="D953" s="9" t="s">
        <v>954</v>
      </c>
      <c r="F953" s="9" t="s">
        <v>28</v>
      </c>
      <c r="G953" s="26" t="s">
        <v>1146</v>
      </c>
      <c r="H953" s="9" t="s">
        <v>1173</v>
      </c>
      <c r="I953" s="9" t="s">
        <v>699</v>
      </c>
      <c r="J953" s="9" t="s">
        <v>1174</v>
      </c>
      <c r="M953" s="9" t="s">
        <v>1189</v>
      </c>
      <c r="Q953" s="9">
        <v>1.77</v>
      </c>
      <c r="R953" s="9">
        <v>0.46</v>
      </c>
      <c r="S953" s="9">
        <v>4.2699999999999996</v>
      </c>
      <c r="V953" s="9" t="s">
        <v>1176</v>
      </c>
      <c r="W953" s="9" t="s">
        <v>1177</v>
      </c>
      <c r="X953" s="21" t="s">
        <v>1178</v>
      </c>
      <c r="Y953" s="9" t="s">
        <v>34</v>
      </c>
    </row>
    <row r="954" spans="1:25" ht="15" customHeight="1">
      <c r="A954" s="10" t="s">
        <v>40</v>
      </c>
      <c r="B954" s="9" t="s">
        <v>1172</v>
      </c>
      <c r="D954" s="9" t="s">
        <v>954</v>
      </c>
      <c r="F954" s="9" t="s">
        <v>28</v>
      </c>
      <c r="G954" s="26" t="s">
        <v>1146</v>
      </c>
      <c r="H954" s="9" t="s">
        <v>1173</v>
      </c>
      <c r="I954" s="9" t="s">
        <v>699</v>
      </c>
      <c r="J954" s="9" t="s">
        <v>1174</v>
      </c>
      <c r="M954" s="9" t="s">
        <v>1190</v>
      </c>
      <c r="Q954" s="9">
        <v>1.26</v>
      </c>
      <c r="R954" s="9">
        <v>0.31</v>
      </c>
      <c r="S954" s="9">
        <v>3.05</v>
      </c>
      <c r="V954" s="9" t="s">
        <v>1176</v>
      </c>
      <c r="W954" s="9" t="s">
        <v>1177</v>
      </c>
      <c r="X954" s="21" t="s">
        <v>1178</v>
      </c>
      <c r="Y954" s="9" t="s">
        <v>34</v>
      </c>
    </row>
    <row r="955" spans="1:25" ht="15" customHeight="1">
      <c r="A955" s="10" t="s">
        <v>40</v>
      </c>
      <c r="B955" s="9" t="s">
        <v>1172</v>
      </c>
      <c r="D955" s="9" t="s">
        <v>954</v>
      </c>
      <c r="F955" s="9" t="s">
        <v>28</v>
      </c>
      <c r="G955" s="26" t="s">
        <v>1146</v>
      </c>
      <c r="H955" s="9" t="s">
        <v>1173</v>
      </c>
      <c r="I955" s="9" t="s">
        <v>699</v>
      </c>
      <c r="J955" s="9" t="s">
        <v>1174</v>
      </c>
      <c r="M955" s="9" t="s">
        <v>1191</v>
      </c>
      <c r="Q955" s="9">
        <v>1.03</v>
      </c>
      <c r="R955" s="9">
        <v>0.25</v>
      </c>
      <c r="S955" s="9">
        <v>2.5099999999999998</v>
      </c>
      <c r="V955" s="9" t="s">
        <v>1176</v>
      </c>
      <c r="W955" s="9" t="s">
        <v>1177</v>
      </c>
      <c r="X955" s="21" t="s">
        <v>1178</v>
      </c>
      <c r="Y955" s="9" t="s">
        <v>34</v>
      </c>
    </row>
    <row r="956" spans="1:25" ht="15" customHeight="1">
      <c r="A956" s="10" t="s">
        <v>40</v>
      </c>
      <c r="B956" s="9" t="s">
        <v>1172</v>
      </c>
      <c r="D956" s="9" t="s">
        <v>954</v>
      </c>
      <c r="F956" s="9" t="s">
        <v>28</v>
      </c>
      <c r="G956" s="26" t="s">
        <v>1146</v>
      </c>
      <c r="H956" s="9" t="s">
        <v>1173</v>
      </c>
      <c r="I956" s="9" t="s">
        <v>699</v>
      </c>
      <c r="J956" s="9" t="s">
        <v>1174</v>
      </c>
      <c r="M956" s="9" t="s">
        <v>1192</v>
      </c>
      <c r="Q956" s="9">
        <v>1.48</v>
      </c>
      <c r="R956" s="9">
        <v>0.38</v>
      </c>
      <c r="S956" s="9">
        <v>3.6</v>
      </c>
      <c r="V956" s="9" t="s">
        <v>1176</v>
      </c>
      <c r="W956" s="9" t="s">
        <v>1177</v>
      </c>
      <c r="X956" s="21" t="s">
        <v>1178</v>
      </c>
      <c r="Y956" s="9" t="s">
        <v>34</v>
      </c>
    </row>
    <row r="957" spans="1:25" ht="15" customHeight="1">
      <c r="A957" s="10" t="s">
        <v>40</v>
      </c>
      <c r="B957" s="9" t="s">
        <v>1172</v>
      </c>
      <c r="D957" s="9" t="s">
        <v>954</v>
      </c>
      <c r="F957" s="9" t="s">
        <v>28</v>
      </c>
      <c r="G957" s="26" t="s">
        <v>1146</v>
      </c>
      <c r="H957" s="9" t="s">
        <v>1173</v>
      </c>
      <c r="I957" s="9" t="s">
        <v>699</v>
      </c>
      <c r="J957" s="9" t="s">
        <v>1174</v>
      </c>
      <c r="M957" s="9" t="s">
        <v>1193</v>
      </c>
      <c r="Q957" s="9">
        <v>1.05</v>
      </c>
      <c r="R957" s="9">
        <v>0.26</v>
      </c>
      <c r="S957" s="9">
        <v>2.57</v>
      </c>
      <c r="V957" s="9" t="s">
        <v>1176</v>
      </c>
      <c r="W957" s="9" t="s">
        <v>1177</v>
      </c>
      <c r="X957" s="21" t="s">
        <v>1178</v>
      </c>
      <c r="Y957" s="9" t="s">
        <v>34</v>
      </c>
    </row>
    <row r="958" spans="1:25" ht="15" customHeight="1">
      <c r="A958" s="10" t="s">
        <v>40</v>
      </c>
      <c r="B958" s="9" t="s">
        <v>1172</v>
      </c>
      <c r="D958" s="9" t="s">
        <v>954</v>
      </c>
      <c r="F958" s="9" t="s">
        <v>28</v>
      </c>
      <c r="G958" s="26" t="s">
        <v>1146</v>
      </c>
      <c r="H958" s="9" t="s">
        <v>1173</v>
      </c>
      <c r="I958" s="9" t="s">
        <v>699</v>
      </c>
      <c r="J958" s="9" t="s">
        <v>1174</v>
      </c>
      <c r="M958" s="9" t="s">
        <v>1194</v>
      </c>
      <c r="Q958" s="9">
        <v>0.86</v>
      </c>
      <c r="R958" s="9">
        <v>0.21</v>
      </c>
      <c r="S958" s="9">
        <v>2.1</v>
      </c>
      <c r="V958" s="9" t="s">
        <v>1176</v>
      </c>
      <c r="W958" s="9" t="s">
        <v>1177</v>
      </c>
      <c r="X958" s="21" t="s">
        <v>1178</v>
      </c>
      <c r="Y958" s="9" t="s">
        <v>34</v>
      </c>
    </row>
    <row r="959" spans="1:25" ht="15" customHeight="1">
      <c r="A959" s="10" t="s">
        <v>40</v>
      </c>
      <c r="B959" s="9" t="s">
        <v>1172</v>
      </c>
      <c r="D959" s="9" t="s">
        <v>954</v>
      </c>
      <c r="F959" s="9" t="s">
        <v>28</v>
      </c>
      <c r="G959" s="26" t="s">
        <v>1146</v>
      </c>
      <c r="H959" s="9" t="s">
        <v>1173</v>
      </c>
      <c r="I959" s="9" t="s">
        <v>699</v>
      </c>
      <c r="J959" s="9" t="s">
        <v>1174</v>
      </c>
      <c r="M959" s="9" t="s">
        <v>1195</v>
      </c>
      <c r="Q959" s="9">
        <v>1.3</v>
      </c>
      <c r="R959" s="9">
        <v>0.32</v>
      </c>
      <c r="S959" s="9">
        <v>3.16</v>
      </c>
      <c r="V959" s="9" t="s">
        <v>1176</v>
      </c>
      <c r="W959" s="9" t="s">
        <v>1177</v>
      </c>
      <c r="X959" s="21" t="s">
        <v>1178</v>
      </c>
      <c r="Y959" s="9" t="s">
        <v>34</v>
      </c>
    </row>
    <row r="960" spans="1:25" ht="15" customHeight="1">
      <c r="A960" s="10" t="s">
        <v>40</v>
      </c>
      <c r="B960" s="9" t="s">
        <v>1172</v>
      </c>
      <c r="D960" s="9" t="s">
        <v>954</v>
      </c>
      <c r="F960" s="9" t="s">
        <v>28</v>
      </c>
      <c r="G960" s="26" t="s">
        <v>1146</v>
      </c>
      <c r="H960" s="9" t="s">
        <v>1173</v>
      </c>
      <c r="I960" s="9" t="s">
        <v>699</v>
      </c>
      <c r="J960" s="9" t="s">
        <v>1174</v>
      </c>
      <c r="M960" s="9" t="s">
        <v>1196</v>
      </c>
      <c r="Q960" s="9">
        <v>0.92</v>
      </c>
      <c r="R960" s="9">
        <v>0.22</v>
      </c>
      <c r="S960" s="9">
        <v>2.25</v>
      </c>
      <c r="V960" s="9" t="s">
        <v>1176</v>
      </c>
      <c r="W960" s="9" t="s">
        <v>1177</v>
      </c>
      <c r="X960" s="21" t="s">
        <v>1178</v>
      </c>
      <c r="Y960" s="9" t="s">
        <v>34</v>
      </c>
    </row>
    <row r="961" spans="1:25" ht="15" customHeight="1">
      <c r="A961" s="10" t="s">
        <v>40</v>
      </c>
      <c r="B961" s="9" t="s">
        <v>1172</v>
      </c>
      <c r="D961" s="9" t="s">
        <v>954</v>
      </c>
      <c r="F961" s="9" t="s">
        <v>28</v>
      </c>
      <c r="G961" s="26" t="s">
        <v>1146</v>
      </c>
      <c r="H961" s="9" t="s">
        <v>1173</v>
      </c>
      <c r="I961" s="9" t="s">
        <v>699</v>
      </c>
      <c r="J961" s="9" t="s">
        <v>1174</v>
      </c>
      <c r="M961" s="9" t="s">
        <v>1197</v>
      </c>
      <c r="Q961" s="9">
        <v>0.75</v>
      </c>
      <c r="R961" s="9">
        <v>0.18</v>
      </c>
      <c r="S961" s="9">
        <v>1.84</v>
      </c>
      <c r="V961" s="9" t="s">
        <v>1176</v>
      </c>
      <c r="W961" s="9" t="s">
        <v>1177</v>
      </c>
      <c r="X961" s="21" t="s">
        <v>1178</v>
      </c>
      <c r="Y961" s="9" t="s">
        <v>34</v>
      </c>
    </row>
    <row r="962" spans="1:25" ht="15" customHeight="1">
      <c r="A962" s="10" t="s">
        <v>25</v>
      </c>
      <c r="B962" s="9" t="s">
        <v>1172</v>
      </c>
      <c r="C962" s="9" t="s">
        <v>504</v>
      </c>
      <c r="D962" s="9" t="s">
        <v>954</v>
      </c>
      <c r="F962" s="9" t="s">
        <v>28</v>
      </c>
      <c r="G962" s="26" t="s">
        <v>1146</v>
      </c>
      <c r="H962" s="9" t="s">
        <v>1173</v>
      </c>
      <c r="I962" s="9" t="s">
        <v>699</v>
      </c>
      <c r="J962" s="9" t="s">
        <v>1174</v>
      </c>
      <c r="Q962" s="9">
        <f>7.5 * 10^-11</f>
        <v>7.5E-11</v>
      </c>
      <c r="R962" s="9">
        <f>5*10^-11</f>
        <v>4.9999999999999995E-11</v>
      </c>
      <c r="S962" s="9">
        <f>9.18*10^-11</f>
        <v>9.1799999999999996E-11</v>
      </c>
      <c r="V962" s="9" t="s">
        <v>1176</v>
      </c>
      <c r="W962" s="9" t="s">
        <v>1177</v>
      </c>
      <c r="X962" s="9" t="s">
        <v>1178</v>
      </c>
      <c r="Y962" s="9" t="s">
        <v>34</v>
      </c>
    </row>
    <row r="963" spans="1:25" ht="15" customHeight="1">
      <c r="A963" s="10" t="s">
        <v>40</v>
      </c>
      <c r="D963" s="9" t="s">
        <v>954</v>
      </c>
      <c r="F963" s="9" t="s">
        <v>28</v>
      </c>
      <c r="G963" s="26" t="s">
        <v>1146</v>
      </c>
      <c r="H963" s="9" t="s">
        <v>1198</v>
      </c>
      <c r="I963" s="9" t="s">
        <v>454</v>
      </c>
      <c r="J963" s="9" t="s">
        <v>525</v>
      </c>
      <c r="Q963" s="9">
        <v>2.91</v>
      </c>
      <c r="R963" s="9">
        <v>2.83</v>
      </c>
      <c r="S963" s="9">
        <v>3</v>
      </c>
      <c r="T963" s="9" t="s">
        <v>54</v>
      </c>
      <c r="V963" t="s">
        <v>1199</v>
      </c>
      <c r="W963" s="9" t="s">
        <v>1200</v>
      </c>
      <c r="X963" t="s">
        <v>1201</v>
      </c>
      <c r="Y963" s="9" t="s">
        <v>34</v>
      </c>
    </row>
    <row r="964" spans="1:25" ht="15" customHeight="1">
      <c r="A964" s="10" t="s">
        <v>25</v>
      </c>
      <c r="C964" s="9" t="s">
        <v>1202</v>
      </c>
      <c r="D964" s="9" t="s">
        <v>954</v>
      </c>
      <c r="F964" s="9" t="s">
        <v>28</v>
      </c>
      <c r="G964" s="26" t="s">
        <v>1146</v>
      </c>
      <c r="H964" s="9" t="s">
        <v>1198</v>
      </c>
      <c r="I964" s="9" t="s">
        <v>454</v>
      </c>
      <c r="J964" s="9" t="s">
        <v>525</v>
      </c>
      <c r="Q964" s="9">
        <v>0.41699999999999998</v>
      </c>
      <c r="R964" s="9">
        <v>0.40600000000000003</v>
      </c>
      <c r="S964" s="9">
        <v>0.42899999999999999</v>
      </c>
      <c r="T964" s="9" t="s">
        <v>54</v>
      </c>
      <c r="V964" t="s">
        <v>1199</v>
      </c>
      <c r="W964" s="9" t="s">
        <v>1200</v>
      </c>
      <c r="X964" t="s">
        <v>1201</v>
      </c>
      <c r="Y964" s="9" t="s">
        <v>34</v>
      </c>
    </row>
    <row r="965" spans="1:25">
      <c r="A965" s="10" t="s">
        <v>479</v>
      </c>
      <c r="B965" s="9" t="s">
        <v>1027</v>
      </c>
      <c r="F965" s="9" t="s">
        <v>662</v>
      </c>
      <c r="G965" s="9" t="s">
        <v>1203</v>
      </c>
      <c r="I965" s="9" t="s">
        <v>699</v>
      </c>
      <c r="M965" s="9" t="s">
        <v>583</v>
      </c>
      <c r="Q965" s="9">
        <v>1.5</v>
      </c>
      <c r="R965" s="9">
        <v>0.9</v>
      </c>
      <c r="S965" s="9">
        <v>2.2999999999999998</v>
      </c>
      <c r="V965" s="9" t="s">
        <v>1028</v>
      </c>
      <c r="W965" s="9" t="s">
        <v>1029</v>
      </c>
      <c r="X965" s="9" t="s">
        <v>1030</v>
      </c>
      <c r="Y965" s="9" t="s">
        <v>34</v>
      </c>
    </row>
    <row r="966" spans="1:25">
      <c r="A966" s="10" t="s">
        <v>479</v>
      </c>
      <c r="B966" s="9" t="s">
        <v>1027</v>
      </c>
      <c r="F966" s="9" t="s">
        <v>662</v>
      </c>
      <c r="G966" s="9" t="s">
        <v>1203</v>
      </c>
      <c r="I966" s="9" t="s">
        <v>699</v>
      </c>
      <c r="M966" s="9" t="s">
        <v>587</v>
      </c>
      <c r="Q966" s="9">
        <v>3.6</v>
      </c>
      <c r="R966" s="9">
        <v>2.2999999999999998</v>
      </c>
      <c r="S966" s="9">
        <v>4.9000000000000004</v>
      </c>
      <c r="V966" s="9" t="s">
        <v>1028</v>
      </c>
      <c r="W966" s="9" t="s">
        <v>1029</v>
      </c>
      <c r="X966" s="9" t="s">
        <v>1030</v>
      </c>
      <c r="Y966" s="9" t="s">
        <v>34</v>
      </c>
    </row>
    <row r="967" spans="1:25">
      <c r="A967" s="10" t="s">
        <v>479</v>
      </c>
      <c r="B967" s="9" t="s">
        <v>1027</v>
      </c>
      <c r="F967" s="9" t="s">
        <v>662</v>
      </c>
      <c r="G967" s="9" t="s">
        <v>1203</v>
      </c>
      <c r="I967" s="9" t="s">
        <v>699</v>
      </c>
      <c r="M967" s="9" t="s">
        <v>587</v>
      </c>
      <c r="Q967" s="9">
        <v>6.4</v>
      </c>
      <c r="R967" s="9">
        <v>4.0999999999999996</v>
      </c>
      <c r="S967" s="9">
        <v>8.8000000000000007</v>
      </c>
      <c r="V967" s="9" t="s">
        <v>1028</v>
      </c>
      <c r="W967" s="9" t="s">
        <v>1029</v>
      </c>
      <c r="X967" s="9" t="s">
        <v>1030</v>
      </c>
      <c r="Y967" s="9" t="s">
        <v>34</v>
      </c>
    </row>
    <row r="968" spans="1:25">
      <c r="A968" s="10" t="s">
        <v>25</v>
      </c>
      <c r="C968" s="9" t="s">
        <v>504</v>
      </c>
      <c r="F968" s="9" t="s">
        <v>28</v>
      </c>
      <c r="G968" s="9" t="s">
        <v>1203</v>
      </c>
      <c r="I968" s="9" t="s">
        <v>699</v>
      </c>
      <c r="L968" s="9" t="s">
        <v>1204</v>
      </c>
      <c r="M968" s="9" t="s">
        <v>1205</v>
      </c>
      <c r="Q968" s="9">
        <v>0.28499999999999998</v>
      </c>
      <c r="R968" s="9">
        <v>9.0999999999999998E-2</v>
      </c>
      <c r="S968" s="9">
        <v>0.9</v>
      </c>
      <c r="V968" t="s">
        <v>1206</v>
      </c>
      <c r="W968" s="9" t="s">
        <v>1207</v>
      </c>
      <c r="X968" s="21" t="s">
        <v>1208</v>
      </c>
      <c r="Y968" s="9" t="s">
        <v>34</v>
      </c>
    </row>
    <row r="969" spans="1:25">
      <c r="A969" s="10" t="s">
        <v>25</v>
      </c>
      <c r="C969" s="9" t="s">
        <v>504</v>
      </c>
      <c r="F969" s="9" t="s">
        <v>28</v>
      </c>
      <c r="G969" s="9" t="s">
        <v>1203</v>
      </c>
      <c r="I969" s="9" t="s">
        <v>699</v>
      </c>
      <c r="L969" s="9" t="s">
        <v>1204</v>
      </c>
      <c r="M969" s="9" t="s">
        <v>1209</v>
      </c>
      <c r="Q969" s="9">
        <v>1.6000000000000001E-3</v>
      </c>
      <c r="V969" t="s">
        <v>1206</v>
      </c>
      <c r="W969" s="9" t="s">
        <v>1207</v>
      </c>
      <c r="X969" s="21" t="s">
        <v>1208</v>
      </c>
      <c r="Y969" s="9" t="s">
        <v>34</v>
      </c>
    </row>
    <row r="970" spans="1:25">
      <c r="A970" s="10" t="s">
        <v>25</v>
      </c>
      <c r="C970" s="9" t="s">
        <v>504</v>
      </c>
      <c r="F970" s="9" t="s">
        <v>28</v>
      </c>
      <c r="G970" s="9" t="s">
        <v>1203</v>
      </c>
      <c r="I970" s="9" t="s">
        <v>699</v>
      </c>
      <c r="L970" s="9" t="s">
        <v>1210</v>
      </c>
      <c r="M970" s="9" t="s">
        <v>1211</v>
      </c>
      <c r="Q970" s="9">
        <v>0.218</v>
      </c>
      <c r="R970" s="9">
        <v>0.14699999999999999</v>
      </c>
      <c r="S970" s="9">
        <v>0.31</v>
      </c>
      <c r="V970" t="s">
        <v>1206</v>
      </c>
      <c r="W970" s="9" t="s">
        <v>1207</v>
      </c>
      <c r="X970" s="21" t="s">
        <v>1208</v>
      </c>
      <c r="Y970" s="9" t="s">
        <v>34</v>
      </c>
    </row>
    <row r="971" spans="1:25">
      <c r="A971" s="10" t="s">
        <v>25</v>
      </c>
      <c r="C971" s="9" t="s">
        <v>504</v>
      </c>
      <c r="F971" s="9" t="s">
        <v>28</v>
      </c>
      <c r="G971" s="9" t="s">
        <v>1203</v>
      </c>
      <c r="I971" s="9" t="s">
        <v>699</v>
      </c>
      <c r="L971" s="9" t="s">
        <v>1210</v>
      </c>
      <c r="M971" s="9" t="s">
        <v>1212</v>
      </c>
      <c r="Q971" s="9">
        <v>1E-3</v>
      </c>
      <c r="V971" t="s">
        <v>1206</v>
      </c>
      <c r="W971" s="9" t="s">
        <v>1207</v>
      </c>
      <c r="X971" s="21" t="s">
        <v>1208</v>
      </c>
      <c r="Y971" s="9" t="s">
        <v>34</v>
      </c>
    </row>
    <row r="972" spans="1:25">
      <c r="A972" s="10" t="s">
        <v>25</v>
      </c>
      <c r="C972" s="9" t="s">
        <v>504</v>
      </c>
      <c r="F972" s="9" t="s">
        <v>28</v>
      </c>
      <c r="G972" s="9" t="s">
        <v>1203</v>
      </c>
      <c r="I972" s="9" t="s">
        <v>699</v>
      </c>
      <c r="L972" s="9" t="s">
        <v>1210</v>
      </c>
      <c r="M972" s="9" t="s">
        <v>1213</v>
      </c>
      <c r="Q972" s="9">
        <v>1.4E-2</v>
      </c>
      <c r="R972" s="9">
        <v>1E-3</v>
      </c>
      <c r="S972" s="9">
        <v>6.0999999999999999E-2</v>
      </c>
      <c r="V972" t="s">
        <v>1206</v>
      </c>
      <c r="W972" s="9" t="s">
        <v>1207</v>
      </c>
      <c r="X972" s="21" t="s">
        <v>1208</v>
      </c>
      <c r="Y972" s="9" t="s">
        <v>34</v>
      </c>
    </row>
    <row r="973" spans="1:25">
      <c r="A973" s="10" t="s">
        <v>25</v>
      </c>
      <c r="C973" s="9" t="s">
        <v>504</v>
      </c>
      <c r="F973" s="9" t="s">
        <v>28</v>
      </c>
      <c r="G973" s="9" t="s">
        <v>1203</v>
      </c>
      <c r="I973" s="9" t="s">
        <v>699</v>
      </c>
      <c r="L973" s="9" t="s">
        <v>1210</v>
      </c>
      <c r="M973" s="9" t="s">
        <v>1214</v>
      </c>
      <c r="Q973" s="9">
        <v>8.0000000000000007E-5</v>
      </c>
      <c r="V973" t="s">
        <v>1206</v>
      </c>
      <c r="W973" s="9" t="s">
        <v>1207</v>
      </c>
      <c r="X973" s="21" t="s">
        <v>1208</v>
      </c>
      <c r="Y973" s="9" t="s">
        <v>34</v>
      </c>
    </row>
    <row r="974" spans="1:25">
      <c r="A974" s="10" t="s">
        <v>25</v>
      </c>
      <c r="C974" s="9" t="s">
        <v>504</v>
      </c>
      <c r="F974" s="9" t="s">
        <v>28</v>
      </c>
      <c r="G974" s="9" t="s">
        <v>1203</v>
      </c>
      <c r="I974" s="9" t="s">
        <v>699</v>
      </c>
      <c r="L974" s="9" t="s">
        <v>1210</v>
      </c>
      <c r="M974" s="9" t="s">
        <v>1215</v>
      </c>
      <c r="P974" s="9" t="s">
        <v>1216</v>
      </c>
      <c r="Q974" s="9">
        <v>2.75E-2</v>
      </c>
      <c r="R974" s="9">
        <v>1E-3</v>
      </c>
      <c r="S974" s="9">
        <v>0.115</v>
      </c>
      <c r="V974" t="s">
        <v>1206</v>
      </c>
      <c r="W974" s="9" t="s">
        <v>1207</v>
      </c>
      <c r="X974" s="21" t="s">
        <v>1208</v>
      </c>
      <c r="Y974" s="9" t="s">
        <v>34</v>
      </c>
    </row>
    <row r="975" spans="1:25">
      <c r="A975" s="10" t="s">
        <v>25</v>
      </c>
      <c r="C975" s="9" t="s">
        <v>504</v>
      </c>
      <c r="F975" s="9" t="s">
        <v>28</v>
      </c>
      <c r="G975" s="9" t="s">
        <v>1203</v>
      </c>
      <c r="I975" s="9" t="s">
        <v>699</v>
      </c>
      <c r="L975" s="9" t="s">
        <v>1210</v>
      </c>
      <c r="M975" s="9" t="s">
        <v>1217</v>
      </c>
      <c r="P975" s="9" t="s">
        <v>1218</v>
      </c>
      <c r="Q975" s="9">
        <v>0</v>
      </c>
      <c r="R975" s="9">
        <v>0</v>
      </c>
      <c r="S975" s="9">
        <v>5.1999999999999998E-2</v>
      </c>
      <c r="V975" t="s">
        <v>1206</v>
      </c>
      <c r="W975" s="9" t="s">
        <v>1207</v>
      </c>
      <c r="X975" s="21" t="s">
        <v>1208</v>
      </c>
      <c r="Y975" s="9" t="s">
        <v>34</v>
      </c>
    </row>
    <row r="976" spans="1:25">
      <c r="A976" s="10" t="s">
        <v>25</v>
      </c>
      <c r="C976" s="9" t="s">
        <v>504</v>
      </c>
      <c r="F976" s="9" t="s">
        <v>28</v>
      </c>
      <c r="G976" s="9" t="s">
        <v>1203</v>
      </c>
      <c r="I976" s="9" t="s">
        <v>699</v>
      </c>
      <c r="L976" s="9" t="s">
        <v>1210</v>
      </c>
      <c r="M976" s="9" t="s">
        <v>1219</v>
      </c>
      <c r="P976" s="9" t="s">
        <v>1216</v>
      </c>
      <c r="Q976" s="9">
        <v>0.17399999999999999</v>
      </c>
      <c r="R976" s="9">
        <v>0.11799999999999999</v>
      </c>
      <c r="S976" s="9">
        <v>0.246</v>
      </c>
      <c r="V976" t="s">
        <v>1206</v>
      </c>
      <c r="W976" s="9" t="s">
        <v>1207</v>
      </c>
      <c r="X976" s="21" t="s">
        <v>1208</v>
      </c>
      <c r="Y976" s="9" t="s">
        <v>34</v>
      </c>
    </row>
    <row r="977" spans="1:25">
      <c r="A977" s="10" t="s">
        <v>25</v>
      </c>
      <c r="C977" s="9" t="s">
        <v>504</v>
      </c>
      <c r="F977" s="9" t="s">
        <v>28</v>
      </c>
      <c r="G977" s="9" t="s">
        <v>1203</v>
      </c>
      <c r="I977" s="9" t="s">
        <v>699</v>
      </c>
      <c r="L977" s="9" t="s">
        <v>1210</v>
      </c>
      <c r="M977" s="9" t="s">
        <v>1220</v>
      </c>
      <c r="P977" s="9" t="s">
        <v>1218</v>
      </c>
      <c r="Q977" s="9">
        <v>1.4E-2</v>
      </c>
      <c r="R977" s="9">
        <v>1E-3</v>
      </c>
      <c r="S977" s="9">
        <v>6.0999999999999999E-2</v>
      </c>
      <c r="V977" t="s">
        <v>1206</v>
      </c>
      <c r="W977" s="9" t="s">
        <v>1207</v>
      </c>
      <c r="X977" s="21" t="s">
        <v>1208</v>
      </c>
      <c r="Y977" s="9" t="s">
        <v>34</v>
      </c>
    </row>
    <row r="978" spans="1:25">
      <c r="A978" s="10" t="s">
        <v>25</v>
      </c>
      <c r="F978" s="9" t="s">
        <v>28</v>
      </c>
      <c r="G978" s="9" t="s">
        <v>1203</v>
      </c>
      <c r="I978" s="9" t="s">
        <v>699</v>
      </c>
      <c r="L978" s="9" t="s">
        <v>1221</v>
      </c>
      <c r="M978" s="9" t="s">
        <v>1222</v>
      </c>
      <c r="Q978" s="9">
        <v>0.28499999999999998</v>
      </c>
      <c r="R978" s="9">
        <v>9.0999999999999998E-2</v>
      </c>
      <c r="S978" s="9">
        <v>0.9</v>
      </c>
      <c r="V978" t="s">
        <v>1223</v>
      </c>
      <c r="W978" s="9" t="s">
        <v>1224</v>
      </c>
      <c r="X978" s="21" t="s">
        <v>1225</v>
      </c>
      <c r="Y978" s="9" t="s">
        <v>34</v>
      </c>
    </row>
    <row r="979" spans="1:25">
      <c r="A979" s="10" t="s">
        <v>25</v>
      </c>
      <c r="F979" s="9" t="s">
        <v>28</v>
      </c>
      <c r="G979" s="9" t="s">
        <v>1203</v>
      </c>
      <c r="I979" s="9" t="s">
        <v>699</v>
      </c>
      <c r="L979" s="9" t="s">
        <v>1204</v>
      </c>
      <c r="M979" s="9" t="s">
        <v>1226</v>
      </c>
      <c r="Q979" s="9">
        <v>1.6000000000000001E-3</v>
      </c>
      <c r="V979" t="s">
        <v>1223</v>
      </c>
      <c r="W979" s="9" t="s">
        <v>1224</v>
      </c>
      <c r="X979" s="21" t="s">
        <v>1225</v>
      </c>
      <c r="Y979" s="9" t="s">
        <v>34</v>
      </c>
    </row>
    <row r="980" spans="1:25">
      <c r="A980" s="10" t="s">
        <v>25</v>
      </c>
      <c r="F980" s="9" t="s">
        <v>28</v>
      </c>
      <c r="G980" s="9" t="s">
        <v>1203</v>
      </c>
      <c r="I980" s="9" t="s">
        <v>699</v>
      </c>
      <c r="L980" s="9" t="s">
        <v>1221</v>
      </c>
      <c r="M980" s="9" t="s">
        <v>1226</v>
      </c>
      <c r="Q980" s="9">
        <v>5.6999999999999998E-4</v>
      </c>
      <c r="V980" t="s">
        <v>1223</v>
      </c>
      <c r="W980" s="9" t="s">
        <v>1224</v>
      </c>
      <c r="X980" s="21" t="s">
        <v>1225</v>
      </c>
      <c r="Y980" s="9" t="s">
        <v>34</v>
      </c>
    </row>
    <row r="981" spans="1:25">
      <c r="A981" s="10" t="s">
        <v>25</v>
      </c>
      <c r="F981" s="9" t="s">
        <v>28</v>
      </c>
      <c r="G981" s="9" t="s">
        <v>1203</v>
      </c>
      <c r="I981" s="9" t="s">
        <v>699</v>
      </c>
      <c r="L981" s="9" t="s">
        <v>1210</v>
      </c>
      <c r="M981" s="9" t="s">
        <v>1222</v>
      </c>
      <c r="Q981" s="9">
        <v>0.218</v>
      </c>
      <c r="R981" s="9">
        <v>0.14699999999999999</v>
      </c>
      <c r="S981" s="9">
        <v>0.31</v>
      </c>
      <c r="V981" t="s">
        <v>1223</v>
      </c>
      <c r="W981" s="9" t="s">
        <v>1224</v>
      </c>
      <c r="X981" s="21" t="s">
        <v>1225</v>
      </c>
      <c r="Y981" s="9" t="s">
        <v>34</v>
      </c>
    </row>
    <row r="982" spans="1:25">
      <c r="A982" s="10" t="s">
        <v>25</v>
      </c>
      <c r="F982" s="9" t="s">
        <v>28</v>
      </c>
      <c r="G982" s="9" t="s">
        <v>1203</v>
      </c>
      <c r="I982" s="9" t="s">
        <v>699</v>
      </c>
      <c r="L982" s="9" t="s">
        <v>1210</v>
      </c>
      <c r="M982" s="9" t="s">
        <v>1226</v>
      </c>
      <c r="Q982" s="9">
        <v>1E-3</v>
      </c>
      <c r="V982" t="s">
        <v>1223</v>
      </c>
      <c r="W982" s="9" t="s">
        <v>1224</v>
      </c>
      <c r="X982" s="21" t="s">
        <v>1225</v>
      </c>
      <c r="Y982" s="9" t="s">
        <v>34</v>
      </c>
    </row>
    <row r="983" spans="1:25">
      <c r="A983" s="10" t="s">
        <v>25</v>
      </c>
      <c r="F983" s="9" t="s">
        <v>28</v>
      </c>
      <c r="G983" s="9" t="s">
        <v>1203</v>
      </c>
      <c r="I983" s="9" t="s">
        <v>699</v>
      </c>
      <c r="L983" s="9" t="s">
        <v>1210</v>
      </c>
      <c r="M983" s="9" t="s">
        <v>1227</v>
      </c>
      <c r="Q983" s="9">
        <v>1.4E-2</v>
      </c>
      <c r="R983" s="9">
        <v>1E-3</v>
      </c>
      <c r="S983" s="9">
        <v>6.0999999999999999E-2</v>
      </c>
      <c r="V983" t="s">
        <v>1223</v>
      </c>
      <c r="W983" s="9" t="s">
        <v>1224</v>
      </c>
      <c r="X983" s="21" t="s">
        <v>1225</v>
      </c>
      <c r="Y983" s="9" t="s">
        <v>34</v>
      </c>
    </row>
    <row r="984" spans="1:25">
      <c r="A984" s="10" t="s">
        <v>25</v>
      </c>
      <c r="F984" s="9" t="s">
        <v>28</v>
      </c>
      <c r="G984" s="9" t="s">
        <v>1203</v>
      </c>
      <c r="I984" s="9" t="s">
        <v>699</v>
      </c>
      <c r="L984" s="9" t="s">
        <v>1210</v>
      </c>
      <c r="M984" s="9" t="s">
        <v>1228</v>
      </c>
      <c r="Q984" s="9">
        <v>8.0000000000000007E-5</v>
      </c>
      <c r="V984" t="s">
        <v>1223</v>
      </c>
      <c r="W984" s="9" t="s">
        <v>1224</v>
      </c>
      <c r="X984" s="21" t="s">
        <v>1225</v>
      </c>
      <c r="Y984" s="9" t="s">
        <v>34</v>
      </c>
    </row>
    <row r="985" spans="1:25">
      <c r="A985" s="10" t="s">
        <v>25</v>
      </c>
      <c r="F985" s="9" t="s">
        <v>28</v>
      </c>
      <c r="G985" s="9" t="s">
        <v>1203</v>
      </c>
      <c r="I985" s="9" t="s">
        <v>699</v>
      </c>
      <c r="L985" s="9" t="s">
        <v>1210</v>
      </c>
      <c r="M985" s="9" t="s">
        <v>1229</v>
      </c>
      <c r="Q985" s="9">
        <v>4.4000000000000002E-4</v>
      </c>
      <c r="V985" t="s">
        <v>1223</v>
      </c>
      <c r="W985" s="9" t="s">
        <v>1224</v>
      </c>
      <c r="X985" s="21" t="s">
        <v>1225</v>
      </c>
      <c r="Y985" s="9" t="s">
        <v>34</v>
      </c>
    </row>
    <row r="986" spans="1:25">
      <c r="A986" s="10" t="s">
        <v>25</v>
      </c>
      <c r="F986" s="9" t="s">
        <v>28</v>
      </c>
      <c r="G986" s="9" t="s">
        <v>1203</v>
      </c>
      <c r="I986" s="9" t="s">
        <v>699</v>
      </c>
      <c r="L986" s="9" t="s">
        <v>1210</v>
      </c>
      <c r="M986" s="9" t="s">
        <v>1228</v>
      </c>
      <c r="Q986" s="9">
        <v>2.8E-5</v>
      </c>
      <c r="V986" t="s">
        <v>1223</v>
      </c>
      <c r="W986" s="9" t="s">
        <v>1224</v>
      </c>
      <c r="X986" s="21" t="s">
        <v>1225</v>
      </c>
      <c r="Y986" s="9" t="s">
        <v>34</v>
      </c>
    </row>
    <row r="987" spans="1:25">
      <c r="A987" s="10" t="s">
        <v>25</v>
      </c>
      <c r="F987" s="9" t="s">
        <v>28</v>
      </c>
      <c r="G987" s="9" t="s">
        <v>1203</v>
      </c>
      <c r="I987" s="9" t="s">
        <v>699</v>
      </c>
      <c r="M987" s="9" t="s">
        <v>1230</v>
      </c>
      <c r="Q987" s="9">
        <v>2E-3</v>
      </c>
      <c r="V987" s="9" t="s">
        <v>1231</v>
      </c>
      <c r="W987" s="9" t="s">
        <v>1232</v>
      </c>
      <c r="X987" s="21" t="s">
        <v>1233</v>
      </c>
      <c r="Y987" s="9" t="s">
        <v>34</v>
      </c>
    </row>
    <row r="988" spans="1:25">
      <c r="A988" s="10" t="s">
        <v>25</v>
      </c>
      <c r="F988" s="9" t="s">
        <v>28</v>
      </c>
      <c r="G988" s="9" t="s">
        <v>1203</v>
      </c>
      <c r="I988" s="9" t="s">
        <v>699</v>
      </c>
      <c r="M988" s="9" t="s">
        <v>1234</v>
      </c>
      <c r="Q988" s="9">
        <f>Q987/10</f>
        <v>2.0000000000000001E-4</v>
      </c>
      <c r="V988" s="9" t="s">
        <v>1231</v>
      </c>
      <c r="W988" s="9" t="s">
        <v>1232</v>
      </c>
      <c r="X988" s="21" t="s">
        <v>1233</v>
      </c>
      <c r="Y988" s="9" t="s">
        <v>34</v>
      </c>
    </row>
    <row r="989" spans="1:25">
      <c r="A989" s="10" t="s">
        <v>25</v>
      </c>
      <c r="F989" s="9" t="s">
        <v>28</v>
      </c>
      <c r="G989" s="9" t="s">
        <v>1203</v>
      </c>
      <c r="I989" s="9" t="s">
        <v>699</v>
      </c>
      <c r="M989" s="9" t="s">
        <v>1235</v>
      </c>
      <c r="Q989" s="9">
        <f>Q987/178</f>
        <v>1.1235955056179776E-5</v>
      </c>
      <c r="V989" s="9" t="s">
        <v>1231</v>
      </c>
      <c r="W989" s="9" t="s">
        <v>1232</v>
      </c>
      <c r="X989" s="21" t="s">
        <v>1233</v>
      </c>
      <c r="Y989" s="9" t="s">
        <v>34</v>
      </c>
    </row>
    <row r="990" spans="1:25">
      <c r="A990" s="10" t="s">
        <v>25</v>
      </c>
      <c r="F990" s="9" t="s">
        <v>28</v>
      </c>
      <c r="G990" s="9" t="s">
        <v>1203</v>
      </c>
      <c r="I990" s="9" t="s">
        <v>699</v>
      </c>
      <c r="M990" s="9" t="s">
        <v>1236</v>
      </c>
      <c r="Q990" s="9">
        <f>Q988/178</f>
        <v>1.1235955056179775E-6</v>
      </c>
      <c r="V990" s="9" t="s">
        <v>1231</v>
      </c>
      <c r="W990" s="9" t="s">
        <v>1232</v>
      </c>
      <c r="X990" s="21" t="s">
        <v>1233</v>
      </c>
      <c r="Y990" s="9" t="s">
        <v>34</v>
      </c>
    </row>
    <row r="991" spans="1:25">
      <c r="A991" s="10" t="s">
        <v>25</v>
      </c>
      <c r="F991" s="9" t="s">
        <v>28</v>
      </c>
      <c r="G991" s="9" t="s">
        <v>1203</v>
      </c>
      <c r="I991" s="9" t="s">
        <v>699</v>
      </c>
      <c r="M991" s="9" t="s">
        <v>1237</v>
      </c>
      <c r="Q991" s="9">
        <v>6.9999999999999994E-5</v>
      </c>
      <c r="V991" s="9" t="s">
        <v>1231</v>
      </c>
      <c r="W991" s="9" t="s">
        <v>1232</v>
      </c>
      <c r="X991" s="21" t="s">
        <v>1233</v>
      </c>
      <c r="Y991" s="9" t="s">
        <v>34</v>
      </c>
    </row>
    <row r="992" spans="1:25">
      <c r="A992" s="10" t="s">
        <v>25</v>
      </c>
      <c r="F992" s="9" t="s">
        <v>28</v>
      </c>
      <c r="G992" s="9" t="s">
        <v>1203</v>
      </c>
      <c r="I992" s="9" t="s">
        <v>699</v>
      </c>
      <c r="M992" s="9" t="s">
        <v>1238</v>
      </c>
      <c r="Q992" s="9">
        <v>3.0000000000000001E-5</v>
      </c>
      <c r="V992" s="9" t="s">
        <v>1231</v>
      </c>
      <c r="W992" s="9" t="s">
        <v>1232</v>
      </c>
      <c r="X992" s="21" t="s">
        <v>1233</v>
      </c>
      <c r="Y992" s="9" t="s">
        <v>34</v>
      </c>
    </row>
    <row r="993" spans="1:25">
      <c r="A993" s="10" t="s">
        <v>25</v>
      </c>
      <c r="F993" s="9" t="s">
        <v>28</v>
      </c>
      <c r="G993" s="9" t="s">
        <v>1203</v>
      </c>
      <c r="I993" s="9" t="s">
        <v>699</v>
      </c>
      <c r="M993" s="9" t="s">
        <v>1239</v>
      </c>
      <c r="Q993" s="9">
        <v>0</v>
      </c>
      <c r="V993" s="9" t="s">
        <v>1231</v>
      </c>
      <c r="W993" s="9" t="s">
        <v>1232</v>
      </c>
      <c r="X993" s="21" t="s">
        <v>1233</v>
      </c>
      <c r="Y993" s="9" t="s">
        <v>34</v>
      </c>
    </row>
    <row r="994" spans="1:25">
      <c r="A994" s="10" t="s">
        <v>25</v>
      </c>
      <c r="F994" s="9" t="s">
        <v>28</v>
      </c>
      <c r="G994" s="9" t="s">
        <v>1203</v>
      </c>
      <c r="I994" s="9" t="s">
        <v>699</v>
      </c>
      <c r="M994" s="9" t="s">
        <v>1240</v>
      </c>
      <c r="Q994" s="9">
        <v>0</v>
      </c>
      <c r="V994" s="9" t="s">
        <v>1231</v>
      </c>
      <c r="W994" s="9" t="s">
        <v>1232</v>
      </c>
      <c r="X994" s="21" t="s">
        <v>1233</v>
      </c>
      <c r="Y994" s="9" t="s">
        <v>34</v>
      </c>
    </row>
    <row r="995" spans="1:25">
      <c r="A995" s="10" t="s">
        <v>479</v>
      </c>
      <c r="F995" s="9" t="s">
        <v>102</v>
      </c>
      <c r="G995" s="9" t="s">
        <v>1203</v>
      </c>
      <c r="H995" s="9" t="s">
        <v>1241</v>
      </c>
      <c r="I995" s="9" t="s">
        <v>699</v>
      </c>
      <c r="M995" s="9" t="s">
        <v>1242</v>
      </c>
      <c r="Q995" s="9">
        <v>9.35</v>
      </c>
      <c r="R995" s="9">
        <v>4</v>
      </c>
      <c r="S995" s="9">
        <v>18.7</v>
      </c>
      <c r="V995" t="s">
        <v>1243</v>
      </c>
      <c r="W995" s="9" t="s">
        <v>1244</v>
      </c>
      <c r="X995" t="s">
        <v>1245</v>
      </c>
      <c r="Y995" s="9" t="s">
        <v>34</v>
      </c>
    </row>
    <row r="996" spans="1:25">
      <c r="A996" s="10" t="s">
        <v>479</v>
      </c>
      <c r="F996" s="9" t="s">
        <v>102</v>
      </c>
      <c r="G996" s="9" t="s">
        <v>1203</v>
      </c>
      <c r="H996" s="9" t="s">
        <v>1241</v>
      </c>
      <c r="I996" s="9" t="s">
        <v>699</v>
      </c>
      <c r="M996" s="9" t="s">
        <v>1242</v>
      </c>
      <c r="Q996" s="9">
        <v>19.809999999999999</v>
      </c>
      <c r="R996" s="9">
        <v>8.3000000000000007</v>
      </c>
      <c r="S996" s="9">
        <v>41.4</v>
      </c>
      <c r="V996" t="s">
        <v>1243</v>
      </c>
      <c r="W996" s="9" t="s">
        <v>1244</v>
      </c>
      <c r="X996" t="s">
        <v>1245</v>
      </c>
      <c r="Y996" s="9" t="s">
        <v>34</v>
      </c>
    </row>
    <row r="997" spans="1:25">
      <c r="A997" s="10" t="s">
        <v>479</v>
      </c>
      <c r="F997" s="9" t="s">
        <v>102</v>
      </c>
      <c r="G997" s="9" t="s">
        <v>1203</v>
      </c>
      <c r="H997" s="9" t="s">
        <v>1241</v>
      </c>
      <c r="I997" s="9" t="s">
        <v>699</v>
      </c>
      <c r="M997" s="9" t="s">
        <v>1242</v>
      </c>
      <c r="Q997" s="9">
        <v>8.51</v>
      </c>
      <c r="R997" s="9">
        <v>3.2</v>
      </c>
      <c r="S997" s="9">
        <v>18.3</v>
      </c>
      <c r="V997" t="s">
        <v>1243</v>
      </c>
      <c r="W997" s="9" t="s">
        <v>1244</v>
      </c>
      <c r="X997" t="s">
        <v>1245</v>
      </c>
      <c r="Y997" s="9" t="s">
        <v>34</v>
      </c>
    </row>
    <row r="998" spans="1:25">
      <c r="A998" s="10" t="s">
        <v>479</v>
      </c>
      <c r="F998" s="9" t="s">
        <v>102</v>
      </c>
      <c r="G998" s="9" t="s">
        <v>1203</v>
      </c>
      <c r="H998" s="9" t="s">
        <v>1241</v>
      </c>
      <c r="I998" s="9" t="s">
        <v>699</v>
      </c>
      <c r="M998" s="9" t="s">
        <v>1246</v>
      </c>
      <c r="Q998" s="9">
        <v>10.66</v>
      </c>
      <c r="R998" s="9">
        <v>6.57</v>
      </c>
      <c r="S998" s="9">
        <v>16.46</v>
      </c>
      <c r="V998" t="s">
        <v>1243</v>
      </c>
      <c r="W998" s="9" t="s">
        <v>1244</v>
      </c>
      <c r="X998" t="s">
        <v>1245</v>
      </c>
      <c r="Y998" s="9" t="s">
        <v>34</v>
      </c>
    </row>
    <row r="999" spans="1:25">
      <c r="A999" s="10" t="s">
        <v>479</v>
      </c>
      <c r="F999" s="9" t="s">
        <v>102</v>
      </c>
      <c r="G999" s="9" t="s">
        <v>1203</v>
      </c>
      <c r="H999" s="9" t="s">
        <v>1241</v>
      </c>
      <c r="I999" s="9" t="s">
        <v>699</v>
      </c>
      <c r="M999" s="9" t="s">
        <v>818</v>
      </c>
      <c r="P999" s="9" t="s">
        <v>1216</v>
      </c>
      <c r="Q999" s="9">
        <v>0.51</v>
      </c>
      <c r="R999" s="9">
        <v>0.02</v>
      </c>
      <c r="S999" s="9">
        <v>2.2599999999999998</v>
      </c>
      <c r="V999" t="s">
        <v>1243</v>
      </c>
      <c r="W999" s="9" t="s">
        <v>1244</v>
      </c>
      <c r="X999" t="s">
        <v>1245</v>
      </c>
      <c r="Y999" s="9" t="s">
        <v>34</v>
      </c>
    </row>
    <row r="1000" spans="1:25">
      <c r="A1000" s="10" t="s">
        <v>479</v>
      </c>
      <c r="F1000" s="9" t="s">
        <v>102</v>
      </c>
      <c r="G1000" s="9" t="s">
        <v>1203</v>
      </c>
      <c r="H1000" s="9" t="s">
        <v>1241</v>
      </c>
      <c r="I1000" s="9" t="s">
        <v>699</v>
      </c>
      <c r="M1000" s="9" t="s">
        <v>818</v>
      </c>
      <c r="P1000" s="9" t="s">
        <v>1216</v>
      </c>
      <c r="Q1000" s="9">
        <v>1.8</v>
      </c>
      <c r="R1000" s="9">
        <v>0.47</v>
      </c>
      <c r="S1000" s="9">
        <v>3.9</v>
      </c>
      <c r="V1000" t="s">
        <v>1243</v>
      </c>
      <c r="W1000" s="9" t="s">
        <v>1244</v>
      </c>
      <c r="X1000" t="s">
        <v>1245</v>
      </c>
      <c r="Y1000" s="9" t="s">
        <v>34</v>
      </c>
    </row>
    <row r="1001" spans="1:25">
      <c r="A1001" s="10" t="s">
        <v>479</v>
      </c>
      <c r="F1001" s="9" t="s">
        <v>102</v>
      </c>
      <c r="G1001" s="9" t="s">
        <v>1203</v>
      </c>
      <c r="H1001" s="9" t="s">
        <v>1241</v>
      </c>
      <c r="I1001" s="9" t="s">
        <v>699</v>
      </c>
      <c r="M1001" s="9" t="s">
        <v>818</v>
      </c>
      <c r="P1001" s="9" t="s">
        <v>1216</v>
      </c>
      <c r="Q1001" s="9">
        <v>0.32</v>
      </c>
      <c r="R1001" s="9">
        <v>0.01</v>
      </c>
      <c r="S1001" s="9">
        <v>3.27</v>
      </c>
      <c r="V1001" t="s">
        <v>1243</v>
      </c>
      <c r="W1001" s="9" t="s">
        <v>1244</v>
      </c>
      <c r="X1001" t="s">
        <v>1245</v>
      </c>
      <c r="Y1001" s="9" t="s">
        <v>34</v>
      </c>
    </row>
    <row r="1002" spans="1:25">
      <c r="A1002" s="10" t="s">
        <v>479</v>
      </c>
      <c r="F1002" s="9" t="s">
        <v>102</v>
      </c>
      <c r="G1002" s="9" t="s">
        <v>1203</v>
      </c>
      <c r="H1002" s="9" t="s">
        <v>1241</v>
      </c>
      <c r="I1002" s="9" t="s">
        <v>699</v>
      </c>
      <c r="M1002" s="9" t="s">
        <v>818</v>
      </c>
      <c r="P1002" s="9" t="s">
        <v>1216</v>
      </c>
      <c r="Q1002" s="9">
        <v>1.27</v>
      </c>
      <c r="R1002" s="9">
        <v>0.21</v>
      </c>
      <c r="S1002" s="9">
        <v>1.74</v>
      </c>
      <c r="V1002" t="s">
        <v>1243</v>
      </c>
      <c r="W1002" s="9" t="s">
        <v>1244</v>
      </c>
      <c r="X1002" t="s">
        <v>1245</v>
      </c>
      <c r="Y1002" s="9" t="s">
        <v>34</v>
      </c>
    </row>
    <row r="1003" spans="1:25">
      <c r="A1003" s="10" t="s">
        <v>25</v>
      </c>
      <c r="F1003" s="9" t="s">
        <v>102</v>
      </c>
      <c r="G1003" s="9" t="s">
        <v>1203</v>
      </c>
      <c r="H1003" s="9" t="s">
        <v>1241</v>
      </c>
      <c r="I1003" s="9" t="s">
        <v>699</v>
      </c>
      <c r="M1003" s="9" t="s">
        <v>1247</v>
      </c>
      <c r="Q1003" s="9">
        <v>0.99</v>
      </c>
      <c r="R1003" s="9">
        <v>0.39</v>
      </c>
      <c r="S1003" s="9">
        <v>2.09</v>
      </c>
      <c r="V1003" t="s">
        <v>1243</v>
      </c>
      <c r="W1003" s="9" t="s">
        <v>1244</v>
      </c>
      <c r="X1003" t="s">
        <v>1245</v>
      </c>
      <c r="Y1003" s="9" t="s">
        <v>34</v>
      </c>
    </row>
    <row r="1004" spans="1:25">
      <c r="A1004" s="10" t="s">
        <v>25</v>
      </c>
      <c r="F1004" s="9" t="s">
        <v>102</v>
      </c>
      <c r="G1004" s="9" t="s">
        <v>1203</v>
      </c>
      <c r="H1004" s="9" t="s">
        <v>1241</v>
      </c>
      <c r="I1004" s="9" t="s">
        <v>699</v>
      </c>
      <c r="M1004" s="9" t="s">
        <v>1242</v>
      </c>
      <c r="Q1004" s="9">
        <v>1.99</v>
      </c>
      <c r="R1004" s="9">
        <v>0.97</v>
      </c>
      <c r="S1004" s="9">
        <v>3.59</v>
      </c>
      <c r="V1004" t="s">
        <v>1243</v>
      </c>
      <c r="W1004" s="9" t="s">
        <v>1244</v>
      </c>
      <c r="X1004" t="s">
        <v>1245</v>
      </c>
      <c r="Y1004" s="9" t="s">
        <v>34</v>
      </c>
    </row>
    <row r="1005" spans="1:25">
      <c r="A1005" s="10" t="s">
        <v>25</v>
      </c>
      <c r="F1005" s="9" t="s">
        <v>102</v>
      </c>
      <c r="G1005" s="9" t="s">
        <v>1203</v>
      </c>
      <c r="H1005" s="9" t="s">
        <v>1241</v>
      </c>
      <c r="I1005" s="9" t="s">
        <v>699</v>
      </c>
      <c r="M1005" s="9" t="s">
        <v>1242</v>
      </c>
      <c r="Q1005" s="9">
        <v>4.71</v>
      </c>
      <c r="R1005" s="9">
        <v>2.2000000000000002</v>
      </c>
      <c r="S1005" s="9">
        <v>9</v>
      </c>
      <c r="V1005" t="s">
        <v>1243</v>
      </c>
      <c r="W1005" s="9" t="s">
        <v>1244</v>
      </c>
      <c r="X1005" t="s">
        <v>1245</v>
      </c>
      <c r="Y1005" s="9" t="s">
        <v>34</v>
      </c>
    </row>
    <row r="1006" spans="1:25">
      <c r="A1006" s="10" t="s">
        <v>25</v>
      </c>
      <c r="F1006" s="9" t="s">
        <v>102</v>
      </c>
      <c r="G1006" s="9" t="s">
        <v>1203</v>
      </c>
      <c r="H1006" s="9" t="s">
        <v>1241</v>
      </c>
      <c r="I1006" s="9" t="s">
        <v>699</v>
      </c>
      <c r="M1006" s="9" t="s">
        <v>1242</v>
      </c>
      <c r="Q1006" s="9">
        <v>1.85</v>
      </c>
      <c r="R1006" s="9">
        <v>0.91</v>
      </c>
      <c r="S1006" s="9">
        <v>3.29</v>
      </c>
      <c r="V1006" t="s">
        <v>1243</v>
      </c>
      <c r="W1006" s="9" t="s">
        <v>1244</v>
      </c>
      <c r="X1006" t="s">
        <v>1245</v>
      </c>
      <c r="Y1006" s="9" t="s">
        <v>34</v>
      </c>
    </row>
    <row r="1007" spans="1:25">
      <c r="A1007" s="10" t="s">
        <v>25</v>
      </c>
      <c r="F1007" s="9" t="s">
        <v>102</v>
      </c>
      <c r="G1007" s="9" t="s">
        <v>1203</v>
      </c>
      <c r="H1007" s="9" t="s">
        <v>1241</v>
      </c>
      <c r="I1007" s="9" t="s">
        <v>699</v>
      </c>
      <c r="M1007" s="9" t="s">
        <v>818</v>
      </c>
      <c r="P1007" s="9" t="s">
        <v>1216</v>
      </c>
      <c r="Q1007" s="9">
        <v>0.12</v>
      </c>
      <c r="R1007" s="9">
        <v>0.01</v>
      </c>
      <c r="S1007" s="9">
        <v>0.56000000000000005</v>
      </c>
      <c r="V1007" t="s">
        <v>1243</v>
      </c>
      <c r="W1007" s="9" t="s">
        <v>1244</v>
      </c>
      <c r="X1007" t="s">
        <v>1245</v>
      </c>
      <c r="Y1007" s="9" t="s">
        <v>34</v>
      </c>
    </row>
    <row r="1008" spans="1:25">
      <c r="A1008" s="10" t="s">
        <v>25</v>
      </c>
      <c r="F1008" s="9" t="s">
        <v>102</v>
      </c>
      <c r="G1008" s="9" t="s">
        <v>1203</v>
      </c>
      <c r="H1008" s="9" t="s">
        <v>1241</v>
      </c>
      <c r="I1008" s="9" t="s">
        <v>699</v>
      </c>
      <c r="M1008" s="9" t="s">
        <v>818</v>
      </c>
      <c r="P1008" s="9" t="s">
        <v>1216</v>
      </c>
      <c r="Q1008" s="9">
        <v>0.36</v>
      </c>
      <c r="R1008" s="9">
        <v>0.13</v>
      </c>
      <c r="S1008" s="9">
        <v>0.77</v>
      </c>
      <c r="V1008" t="s">
        <v>1243</v>
      </c>
      <c r="W1008" s="9" t="s">
        <v>1244</v>
      </c>
      <c r="X1008" t="s">
        <v>1245</v>
      </c>
      <c r="Y1008" s="9" t="s">
        <v>34</v>
      </c>
    </row>
    <row r="1009" spans="1:25">
      <c r="A1009" s="10" t="s">
        <v>25</v>
      </c>
      <c r="F1009" s="9" t="s">
        <v>102</v>
      </c>
      <c r="G1009" s="9" t="s">
        <v>1203</v>
      </c>
      <c r="H1009" s="9" t="s">
        <v>1241</v>
      </c>
      <c r="I1009" s="9" t="s">
        <v>699</v>
      </c>
      <c r="M1009" s="9" t="s">
        <v>818</v>
      </c>
      <c r="P1009" s="9" t="s">
        <v>1216</v>
      </c>
      <c r="Q1009" s="9">
        <v>0.09</v>
      </c>
      <c r="R1009" s="9">
        <v>0.01</v>
      </c>
      <c r="S1009" s="9">
        <v>0.4</v>
      </c>
      <c r="V1009" t="s">
        <v>1243</v>
      </c>
      <c r="W1009" s="9" t="s">
        <v>1244</v>
      </c>
      <c r="X1009" t="s">
        <v>1245</v>
      </c>
      <c r="Y1009" s="9" t="s">
        <v>34</v>
      </c>
    </row>
    <row r="1010" spans="1:25">
      <c r="A1010" s="10" t="s">
        <v>25</v>
      </c>
      <c r="F1010" s="9" t="s">
        <v>102</v>
      </c>
      <c r="G1010" s="9" t="s">
        <v>1203</v>
      </c>
      <c r="H1010" s="9" t="s">
        <v>1241</v>
      </c>
      <c r="I1010" s="9" t="s">
        <v>699</v>
      </c>
      <c r="M1010" s="9" t="s">
        <v>818</v>
      </c>
      <c r="P1010" s="9" t="s">
        <v>1216</v>
      </c>
      <c r="Q1010" s="9">
        <v>0.53</v>
      </c>
      <c r="R1010" s="9">
        <v>0.19</v>
      </c>
      <c r="S1010" s="9">
        <v>1.1499999999999999</v>
      </c>
      <c r="V1010" t="s">
        <v>1243</v>
      </c>
      <c r="W1010" s="9" t="s">
        <v>1244</v>
      </c>
      <c r="X1010" t="s">
        <v>1245</v>
      </c>
      <c r="Y1010" s="9" t="s">
        <v>34</v>
      </c>
    </row>
    <row r="1011" spans="1:25" ht="18">
      <c r="A1011" s="10" t="s">
        <v>25</v>
      </c>
      <c r="F1011" s="9" t="s">
        <v>102</v>
      </c>
      <c r="G1011" s="9" t="s">
        <v>1203</v>
      </c>
      <c r="H1011" t="s">
        <v>1248</v>
      </c>
      <c r="I1011" s="9" t="s">
        <v>699</v>
      </c>
      <c r="M1011" s="9" t="s">
        <v>888</v>
      </c>
      <c r="Q1011" s="9">
        <v>1.2</v>
      </c>
      <c r="R1011" s="9">
        <v>0.7</v>
      </c>
      <c r="S1011" s="9">
        <v>1.9</v>
      </c>
      <c r="V1011" s="9" t="s">
        <v>1249</v>
      </c>
      <c r="W1011" s="9" t="s">
        <v>1250</v>
      </c>
      <c r="X1011" s="9" t="s">
        <v>1251</v>
      </c>
      <c r="Y1011" s="9" t="s">
        <v>34</v>
      </c>
    </row>
    <row r="1012" spans="1:25" ht="18">
      <c r="A1012" s="10" t="s">
        <v>25</v>
      </c>
      <c r="F1012" s="9" t="s">
        <v>102</v>
      </c>
      <c r="G1012" s="9" t="s">
        <v>1203</v>
      </c>
      <c r="H1012" t="s">
        <v>1248</v>
      </c>
      <c r="I1012" s="9" t="s">
        <v>699</v>
      </c>
      <c r="M1012" s="9" t="s">
        <v>1252</v>
      </c>
      <c r="Q1012" s="9">
        <v>0.08</v>
      </c>
      <c r="R1012" s="9">
        <v>0.08</v>
      </c>
      <c r="S1012" s="9">
        <v>0.3</v>
      </c>
      <c r="V1012" s="9" t="s">
        <v>1249</v>
      </c>
      <c r="W1012" s="9" t="s">
        <v>1250</v>
      </c>
      <c r="X1012" s="9" t="s">
        <v>1251</v>
      </c>
      <c r="Y1012" s="9" t="s">
        <v>34</v>
      </c>
    </row>
    <row r="1013" spans="1:25" ht="18.75">
      <c r="A1013" s="10" t="s">
        <v>40</v>
      </c>
      <c r="F1013" s="9" t="s">
        <v>102</v>
      </c>
      <c r="G1013" s="9" t="s">
        <v>1203</v>
      </c>
      <c r="H1013" t="s">
        <v>1253</v>
      </c>
      <c r="I1013" s="9" t="s">
        <v>699</v>
      </c>
      <c r="M1013" s="9" t="s">
        <v>1254</v>
      </c>
      <c r="Q1013" s="9">
        <v>5.8</v>
      </c>
      <c r="R1013" s="9">
        <v>1.4</v>
      </c>
      <c r="S1013" s="9">
        <v>18.899999999999999</v>
      </c>
      <c r="V1013" t="s">
        <v>1255</v>
      </c>
      <c r="W1013" s="9" t="s">
        <v>1256</v>
      </c>
      <c r="X1013" s="20" t="s">
        <v>1257</v>
      </c>
      <c r="Y1013" s="9" t="s">
        <v>34</v>
      </c>
    </row>
    <row r="1014" spans="1:25" ht="18.75">
      <c r="A1014" s="10" t="s">
        <v>40</v>
      </c>
      <c r="F1014" s="9" t="s">
        <v>102</v>
      </c>
      <c r="G1014" s="9" t="s">
        <v>1203</v>
      </c>
      <c r="H1014" t="s">
        <v>1253</v>
      </c>
      <c r="I1014" s="9" t="s">
        <v>699</v>
      </c>
      <c r="M1014" s="9" t="s">
        <v>1258</v>
      </c>
      <c r="Q1014" s="9">
        <v>14.8</v>
      </c>
      <c r="R1014" s="9">
        <v>6.4</v>
      </c>
      <c r="S1014" s="9">
        <v>27.1</v>
      </c>
      <c r="V1014" t="s">
        <v>1255</v>
      </c>
      <c r="W1014" s="9" t="s">
        <v>1256</v>
      </c>
      <c r="X1014" s="20" t="s">
        <v>1257</v>
      </c>
      <c r="Y1014" s="9" t="s">
        <v>34</v>
      </c>
    </row>
    <row r="1015" spans="1:25" ht="18.75">
      <c r="A1015" s="10" t="s">
        <v>25</v>
      </c>
      <c r="C1015" s="9" t="s">
        <v>1259</v>
      </c>
      <c r="F1015" s="9" t="s">
        <v>102</v>
      </c>
      <c r="G1015" s="9" t="s">
        <v>1203</v>
      </c>
      <c r="H1015" t="s">
        <v>1253</v>
      </c>
      <c r="I1015" s="9" t="s">
        <v>699</v>
      </c>
      <c r="M1015" s="9" t="s">
        <v>1252</v>
      </c>
      <c r="Q1015" s="9">
        <v>1.43</v>
      </c>
      <c r="R1015" s="9">
        <v>0.64</v>
      </c>
      <c r="S1015" s="9">
        <v>2.74</v>
      </c>
      <c r="V1015" t="s">
        <v>1255</v>
      </c>
      <c r="W1015" s="9" t="s">
        <v>1256</v>
      </c>
      <c r="X1015" t="s">
        <v>1257</v>
      </c>
      <c r="Y1015" s="9" t="s">
        <v>34</v>
      </c>
    </row>
    <row r="1016" spans="1:25" ht="18.75">
      <c r="A1016" s="10" t="s">
        <v>25</v>
      </c>
      <c r="C1016" s="9" t="s">
        <v>1259</v>
      </c>
      <c r="F1016" s="9" t="s">
        <v>102</v>
      </c>
      <c r="G1016" s="9" t="s">
        <v>1203</v>
      </c>
      <c r="H1016" t="s">
        <v>1253</v>
      </c>
      <c r="I1016" s="9" t="s">
        <v>699</v>
      </c>
      <c r="M1016" s="9" t="s">
        <v>1252</v>
      </c>
      <c r="Q1016" s="9">
        <v>1.41</v>
      </c>
      <c r="R1016" s="9">
        <v>0.64</v>
      </c>
      <c r="S1016" s="9">
        <v>2.63</v>
      </c>
      <c r="V1016" t="s">
        <v>1255</v>
      </c>
      <c r="W1016" s="9" t="s">
        <v>1256</v>
      </c>
      <c r="X1016" t="s">
        <v>1257</v>
      </c>
      <c r="Y1016" s="9" t="s">
        <v>34</v>
      </c>
    </row>
    <row r="1017" spans="1:25" ht="18.75">
      <c r="A1017" s="10" t="s">
        <v>25</v>
      </c>
      <c r="C1017" s="9" t="s">
        <v>1259</v>
      </c>
      <c r="F1017" s="9" t="s">
        <v>102</v>
      </c>
      <c r="G1017" s="9" t="s">
        <v>1203</v>
      </c>
      <c r="H1017" t="s">
        <v>1253</v>
      </c>
      <c r="I1017" s="9" t="s">
        <v>699</v>
      </c>
      <c r="M1017" s="9" t="s">
        <v>1252</v>
      </c>
      <c r="Q1017" s="9">
        <v>1.35</v>
      </c>
      <c r="R1017" s="9">
        <v>0.6</v>
      </c>
      <c r="S1017" s="9">
        <v>2.62</v>
      </c>
      <c r="V1017" t="s">
        <v>1255</v>
      </c>
      <c r="W1017" s="9" t="s">
        <v>1256</v>
      </c>
      <c r="X1017" t="s">
        <v>1257</v>
      </c>
      <c r="Y1017" s="9" t="s">
        <v>34</v>
      </c>
    </row>
    <row r="1018" spans="1:25" ht="18.75">
      <c r="A1018" s="10" t="s">
        <v>25</v>
      </c>
      <c r="C1018" s="9" t="s">
        <v>1259</v>
      </c>
      <c r="F1018" s="9" t="s">
        <v>102</v>
      </c>
      <c r="G1018" s="9" t="s">
        <v>1203</v>
      </c>
      <c r="H1018" t="s">
        <v>1253</v>
      </c>
      <c r="I1018" s="9" t="s">
        <v>699</v>
      </c>
      <c r="Q1018" s="9">
        <v>2.48</v>
      </c>
      <c r="R1018" s="9">
        <v>1.08</v>
      </c>
      <c r="S1018" s="9">
        <v>4.5599999999999996</v>
      </c>
      <c r="V1018" t="s">
        <v>1255</v>
      </c>
      <c r="W1018" s="9" t="s">
        <v>1256</v>
      </c>
      <c r="X1018" t="s">
        <v>1257</v>
      </c>
      <c r="Y1018" s="9" t="s">
        <v>34</v>
      </c>
    </row>
    <row r="1019" spans="1:25" ht="18.75">
      <c r="A1019" s="10" t="s">
        <v>25</v>
      </c>
      <c r="C1019" s="9" t="s">
        <v>1259</v>
      </c>
      <c r="F1019" s="9" t="s">
        <v>102</v>
      </c>
      <c r="G1019" s="9" t="s">
        <v>1203</v>
      </c>
      <c r="H1019" t="s">
        <v>1253</v>
      </c>
      <c r="I1019" s="9" t="s">
        <v>699</v>
      </c>
      <c r="Q1019" s="9">
        <v>2.4300000000000002</v>
      </c>
      <c r="R1019" s="9">
        <v>1.0900000000000001</v>
      </c>
      <c r="S1019" s="9">
        <v>4.2300000000000004</v>
      </c>
      <c r="V1019" t="s">
        <v>1255</v>
      </c>
      <c r="W1019" s="9" t="s">
        <v>1256</v>
      </c>
      <c r="X1019" t="s">
        <v>1257</v>
      </c>
      <c r="Y1019" s="9" t="s">
        <v>34</v>
      </c>
    </row>
    <row r="1020" spans="1:25" ht="18.75">
      <c r="A1020" s="10" t="s">
        <v>25</v>
      </c>
      <c r="C1020" s="9" t="s">
        <v>1259</v>
      </c>
      <c r="F1020" s="9" t="s">
        <v>102</v>
      </c>
      <c r="G1020" s="9" t="s">
        <v>1203</v>
      </c>
      <c r="H1020" t="s">
        <v>1253</v>
      </c>
      <c r="I1020" s="9" t="s">
        <v>699</v>
      </c>
      <c r="Q1020" s="9">
        <v>2.6</v>
      </c>
      <c r="R1020" s="9">
        <v>1.2</v>
      </c>
      <c r="S1020" s="9">
        <v>4.6900000000000004</v>
      </c>
      <c r="V1020" t="s">
        <v>1255</v>
      </c>
      <c r="W1020" s="9" t="s">
        <v>1256</v>
      </c>
      <c r="X1020" t="s">
        <v>1257</v>
      </c>
      <c r="Y1020" s="9" t="s">
        <v>34</v>
      </c>
    </row>
    <row r="1021" spans="1:25" ht="18">
      <c r="A1021" s="10" t="s">
        <v>479</v>
      </c>
      <c r="F1021" s="9" t="s">
        <v>662</v>
      </c>
      <c r="G1021" s="9" t="s">
        <v>1203</v>
      </c>
      <c r="H1021" t="s">
        <v>1260</v>
      </c>
      <c r="I1021" s="9" t="s">
        <v>699</v>
      </c>
      <c r="L1021" s="9" t="s">
        <v>1261</v>
      </c>
      <c r="Q1021" s="9">
        <v>2.5</v>
      </c>
      <c r="R1021" s="9">
        <v>1.91</v>
      </c>
      <c r="S1021" s="9">
        <v>2.94</v>
      </c>
      <c r="V1021" t="s">
        <v>1262</v>
      </c>
      <c r="W1021" s="9" t="s">
        <v>1263</v>
      </c>
      <c r="X1021" s="21" t="s">
        <v>1264</v>
      </c>
      <c r="Y1021" s="9" t="s">
        <v>34</v>
      </c>
    </row>
    <row r="1022" spans="1:25" ht="18">
      <c r="A1022" s="10" t="s">
        <v>479</v>
      </c>
      <c r="F1022" s="9" t="s">
        <v>662</v>
      </c>
      <c r="G1022" s="9" t="s">
        <v>1203</v>
      </c>
      <c r="H1022" t="s">
        <v>1265</v>
      </c>
      <c r="I1022" s="9" t="s">
        <v>699</v>
      </c>
      <c r="L1022" s="9" t="s">
        <v>1266</v>
      </c>
      <c r="Q1022" s="9">
        <v>3.2</v>
      </c>
      <c r="R1022" s="9">
        <v>2.72</v>
      </c>
      <c r="S1022" s="9">
        <v>3.82</v>
      </c>
      <c r="V1022" t="s">
        <v>1262</v>
      </c>
      <c r="W1022" s="9" t="s">
        <v>1263</v>
      </c>
      <c r="X1022" s="21" t="s">
        <v>1264</v>
      </c>
      <c r="Y1022" s="9" t="s">
        <v>34</v>
      </c>
    </row>
    <row r="1023" spans="1:25" ht="18">
      <c r="A1023" s="10" t="s">
        <v>479</v>
      </c>
      <c r="F1023" s="9" t="s">
        <v>662</v>
      </c>
      <c r="G1023" s="9" t="s">
        <v>1203</v>
      </c>
      <c r="H1023" t="s">
        <v>1265</v>
      </c>
      <c r="I1023" s="9" t="s">
        <v>699</v>
      </c>
      <c r="L1023" s="9" t="s">
        <v>1267</v>
      </c>
      <c r="Q1023" s="9">
        <v>6.9</v>
      </c>
      <c r="R1023" s="9">
        <v>4.12</v>
      </c>
      <c r="S1023" s="9">
        <v>10.5</v>
      </c>
      <c r="V1023" t="s">
        <v>1262</v>
      </c>
      <c r="W1023" s="9" t="s">
        <v>1263</v>
      </c>
      <c r="X1023" s="21" t="s">
        <v>1264</v>
      </c>
      <c r="Y1023" s="9" t="s">
        <v>34</v>
      </c>
    </row>
    <row r="1024" spans="1:25" ht="54">
      <c r="A1024" s="10" t="s">
        <v>479</v>
      </c>
      <c r="F1024" s="9" t="s">
        <v>662</v>
      </c>
      <c r="G1024" s="9" t="s">
        <v>1203</v>
      </c>
      <c r="H1024" s="77" t="s">
        <v>1268</v>
      </c>
      <c r="I1024" s="9" t="s">
        <v>699</v>
      </c>
      <c r="L1024" s="9" t="s">
        <v>1269</v>
      </c>
      <c r="Q1024" s="9">
        <v>4.0999999999999996</v>
      </c>
      <c r="R1024" s="9">
        <v>2.0099999999999998</v>
      </c>
      <c r="S1024" s="9">
        <v>6.89</v>
      </c>
      <c r="V1024" t="s">
        <v>1262</v>
      </c>
      <c r="W1024" s="9" t="s">
        <v>1263</v>
      </c>
      <c r="X1024" s="21" t="s">
        <v>1264</v>
      </c>
      <c r="Y1024" s="9" t="s">
        <v>34</v>
      </c>
    </row>
    <row r="1025" spans="1:25" ht="18">
      <c r="A1025" s="10" t="s">
        <v>479</v>
      </c>
      <c r="F1025" s="9" t="s">
        <v>662</v>
      </c>
      <c r="G1025" s="9" t="s">
        <v>1203</v>
      </c>
      <c r="H1025" t="s">
        <v>1270</v>
      </c>
      <c r="I1025" s="9" t="s">
        <v>699</v>
      </c>
      <c r="L1025" s="9" t="s">
        <v>1271</v>
      </c>
      <c r="Q1025" s="9">
        <v>5.9</v>
      </c>
      <c r="R1025" s="9">
        <v>4.2300000000000004</v>
      </c>
      <c r="S1025" s="9">
        <v>7.96</v>
      </c>
      <c r="V1025" t="s">
        <v>1262</v>
      </c>
      <c r="W1025" s="9" t="s">
        <v>1263</v>
      </c>
      <c r="X1025" s="21" t="s">
        <v>1264</v>
      </c>
      <c r="Y1025" s="9" t="s">
        <v>34</v>
      </c>
    </row>
  </sheetData>
  <autoFilter ref="A1:Y1025"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LOT!$G$3:$G$4</xm:f>
          </x14:formula1>
          <xm:sqref>E2:E12</xm:sqref>
        </x14:dataValidation>
        <x14:dataValidation type="list" allowBlank="1" showInputMessage="1" showErrorMessage="1" xr:uid="{00000000-0002-0000-0000-000003000000}">
          <x14:formula1>
            <xm:f>LOT!$J$3:$J$10</xm:f>
          </x14:formula1>
          <xm:sqref>F87 F189:F193 F49:F71 F107:F114 F277:F287 F79:F85 F90:F98 F197:F201 F156:F185 F122:F148 F205:F218 F224:F228 F230:F234 F244:F259 F262:F271 F291 F2:F12 F73:F74</xm:sqref>
        </x14:dataValidation>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5"/>
  <cols>
    <col min="1" max="1" width="11.42578125" bestFit="1" customWidth="1"/>
  </cols>
  <sheetData>
    <row r="1" spans="1:7">
      <c r="A1" t="s">
        <v>2661</v>
      </c>
    </row>
    <row r="2" spans="1:7">
      <c r="A2" t="s">
        <v>2662</v>
      </c>
    </row>
    <row r="3" spans="1:7">
      <c r="B3" t="s">
        <v>2663</v>
      </c>
    </row>
    <row r="4" spans="1:7">
      <c r="B4" t="s">
        <v>2664</v>
      </c>
    </row>
    <row r="5" spans="1:7">
      <c r="B5" t="s">
        <v>2665</v>
      </c>
    </row>
    <row r="6" spans="1:7">
      <c r="B6" t="s">
        <v>2666</v>
      </c>
    </row>
    <row r="9" spans="1:7">
      <c r="A9" s="18" t="s">
        <v>2667</v>
      </c>
      <c r="B9" s="18" t="s">
        <v>2668</v>
      </c>
      <c r="C9" s="18" t="s">
        <v>2669</v>
      </c>
      <c r="D9" s="18"/>
      <c r="E9" s="18"/>
      <c r="F9" s="18"/>
      <c r="G9" s="18"/>
    </row>
    <row r="10" spans="1:7">
      <c r="A10" s="22">
        <v>45092</v>
      </c>
      <c r="B10" t="s">
        <v>407</v>
      </c>
      <c r="C10" t="s">
        <v>2670</v>
      </c>
    </row>
    <row r="11" spans="1:7">
      <c r="A11" s="22">
        <v>45092</v>
      </c>
      <c r="B11" t="s">
        <v>407</v>
      </c>
      <c r="C11" t="s">
        <v>2671</v>
      </c>
    </row>
    <row r="12" spans="1:7">
      <c r="A12" s="22">
        <v>45092</v>
      </c>
      <c r="B12" t="s">
        <v>407</v>
      </c>
      <c r="C12" t="s">
        <v>2672</v>
      </c>
    </row>
    <row r="13" spans="1:7">
      <c r="A13" s="22">
        <v>45092</v>
      </c>
      <c r="B13" t="s">
        <v>407</v>
      </c>
      <c r="C13" t="s">
        <v>2673</v>
      </c>
    </row>
    <row r="14" spans="1:7">
      <c r="A14" s="22">
        <v>45092</v>
      </c>
      <c r="B14" t="s">
        <v>407</v>
      </c>
      <c r="C14" t="s">
        <v>2674</v>
      </c>
    </row>
    <row r="15" spans="1:7">
      <c r="A15" s="22">
        <v>45100</v>
      </c>
      <c r="B15" t="s">
        <v>34</v>
      </c>
      <c r="C15" t="s">
        <v>2675</v>
      </c>
    </row>
    <row r="16" spans="1:7">
      <c r="A16" s="22">
        <v>45201</v>
      </c>
      <c r="B16" t="s">
        <v>34</v>
      </c>
      <c r="C16" t="s">
        <v>2676</v>
      </c>
    </row>
    <row r="17" spans="1:3">
      <c r="A17" s="22">
        <v>45201</v>
      </c>
      <c r="B17" t="s">
        <v>34</v>
      </c>
      <c r="C17" t="s">
        <v>2677</v>
      </c>
    </row>
    <row r="18" spans="1:3">
      <c r="A18" s="22">
        <v>45306</v>
      </c>
      <c r="B18" t="s">
        <v>34</v>
      </c>
      <c r="C18" t="s">
        <v>2678</v>
      </c>
    </row>
    <row r="19" spans="1:3">
      <c r="A19" s="22">
        <v>45378</v>
      </c>
      <c r="B19" t="s">
        <v>34</v>
      </c>
      <c r="C19" t="s">
        <v>2679</v>
      </c>
    </row>
    <row r="20" spans="1:3">
      <c r="A20" s="22">
        <v>45428</v>
      </c>
      <c r="B20" t="s">
        <v>34</v>
      </c>
      <c r="C20" t="s">
        <v>2680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5"/>
  <cols>
    <col min="1" max="1" width="34.28515625" customWidth="1"/>
    <col min="2" max="2" width="15.140625" customWidth="1"/>
    <col min="3" max="3" width="60.42578125" customWidth="1"/>
    <col min="4" max="4" width="17.5703125" bestFit="1" customWidth="1"/>
    <col min="5" max="5" width="41.5703125" bestFit="1" customWidth="1"/>
    <col min="6" max="6" width="47.140625" bestFit="1" customWidth="1"/>
    <col min="7" max="7" width="21.42578125" bestFit="1" customWidth="1"/>
    <col min="8" max="8" width="29.140625" customWidth="1"/>
  </cols>
  <sheetData>
    <row r="1" spans="1:9">
      <c r="A1" s="18" t="s">
        <v>6</v>
      </c>
      <c r="B1" s="18" t="s">
        <v>8</v>
      </c>
      <c r="C1" s="18" t="s">
        <v>2681</v>
      </c>
      <c r="D1" s="18" t="s">
        <v>2682</v>
      </c>
      <c r="E1" s="18" t="s">
        <v>2683</v>
      </c>
      <c r="F1" s="18" t="s">
        <v>2684</v>
      </c>
      <c r="G1" s="18" t="s">
        <v>2685</v>
      </c>
      <c r="H1" s="18" t="s">
        <v>2686</v>
      </c>
      <c r="I1" s="18" t="s">
        <v>2687</v>
      </c>
    </row>
    <row r="2" spans="1:9">
      <c r="A2" t="s">
        <v>2688</v>
      </c>
      <c r="B2" t="s">
        <v>454</v>
      </c>
      <c r="C2" t="s">
        <v>2689</v>
      </c>
      <c r="D2" t="s">
        <v>2690</v>
      </c>
      <c r="E2" t="s">
        <v>2691</v>
      </c>
      <c r="F2" t="s">
        <v>2692</v>
      </c>
      <c r="G2" t="s">
        <v>806</v>
      </c>
      <c r="H2" t="s">
        <v>2693</v>
      </c>
    </row>
    <row r="3" spans="1:9">
      <c r="A3" t="s">
        <v>1568</v>
      </c>
      <c r="B3" t="s">
        <v>454</v>
      </c>
      <c r="C3" t="s">
        <v>2689</v>
      </c>
      <c r="D3" t="s">
        <v>2694</v>
      </c>
      <c r="E3" t="s">
        <v>2695</v>
      </c>
      <c r="F3" t="s">
        <v>2696</v>
      </c>
      <c r="G3" t="s">
        <v>806</v>
      </c>
      <c r="H3" t="s">
        <v>2697</v>
      </c>
    </row>
    <row r="4" spans="1:9">
      <c r="A4" t="s">
        <v>2698</v>
      </c>
      <c r="B4" t="s">
        <v>454</v>
      </c>
      <c r="C4" t="s">
        <v>2689</v>
      </c>
      <c r="D4" t="s">
        <v>2690</v>
      </c>
      <c r="E4" t="s">
        <v>2699</v>
      </c>
      <c r="F4" t="s">
        <v>2700</v>
      </c>
      <c r="G4" t="s">
        <v>806</v>
      </c>
      <c r="H4" t="s">
        <v>2701</v>
      </c>
    </row>
    <row r="5" spans="1:9">
      <c r="A5" t="s">
        <v>2702</v>
      </c>
      <c r="B5" t="s">
        <v>454</v>
      </c>
      <c r="C5" t="s">
        <v>2703</v>
      </c>
      <c r="D5" t="s">
        <v>2694</v>
      </c>
      <c r="E5" t="s">
        <v>1439</v>
      </c>
      <c r="F5" t="s">
        <v>2704</v>
      </c>
      <c r="G5" t="s">
        <v>806</v>
      </c>
      <c r="H5" t="s">
        <v>2705</v>
      </c>
    </row>
    <row r="6" spans="1:9">
      <c r="A6" t="s">
        <v>493</v>
      </c>
      <c r="B6" t="s">
        <v>454</v>
      </c>
      <c r="C6" t="s">
        <v>2689</v>
      </c>
      <c r="D6" t="s">
        <v>2706</v>
      </c>
      <c r="E6" t="s">
        <v>2707</v>
      </c>
      <c r="F6" t="s">
        <v>2708</v>
      </c>
      <c r="G6" t="s">
        <v>806</v>
      </c>
      <c r="H6" t="s">
        <v>2709</v>
      </c>
    </row>
    <row r="7" spans="1:9">
      <c r="A7" s="32" t="s">
        <v>2710</v>
      </c>
      <c r="B7" t="s">
        <v>454</v>
      </c>
      <c r="C7" t="s">
        <v>2711</v>
      </c>
      <c r="D7" t="s">
        <v>2694</v>
      </c>
      <c r="E7" t="s">
        <v>2712</v>
      </c>
      <c r="F7" t="s">
        <v>2713</v>
      </c>
      <c r="G7" t="s">
        <v>2714</v>
      </c>
      <c r="H7" t="s">
        <v>2715</v>
      </c>
    </row>
    <row r="8" spans="1:9">
      <c r="A8" t="s">
        <v>925</v>
      </c>
      <c r="B8" t="s">
        <v>699</v>
      </c>
      <c r="C8" t="s">
        <v>2703</v>
      </c>
      <c r="D8" t="s">
        <v>2690</v>
      </c>
      <c r="E8" t="s">
        <v>1439</v>
      </c>
      <c r="F8" t="s">
        <v>2708</v>
      </c>
      <c r="G8" t="s">
        <v>806</v>
      </c>
      <c r="H8" t="s">
        <v>2716</v>
      </c>
    </row>
    <row r="9" spans="1:9">
      <c r="A9" t="s">
        <v>2717</v>
      </c>
      <c r="B9" t="s">
        <v>699</v>
      </c>
      <c r="C9" t="s">
        <v>2718</v>
      </c>
      <c r="D9" t="s">
        <v>2690</v>
      </c>
      <c r="E9" t="s">
        <v>2691</v>
      </c>
      <c r="F9" t="s">
        <v>2696</v>
      </c>
      <c r="G9" t="s">
        <v>806</v>
      </c>
      <c r="H9" t="s">
        <v>2719</v>
      </c>
    </row>
    <row r="10" spans="1:9">
      <c r="A10" t="s">
        <v>844</v>
      </c>
      <c r="B10" t="s">
        <v>699</v>
      </c>
      <c r="C10" t="s">
        <v>2720</v>
      </c>
      <c r="D10" t="s">
        <v>2690</v>
      </c>
      <c r="E10" t="s">
        <v>2699</v>
      </c>
      <c r="F10" t="s">
        <v>2696</v>
      </c>
      <c r="G10" t="s">
        <v>806</v>
      </c>
      <c r="H10" t="s">
        <v>2721</v>
      </c>
    </row>
    <row r="11" spans="1:9">
      <c r="A11" t="s">
        <v>547</v>
      </c>
      <c r="B11" t="s">
        <v>156</v>
      </c>
      <c r="C11" t="s">
        <v>2722</v>
      </c>
      <c r="D11" t="s">
        <v>2690</v>
      </c>
      <c r="E11" t="s">
        <v>1439</v>
      </c>
      <c r="F11" t="s">
        <v>2723</v>
      </c>
      <c r="G11" t="s">
        <v>806</v>
      </c>
      <c r="H11" s="9" t="s">
        <v>2724</v>
      </c>
    </row>
    <row r="12" spans="1:9">
      <c r="A12" t="s">
        <v>2725</v>
      </c>
      <c r="B12" t="s">
        <v>909</v>
      </c>
      <c r="C12" t="s">
        <v>2726</v>
      </c>
      <c r="D12" t="s">
        <v>2706</v>
      </c>
      <c r="E12" t="s">
        <v>1415</v>
      </c>
      <c r="F12" t="s">
        <v>2696</v>
      </c>
      <c r="G12" t="s">
        <v>806</v>
      </c>
      <c r="H12" t="s">
        <v>2727</v>
      </c>
    </row>
    <row r="13" spans="1:9">
      <c r="A13" t="s">
        <v>2728</v>
      </c>
      <c r="B13" t="s">
        <v>2729</v>
      </c>
      <c r="C13" t="s">
        <v>2730</v>
      </c>
      <c r="D13" t="s">
        <v>2731</v>
      </c>
      <c r="E13" t="s">
        <v>1439</v>
      </c>
      <c r="F13" t="s">
        <v>2732</v>
      </c>
      <c r="G13" t="s">
        <v>806</v>
      </c>
      <c r="H13" s="9" t="s">
        <v>2733</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5"/>
  <cols>
    <col min="1" max="1" width="27" customWidth="1"/>
    <col min="2" max="2" width="15.42578125" bestFit="1" customWidth="1"/>
    <col min="3" max="3" width="44.7109375" customWidth="1"/>
    <col min="4" max="4" width="27" customWidth="1"/>
    <col min="5" max="5" width="31.85546875" customWidth="1"/>
    <col min="6" max="6" width="37.140625" bestFit="1" customWidth="1"/>
    <col min="7" max="7" width="20.7109375" bestFit="1" customWidth="1"/>
    <col min="8" max="9" width="17.5703125" bestFit="1" customWidth="1"/>
  </cols>
  <sheetData>
    <row r="1" spans="1:13">
      <c r="A1" s="18" t="s">
        <v>6</v>
      </c>
      <c r="B1" s="18" t="s">
        <v>8</v>
      </c>
      <c r="C1" s="18" t="s">
        <v>2681</v>
      </c>
      <c r="D1" s="18" t="s">
        <v>2682</v>
      </c>
      <c r="E1" s="18" t="s">
        <v>2683</v>
      </c>
      <c r="F1" s="18" t="s">
        <v>2684</v>
      </c>
      <c r="G1" s="18" t="s">
        <v>2685</v>
      </c>
      <c r="H1" s="18" t="s">
        <v>2686</v>
      </c>
      <c r="I1" s="18" t="s">
        <v>2687</v>
      </c>
    </row>
    <row r="2" spans="1:13">
      <c r="A2" t="s">
        <v>148</v>
      </c>
      <c r="B2" t="s">
        <v>156</v>
      </c>
      <c r="C2" t="s">
        <v>2734</v>
      </c>
      <c r="D2" t="s">
        <v>2735</v>
      </c>
      <c r="E2" t="s">
        <v>2736</v>
      </c>
      <c r="F2" t="s">
        <v>2737</v>
      </c>
    </row>
    <row r="3" spans="1:13">
      <c r="A3" t="s">
        <v>2738</v>
      </c>
      <c r="B3" t="s">
        <v>2739</v>
      </c>
      <c r="C3" t="s">
        <v>2734</v>
      </c>
      <c r="D3" t="s">
        <v>2735</v>
      </c>
      <c r="E3" s="9" t="s">
        <v>1471</v>
      </c>
      <c r="F3" t="s">
        <v>2740</v>
      </c>
    </row>
    <row r="4" spans="1:13">
      <c r="A4" t="s">
        <v>2741</v>
      </c>
      <c r="B4" t="s">
        <v>699</v>
      </c>
      <c r="C4" t="s">
        <v>2734</v>
      </c>
      <c r="D4" t="s">
        <v>2742</v>
      </c>
      <c r="E4" s="9" t="s">
        <v>2743</v>
      </c>
      <c r="F4" t="s">
        <v>2744</v>
      </c>
    </row>
    <row r="5" spans="1:13">
      <c r="A5" t="s">
        <v>2745</v>
      </c>
      <c r="B5" t="s">
        <v>909</v>
      </c>
      <c r="C5" t="s">
        <v>2689</v>
      </c>
      <c r="D5" t="s">
        <v>2746</v>
      </c>
      <c r="E5" t="s">
        <v>2747</v>
      </c>
      <c r="F5" t="s">
        <v>2748</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5"/>
  <cols>
    <col min="1" max="1" width="15.42578125" customWidth="1"/>
    <col min="2" max="2" width="32.42578125" bestFit="1" customWidth="1"/>
    <col min="3" max="3" width="28.42578125" customWidth="1"/>
    <col min="4" max="4" width="25.85546875" customWidth="1"/>
    <col min="5" max="5" width="16" customWidth="1"/>
  </cols>
  <sheetData>
    <row r="1" spans="1:7">
      <c r="A1" s="18" t="s">
        <v>6</v>
      </c>
      <c r="B1" s="18" t="s">
        <v>8</v>
      </c>
      <c r="C1" s="18" t="s">
        <v>2681</v>
      </c>
      <c r="D1" s="18" t="s">
        <v>2682</v>
      </c>
      <c r="E1" s="18" t="s">
        <v>2683</v>
      </c>
      <c r="F1" s="18" t="s">
        <v>2684</v>
      </c>
      <c r="G1" s="18" t="s">
        <v>2685</v>
      </c>
    </row>
    <row r="2" spans="1:7">
      <c r="A2" t="s">
        <v>2749</v>
      </c>
      <c r="B2" t="s">
        <v>2750</v>
      </c>
      <c r="C2" t="s">
        <v>2751</v>
      </c>
      <c r="D2" t="s">
        <v>2752</v>
      </c>
      <c r="E2" t="s">
        <v>2753</v>
      </c>
      <c r="F2" t="s">
        <v>2754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7"/>
  <sheetViews>
    <sheetView zoomScale="95" zoomScaleNormal="95" workbookViewId="0">
      <pane ySplit="1" topLeftCell="A283" activePane="bottomLeft" state="frozen"/>
      <selection pane="bottomLeft" activeCell="K295" sqref="K295"/>
    </sheetView>
  </sheetViews>
  <sheetFormatPr defaultColWidth="9.140625" defaultRowHeight="15"/>
  <cols>
    <col min="1" max="1" width="16.85546875" style="9" customWidth="1"/>
    <col min="2" max="2" width="0" style="9" hidden="1" customWidth="1"/>
    <col min="3" max="4" width="9.140625" style="9"/>
    <col min="5" max="5" width="30.28515625" style="9" customWidth="1"/>
    <col min="6" max="6" width="0" style="9" hidden="1" customWidth="1"/>
    <col min="7" max="7" width="9.140625" style="9"/>
    <col min="8" max="8" width="9.140625" style="9" customWidth="1"/>
    <col min="9" max="11" width="12.28515625" style="9" customWidth="1"/>
    <col min="12" max="12" width="11" style="9" customWidth="1"/>
    <col min="13" max="13" width="9.140625" style="9" customWidth="1"/>
    <col min="14" max="14" width="9.140625" style="122"/>
    <col min="15" max="16" width="9.140625" style="9"/>
    <col min="17" max="17" width="13" style="9" customWidth="1"/>
    <col min="18" max="18" width="18.5703125" style="9" customWidth="1"/>
    <col min="19" max="19" width="22.5703125" style="9" customWidth="1"/>
    <col min="20" max="20" width="15.28515625" style="9" customWidth="1"/>
    <col min="21" max="16384" width="9.14062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1272</v>
      </c>
      <c r="M1" s="3" t="s">
        <v>15</v>
      </c>
      <c r="N1" s="116" t="s">
        <v>16</v>
      </c>
      <c r="O1" s="3" t="s">
        <v>17</v>
      </c>
      <c r="P1" s="3" t="s">
        <v>18</v>
      </c>
      <c r="Q1" s="3" t="s">
        <v>19</v>
      </c>
      <c r="R1" s="3" t="s">
        <v>21</v>
      </c>
      <c r="S1" s="14" t="s">
        <v>22</v>
      </c>
      <c r="T1" s="14" t="s">
        <v>23</v>
      </c>
      <c r="U1" s="3" t="s">
        <v>24</v>
      </c>
    </row>
    <row r="2" spans="1:21" ht="15" customHeight="1">
      <c r="A2" s="36" t="s">
        <v>1273</v>
      </c>
      <c r="B2" s="36"/>
      <c r="C2" s="36"/>
      <c r="D2" s="36" t="s">
        <v>53</v>
      </c>
      <c r="E2" s="36" t="s">
        <v>1274</v>
      </c>
      <c r="F2" s="36"/>
      <c r="G2" s="36" t="s">
        <v>699</v>
      </c>
      <c r="H2" s="36"/>
      <c r="I2" s="36"/>
      <c r="J2" s="36"/>
      <c r="K2" s="36"/>
      <c r="L2" s="36"/>
      <c r="M2" s="36"/>
      <c r="N2" s="61">
        <v>8.3000000000000007</v>
      </c>
      <c r="O2" s="39">
        <v>3.9</v>
      </c>
      <c r="P2" s="39">
        <v>14.8</v>
      </c>
      <c r="Q2" s="36"/>
      <c r="R2" s="36" t="s">
        <v>55</v>
      </c>
      <c r="S2" s="37" t="s">
        <v>56</v>
      </c>
      <c r="T2" s="40" t="s">
        <v>57</v>
      </c>
      <c r="U2" s="37" t="s">
        <v>34</v>
      </c>
    </row>
    <row r="3" spans="1:21" ht="15" customHeight="1">
      <c r="A3" s="36" t="s">
        <v>1273</v>
      </c>
      <c r="B3" s="36"/>
      <c r="C3" s="36"/>
      <c r="D3" s="36" t="s">
        <v>53</v>
      </c>
      <c r="E3" s="36" t="s">
        <v>1274</v>
      </c>
      <c r="F3" s="36"/>
      <c r="G3" s="36" t="s">
        <v>699</v>
      </c>
      <c r="H3" s="36"/>
      <c r="I3" s="36"/>
      <c r="J3" s="36"/>
      <c r="K3" s="36"/>
      <c r="L3" s="36"/>
      <c r="M3" s="36"/>
      <c r="N3" s="61">
        <v>7.7</v>
      </c>
      <c r="O3" s="39">
        <v>3.3</v>
      </c>
      <c r="P3" s="39">
        <v>13.8</v>
      </c>
      <c r="Q3" s="36"/>
      <c r="R3" s="36" t="s">
        <v>55</v>
      </c>
      <c r="S3" s="37" t="s">
        <v>56</v>
      </c>
      <c r="T3" s="40" t="s">
        <v>57</v>
      </c>
      <c r="U3" s="37" t="s">
        <v>34</v>
      </c>
    </row>
    <row r="4" spans="1:21" ht="15" customHeight="1">
      <c r="A4" s="36" t="s">
        <v>1273</v>
      </c>
      <c r="B4" s="36"/>
      <c r="C4" s="36"/>
      <c r="D4" s="36" t="s">
        <v>53</v>
      </c>
      <c r="E4" s="36" t="s">
        <v>1274</v>
      </c>
      <c r="F4" s="36"/>
      <c r="G4" s="36" t="s">
        <v>699</v>
      </c>
      <c r="H4" s="36"/>
      <c r="I4" s="36"/>
      <c r="J4" s="36"/>
      <c r="K4" s="36"/>
      <c r="L4" s="36"/>
      <c r="M4" s="36"/>
      <c r="N4" s="61">
        <v>7.9</v>
      </c>
      <c r="O4" s="39">
        <v>3.9</v>
      </c>
      <c r="P4" s="39">
        <v>13.6</v>
      </c>
      <c r="Q4" s="36"/>
      <c r="R4" s="36" t="s">
        <v>55</v>
      </c>
      <c r="S4" s="37" t="s">
        <v>56</v>
      </c>
      <c r="T4" s="40" t="s">
        <v>57</v>
      </c>
      <c r="U4" s="37" t="s">
        <v>34</v>
      </c>
    </row>
    <row r="5" spans="1:21" ht="15" customHeight="1">
      <c r="A5" s="36" t="s">
        <v>1273</v>
      </c>
      <c r="B5" s="36"/>
      <c r="C5" s="36"/>
      <c r="D5" s="36" t="s">
        <v>53</v>
      </c>
      <c r="E5" s="36" t="s">
        <v>1274</v>
      </c>
      <c r="F5" s="36"/>
      <c r="G5" s="36" t="s">
        <v>699</v>
      </c>
      <c r="H5" s="36"/>
      <c r="I5" s="36"/>
      <c r="J5" s="36"/>
      <c r="K5" s="36"/>
      <c r="L5" s="36"/>
      <c r="M5" s="36"/>
      <c r="N5" s="61">
        <v>6.9</v>
      </c>
      <c r="O5" s="39">
        <v>3</v>
      </c>
      <c r="P5" s="39">
        <v>12.3</v>
      </c>
      <c r="Q5" s="36"/>
      <c r="R5" s="36" t="s">
        <v>55</v>
      </c>
      <c r="S5" s="37" t="s">
        <v>56</v>
      </c>
      <c r="T5" s="40" t="s">
        <v>57</v>
      </c>
      <c r="U5" s="37" t="s">
        <v>34</v>
      </c>
    </row>
    <row r="6" spans="1:21" ht="15" customHeight="1">
      <c r="A6" s="36" t="s">
        <v>1273</v>
      </c>
      <c r="B6" s="36"/>
      <c r="C6" s="36"/>
      <c r="D6" s="36" t="s">
        <v>53</v>
      </c>
      <c r="E6" s="36" t="s">
        <v>1274</v>
      </c>
      <c r="F6" s="36"/>
      <c r="G6" s="36" t="s">
        <v>699</v>
      </c>
      <c r="H6" s="36"/>
      <c r="I6" s="36"/>
      <c r="J6" s="36"/>
      <c r="K6" s="36"/>
      <c r="L6" s="36"/>
      <c r="M6" s="36"/>
      <c r="N6" s="61">
        <v>7.4</v>
      </c>
      <c r="O6" s="39">
        <v>3.2</v>
      </c>
      <c r="P6" s="39">
        <v>12.8</v>
      </c>
      <c r="Q6" s="36"/>
      <c r="R6" s="36" t="s">
        <v>55</v>
      </c>
      <c r="S6" s="37" t="s">
        <v>56</v>
      </c>
      <c r="T6" s="40" t="s">
        <v>57</v>
      </c>
      <c r="U6" s="37" t="s">
        <v>34</v>
      </c>
    </row>
    <row r="7" spans="1:21" ht="15" customHeight="1">
      <c r="A7" s="36" t="s">
        <v>1273</v>
      </c>
      <c r="B7" s="36"/>
      <c r="C7" s="36"/>
      <c r="D7" s="36" t="s">
        <v>53</v>
      </c>
      <c r="E7" s="36" t="s">
        <v>1274</v>
      </c>
      <c r="F7" s="36"/>
      <c r="G7" s="36" t="s">
        <v>699</v>
      </c>
      <c r="H7" s="36"/>
      <c r="I7" s="36"/>
      <c r="J7" s="36"/>
      <c r="K7" s="36"/>
      <c r="L7" s="36"/>
      <c r="M7" s="36"/>
      <c r="N7" s="61">
        <v>8.1999999999999993</v>
      </c>
      <c r="O7" s="39">
        <v>2.9</v>
      </c>
      <c r="P7" s="39">
        <v>15.3</v>
      </c>
      <c r="Q7" s="36"/>
      <c r="R7" s="36" t="s">
        <v>55</v>
      </c>
      <c r="S7" s="37" t="s">
        <v>56</v>
      </c>
      <c r="T7" s="40" t="s">
        <v>57</v>
      </c>
      <c r="U7" s="37" t="s">
        <v>34</v>
      </c>
    </row>
    <row r="8" spans="1:21" ht="15" customHeight="1">
      <c r="A8" s="36" t="s">
        <v>1273</v>
      </c>
      <c r="B8" s="36"/>
      <c r="C8" s="36"/>
      <c r="D8" s="36" t="s">
        <v>53</v>
      </c>
      <c r="E8" s="36" t="s">
        <v>1274</v>
      </c>
      <c r="F8" s="36"/>
      <c r="G8" s="36" t="s">
        <v>699</v>
      </c>
      <c r="H8" s="36"/>
      <c r="I8" s="36"/>
      <c r="J8" s="36"/>
      <c r="K8" s="36"/>
      <c r="L8" s="36"/>
      <c r="M8" s="36"/>
      <c r="N8" s="61">
        <v>4.5</v>
      </c>
      <c r="O8" s="39">
        <v>2.2000000000000002</v>
      </c>
      <c r="P8" s="39">
        <v>9.5</v>
      </c>
      <c r="Q8" s="36"/>
      <c r="R8" s="36" t="s">
        <v>55</v>
      </c>
      <c r="S8" s="37" t="s">
        <v>56</v>
      </c>
      <c r="T8" s="40" t="s">
        <v>57</v>
      </c>
      <c r="U8" s="37" t="s">
        <v>34</v>
      </c>
    </row>
    <row r="9" spans="1:21" ht="15" customHeight="1">
      <c r="A9" s="36" t="s">
        <v>1273</v>
      </c>
      <c r="B9" s="36"/>
      <c r="C9" s="36"/>
      <c r="D9" s="36" t="s">
        <v>53</v>
      </c>
      <c r="E9" s="36" t="s">
        <v>1274</v>
      </c>
      <c r="F9" s="36"/>
      <c r="G9" s="36" t="s">
        <v>699</v>
      </c>
      <c r="H9" s="36"/>
      <c r="I9" s="36"/>
      <c r="J9" s="36"/>
      <c r="K9" s="36"/>
      <c r="L9" s="36"/>
      <c r="M9" s="36"/>
      <c r="N9" s="61">
        <v>6</v>
      </c>
      <c r="O9" s="39">
        <v>3</v>
      </c>
      <c r="P9" s="39">
        <v>11.3</v>
      </c>
      <c r="Q9" s="36"/>
      <c r="R9" s="36" t="s">
        <v>55</v>
      </c>
      <c r="S9" s="37" t="s">
        <v>56</v>
      </c>
      <c r="T9" s="40" t="s">
        <v>57</v>
      </c>
      <c r="U9" s="37" t="s">
        <v>34</v>
      </c>
    </row>
    <row r="10" spans="1:21" ht="15" customHeight="1">
      <c r="A10" s="36" t="s">
        <v>1273</v>
      </c>
      <c r="B10" s="36"/>
      <c r="C10" s="36"/>
      <c r="D10" s="36" t="s">
        <v>53</v>
      </c>
      <c r="E10" s="36" t="s">
        <v>1274</v>
      </c>
      <c r="F10" s="36"/>
      <c r="G10" s="36" t="s">
        <v>699</v>
      </c>
      <c r="H10" s="36"/>
      <c r="I10" s="36"/>
      <c r="J10" s="36"/>
      <c r="K10" s="36"/>
      <c r="L10" s="36"/>
      <c r="M10" s="36"/>
      <c r="N10" s="61">
        <v>7.2</v>
      </c>
      <c r="O10" s="39">
        <v>3.3</v>
      </c>
      <c r="P10" s="39">
        <v>12.5</v>
      </c>
      <c r="Q10" s="36"/>
      <c r="R10" s="36" t="s">
        <v>55</v>
      </c>
      <c r="S10" s="37" t="s">
        <v>56</v>
      </c>
      <c r="T10" s="40" t="s">
        <v>57</v>
      </c>
      <c r="U10" s="37" t="s">
        <v>34</v>
      </c>
    </row>
    <row r="11" spans="1:21" ht="15" customHeight="1">
      <c r="A11" s="36" t="s">
        <v>1275</v>
      </c>
      <c r="B11" s="36"/>
      <c r="C11" s="36" t="s">
        <v>1276</v>
      </c>
      <c r="D11" s="36" t="s">
        <v>53</v>
      </c>
      <c r="E11" s="36" t="s">
        <v>1274</v>
      </c>
      <c r="F11" s="36"/>
      <c r="G11" s="36" t="s">
        <v>699</v>
      </c>
      <c r="H11" s="36"/>
      <c r="I11" s="36"/>
      <c r="J11" s="36"/>
      <c r="K11" s="36"/>
      <c r="L11" s="36"/>
      <c r="M11" s="36"/>
      <c r="N11" s="61">
        <v>20.8</v>
      </c>
      <c r="O11" s="39">
        <v>6.2</v>
      </c>
      <c r="P11" s="39">
        <v>40.9</v>
      </c>
      <c r="Q11" s="36"/>
      <c r="R11" s="36" t="s">
        <v>55</v>
      </c>
      <c r="S11" s="37" t="s">
        <v>56</v>
      </c>
      <c r="T11" s="40" t="s">
        <v>57</v>
      </c>
      <c r="U11" s="37" t="s">
        <v>34</v>
      </c>
    </row>
    <row r="12" spans="1:21" s="34" customFormat="1" ht="15" customHeight="1">
      <c r="A12" s="36" t="s">
        <v>1275</v>
      </c>
      <c r="B12" s="36"/>
      <c r="C12" s="36" t="s">
        <v>1276</v>
      </c>
      <c r="D12" s="36" t="s">
        <v>53</v>
      </c>
      <c r="E12" s="36" t="s">
        <v>1274</v>
      </c>
      <c r="F12" s="36"/>
      <c r="G12" s="36" t="s">
        <v>699</v>
      </c>
      <c r="H12" s="36"/>
      <c r="I12" s="36"/>
      <c r="J12" s="36"/>
      <c r="K12" s="36"/>
      <c r="L12" s="36"/>
      <c r="M12" s="36"/>
      <c r="N12" s="61">
        <v>19.899999999999999</v>
      </c>
      <c r="O12" s="39">
        <v>5.5</v>
      </c>
      <c r="P12" s="39">
        <v>39.700000000000003</v>
      </c>
      <c r="Q12" s="36"/>
      <c r="R12" s="36" t="s">
        <v>55</v>
      </c>
      <c r="S12" s="37" t="s">
        <v>56</v>
      </c>
      <c r="T12" s="40" t="s">
        <v>57</v>
      </c>
      <c r="U12" s="37" t="s">
        <v>34</v>
      </c>
    </row>
    <row r="13" spans="1:21" ht="15" customHeight="1">
      <c r="A13" s="36" t="s">
        <v>1275</v>
      </c>
      <c r="B13" s="36"/>
      <c r="C13" s="36" t="s">
        <v>1276</v>
      </c>
      <c r="D13" s="36" t="s">
        <v>53</v>
      </c>
      <c r="E13" s="36" t="s">
        <v>1274</v>
      </c>
      <c r="F13" s="36"/>
      <c r="G13" s="36" t="s">
        <v>699</v>
      </c>
      <c r="H13" s="36"/>
      <c r="I13" s="36"/>
      <c r="J13" s="36"/>
      <c r="K13" s="36"/>
      <c r="L13" s="36"/>
      <c r="M13" s="36"/>
      <c r="N13" s="61">
        <v>22.5</v>
      </c>
      <c r="O13" s="39">
        <v>6.7</v>
      </c>
      <c r="P13" s="39">
        <v>43</v>
      </c>
      <c r="Q13" s="36"/>
      <c r="R13" s="36" t="s">
        <v>55</v>
      </c>
      <c r="S13" s="37" t="s">
        <v>56</v>
      </c>
      <c r="T13" s="40" t="s">
        <v>57</v>
      </c>
      <c r="U13" s="37" t="s">
        <v>34</v>
      </c>
    </row>
    <row r="14" spans="1:21" ht="15" customHeight="1">
      <c r="A14" s="36" t="s">
        <v>1275</v>
      </c>
      <c r="B14" s="36"/>
      <c r="C14" s="36" t="s">
        <v>1276</v>
      </c>
      <c r="D14" s="36" t="s">
        <v>53</v>
      </c>
      <c r="E14" s="36" t="s">
        <v>1274</v>
      </c>
      <c r="F14" s="36"/>
      <c r="G14" s="36" t="s">
        <v>699</v>
      </c>
      <c r="H14" s="36"/>
      <c r="I14" s="36"/>
      <c r="J14" s="36"/>
      <c r="K14" s="36"/>
      <c r="L14" s="36"/>
      <c r="M14" s="36"/>
      <c r="N14" s="61">
        <v>17.8</v>
      </c>
      <c r="O14" s="39">
        <v>4.7</v>
      </c>
      <c r="P14" s="39">
        <v>37.6</v>
      </c>
      <c r="Q14" s="36"/>
      <c r="R14" s="36" t="s">
        <v>55</v>
      </c>
      <c r="S14" s="37" t="s">
        <v>56</v>
      </c>
      <c r="T14" s="40" t="s">
        <v>57</v>
      </c>
      <c r="U14" s="37" t="s">
        <v>34</v>
      </c>
    </row>
    <row r="15" spans="1:21" ht="15" customHeight="1">
      <c r="A15" s="36" t="s">
        <v>1275</v>
      </c>
      <c r="B15" s="36"/>
      <c r="C15" s="36" t="s">
        <v>1276</v>
      </c>
      <c r="D15" s="36" t="s">
        <v>53</v>
      </c>
      <c r="E15" s="36" t="s">
        <v>1274</v>
      </c>
      <c r="F15" s="36"/>
      <c r="G15" s="36" t="s">
        <v>699</v>
      </c>
      <c r="H15" s="36"/>
      <c r="I15" s="36"/>
      <c r="J15" s="36"/>
      <c r="K15" s="36"/>
      <c r="L15" s="36"/>
      <c r="M15" s="36"/>
      <c r="N15" s="61">
        <v>22</v>
      </c>
      <c r="O15" s="39">
        <v>6.8</v>
      </c>
      <c r="P15" s="39">
        <v>42.6</v>
      </c>
      <c r="Q15" s="36"/>
      <c r="R15" s="36" t="s">
        <v>55</v>
      </c>
      <c r="S15" s="37" t="s">
        <v>56</v>
      </c>
      <c r="T15" s="40" t="s">
        <v>57</v>
      </c>
      <c r="U15" s="37" t="s">
        <v>34</v>
      </c>
    </row>
    <row r="16" spans="1:21" ht="15" customHeight="1">
      <c r="A16" s="36" t="s">
        <v>1275</v>
      </c>
      <c r="B16" s="36"/>
      <c r="C16" s="36" t="s">
        <v>1276</v>
      </c>
      <c r="D16" s="36" t="s">
        <v>53</v>
      </c>
      <c r="E16" s="36" t="s">
        <v>1274</v>
      </c>
      <c r="F16" s="36"/>
      <c r="G16" s="36" t="s">
        <v>699</v>
      </c>
      <c r="H16" s="36"/>
      <c r="I16" s="36"/>
      <c r="J16" s="36"/>
      <c r="K16" s="36"/>
      <c r="L16" s="36"/>
      <c r="M16" s="36"/>
      <c r="N16" s="61">
        <v>19.899999999999999</v>
      </c>
      <c r="O16" s="39">
        <v>5.5</v>
      </c>
      <c r="P16" s="39">
        <v>41.2</v>
      </c>
      <c r="Q16" s="36"/>
      <c r="R16" s="36" t="s">
        <v>55</v>
      </c>
      <c r="S16" s="37" t="s">
        <v>56</v>
      </c>
      <c r="T16" s="40" t="s">
        <v>57</v>
      </c>
      <c r="U16" s="37" t="s">
        <v>34</v>
      </c>
    </row>
    <row r="17" spans="1:21" ht="15" customHeight="1">
      <c r="A17" s="36" t="s">
        <v>1275</v>
      </c>
      <c r="B17" s="36"/>
      <c r="C17" s="36" t="s">
        <v>1276</v>
      </c>
      <c r="D17" s="36" t="s">
        <v>53</v>
      </c>
      <c r="E17" s="36" t="s">
        <v>1274</v>
      </c>
      <c r="F17" s="36"/>
      <c r="G17" s="36" t="s">
        <v>699</v>
      </c>
      <c r="H17" s="36"/>
      <c r="I17" s="36"/>
      <c r="J17" s="36"/>
      <c r="K17" s="36"/>
      <c r="L17" s="36"/>
      <c r="M17" s="36"/>
      <c r="N17" s="61">
        <v>29.8</v>
      </c>
      <c r="O17" s="39">
        <v>11.2</v>
      </c>
      <c r="P17" s="39">
        <v>51.5</v>
      </c>
      <c r="Q17" s="36"/>
      <c r="R17" s="36" t="s">
        <v>55</v>
      </c>
      <c r="S17" s="37" t="s">
        <v>56</v>
      </c>
      <c r="T17" s="40" t="s">
        <v>57</v>
      </c>
      <c r="U17" s="37" t="s">
        <v>34</v>
      </c>
    </row>
    <row r="18" spans="1:21" ht="15" customHeight="1">
      <c r="A18" s="36" t="s">
        <v>1275</v>
      </c>
      <c r="B18" s="36"/>
      <c r="C18" s="36" t="s">
        <v>1276</v>
      </c>
      <c r="D18" s="36" t="s">
        <v>53</v>
      </c>
      <c r="E18" s="36" t="s">
        <v>1274</v>
      </c>
      <c r="F18" s="36"/>
      <c r="G18" s="36" t="s">
        <v>699</v>
      </c>
      <c r="H18" s="36"/>
      <c r="I18" s="36"/>
      <c r="J18" s="36"/>
      <c r="K18" s="36"/>
      <c r="L18" s="36"/>
      <c r="M18" s="36"/>
      <c r="N18" s="61">
        <v>28.1</v>
      </c>
      <c r="O18" s="39">
        <v>11.3</v>
      </c>
      <c r="P18" s="39">
        <v>50</v>
      </c>
      <c r="Q18" s="36"/>
      <c r="R18" s="36" t="s">
        <v>55</v>
      </c>
      <c r="S18" s="37" t="s">
        <v>56</v>
      </c>
      <c r="T18" s="40" t="s">
        <v>57</v>
      </c>
      <c r="U18" s="37" t="s">
        <v>34</v>
      </c>
    </row>
    <row r="19" spans="1:21" ht="15" customHeight="1">
      <c r="A19" s="36" t="s">
        <v>1275</v>
      </c>
      <c r="B19" s="36"/>
      <c r="C19" s="36" t="s">
        <v>1276</v>
      </c>
      <c r="D19" s="36" t="s">
        <v>53</v>
      </c>
      <c r="E19" s="36" t="s">
        <v>1274</v>
      </c>
      <c r="F19" s="36"/>
      <c r="G19" s="36" t="s">
        <v>699</v>
      </c>
      <c r="H19" s="36"/>
      <c r="I19" s="36"/>
      <c r="J19" s="36"/>
      <c r="K19" s="36"/>
      <c r="L19" s="36"/>
      <c r="M19" s="36"/>
      <c r="N19" s="61">
        <v>18.899999999999999</v>
      </c>
      <c r="O19" s="39">
        <v>4.8</v>
      </c>
      <c r="P19" s="39">
        <v>40.5</v>
      </c>
      <c r="Q19" s="36"/>
      <c r="R19" s="36" t="s">
        <v>55</v>
      </c>
      <c r="S19" s="37" t="s">
        <v>56</v>
      </c>
      <c r="T19" s="40" t="s">
        <v>57</v>
      </c>
      <c r="U19" s="37" t="s">
        <v>34</v>
      </c>
    </row>
    <row r="20" spans="1:21" ht="15" customHeight="1">
      <c r="A20" s="36" t="s">
        <v>1275</v>
      </c>
      <c r="B20" s="36"/>
      <c r="C20" s="36" t="s">
        <v>1277</v>
      </c>
      <c r="D20" s="36" t="s">
        <v>53</v>
      </c>
      <c r="E20" s="36" t="s">
        <v>1274</v>
      </c>
      <c r="F20" s="36"/>
      <c r="G20" s="36" t="s">
        <v>699</v>
      </c>
      <c r="H20" s="36"/>
      <c r="I20" s="36"/>
      <c r="J20" s="36"/>
      <c r="K20" s="36"/>
      <c r="L20" s="36"/>
      <c r="M20" s="36"/>
      <c r="N20" s="61">
        <v>22</v>
      </c>
      <c r="O20" s="39">
        <v>6.3</v>
      </c>
      <c r="P20" s="39">
        <v>45</v>
      </c>
      <c r="Q20" s="36"/>
      <c r="R20" s="36" t="s">
        <v>55</v>
      </c>
      <c r="S20" s="37" t="s">
        <v>56</v>
      </c>
      <c r="T20" s="40" t="s">
        <v>57</v>
      </c>
      <c r="U20" s="37" t="s">
        <v>34</v>
      </c>
    </row>
    <row r="21" spans="1:21" ht="15" customHeight="1">
      <c r="A21" s="36" t="s">
        <v>1275</v>
      </c>
      <c r="B21" s="36"/>
      <c r="C21" s="36" t="s">
        <v>1277</v>
      </c>
      <c r="D21" s="36" t="s">
        <v>53</v>
      </c>
      <c r="E21" s="36" t="s">
        <v>1274</v>
      </c>
      <c r="F21" s="36"/>
      <c r="G21" s="36" t="s">
        <v>699</v>
      </c>
      <c r="H21" s="36"/>
      <c r="I21" s="36"/>
      <c r="J21" s="36"/>
      <c r="K21" s="36"/>
      <c r="L21" s="36"/>
      <c r="M21" s="36"/>
      <c r="N21" s="61">
        <v>20.3</v>
      </c>
      <c r="O21" s="39">
        <v>5.4</v>
      </c>
      <c r="P21" s="39">
        <v>41.5</v>
      </c>
      <c r="Q21" s="36"/>
      <c r="R21" s="36" t="s">
        <v>55</v>
      </c>
      <c r="S21" s="37" t="s">
        <v>56</v>
      </c>
      <c r="T21" s="40" t="s">
        <v>57</v>
      </c>
      <c r="U21" s="37" t="s">
        <v>34</v>
      </c>
    </row>
    <row r="22" spans="1:21" ht="15" customHeight="1">
      <c r="A22" s="36" t="s">
        <v>1275</v>
      </c>
      <c r="B22" s="36"/>
      <c r="C22" s="36" t="s">
        <v>1277</v>
      </c>
      <c r="D22" s="36" t="s">
        <v>53</v>
      </c>
      <c r="E22" s="36" t="s">
        <v>1274</v>
      </c>
      <c r="F22" s="36"/>
      <c r="G22" s="36" t="s">
        <v>699</v>
      </c>
      <c r="H22" s="36"/>
      <c r="I22" s="36"/>
      <c r="J22" s="36"/>
      <c r="K22" s="36"/>
      <c r="L22" s="36"/>
      <c r="M22" s="36"/>
      <c r="N22" s="61">
        <v>22.2</v>
      </c>
      <c r="O22" s="39">
        <v>6.2</v>
      </c>
      <c r="P22" s="39">
        <v>44.5</v>
      </c>
      <c r="Q22" s="36"/>
      <c r="R22" s="36" t="s">
        <v>55</v>
      </c>
      <c r="S22" s="37" t="s">
        <v>56</v>
      </c>
      <c r="T22" s="40" t="s">
        <v>57</v>
      </c>
      <c r="U22" s="37" t="s">
        <v>34</v>
      </c>
    </row>
    <row r="23" spans="1:21" ht="15" customHeight="1">
      <c r="A23" s="36" t="s">
        <v>1275</v>
      </c>
      <c r="B23" s="36"/>
      <c r="C23" s="36" t="s">
        <v>1277</v>
      </c>
      <c r="D23" s="36" t="s">
        <v>53</v>
      </c>
      <c r="E23" s="36" t="s">
        <v>1274</v>
      </c>
      <c r="F23" s="36"/>
      <c r="G23" s="36" t="s">
        <v>699</v>
      </c>
      <c r="H23" s="36"/>
      <c r="I23" s="36"/>
      <c r="J23" s="36"/>
      <c r="K23" s="36"/>
      <c r="L23" s="36"/>
      <c r="M23" s="36"/>
      <c r="N23" s="61">
        <v>20</v>
      </c>
      <c r="O23" s="39">
        <v>4.7</v>
      </c>
      <c r="P23" s="39">
        <v>43.6</v>
      </c>
      <c r="Q23" s="36"/>
      <c r="R23" s="36" t="s">
        <v>55</v>
      </c>
      <c r="S23" s="37" t="s">
        <v>56</v>
      </c>
      <c r="T23" s="40" t="s">
        <v>57</v>
      </c>
      <c r="U23" s="37" t="s">
        <v>34</v>
      </c>
    </row>
    <row r="24" spans="1:21" ht="15" customHeight="1">
      <c r="A24" s="36" t="s">
        <v>1275</v>
      </c>
      <c r="B24" s="36"/>
      <c r="C24" s="36" t="s">
        <v>1277</v>
      </c>
      <c r="D24" s="36" t="s">
        <v>53</v>
      </c>
      <c r="E24" s="36" t="s">
        <v>1274</v>
      </c>
      <c r="F24" s="36"/>
      <c r="G24" s="36" t="s">
        <v>699</v>
      </c>
      <c r="H24" s="36"/>
      <c r="I24" s="36"/>
      <c r="J24" s="36"/>
      <c r="K24" s="36"/>
      <c r="L24" s="36"/>
      <c r="M24" s="36"/>
      <c r="N24" s="61">
        <v>21.5</v>
      </c>
      <c r="O24" s="39">
        <v>5.9</v>
      </c>
      <c r="P24" s="39">
        <v>43.5</v>
      </c>
      <c r="Q24" s="36"/>
      <c r="R24" s="36" t="s">
        <v>55</v>
      </c>
      <c r="S24" s="37" t="s">
        <v>56</v>
      </c>
      <c r="T24" s="40" t="s">
        <v>57</v>
      </c>
      <c r="U24" s="37" t="s">
        <v>34</v>
      </c>
    </row>
    <row r="25" spans="1:21" ht="15" customHeight="1">
      <c r="A25" s="36" t="s">
        <v>1275</v>
      </c>
      <c r="B25" s="36"/>
      <c r="C25" s="36" t="s">
        <v>1277</v>
      </c>
      <c r="D25" s="36" t="s">
        <v>53</v>
      </c>
      <c r="E25" s="36" t="s">
        <v>1274</v>
      </c>
      <c r="F25" s="36"/>
      <c r="G25" s="36" t="s">
        <v>699</v>
      </c>
      <c r="H25" s="36"/>
      <c r="I25" s="36"/>
      <c r="J25" s="36"/>
      <c r="K25" s="36"/>
      <c r="L25" s="36"/>
      <c r="M25" s="36"/>
      <c r="N25" s="61">
        <v>21.1</v>
      </c>
      <c r="O25" s="39">
        <v>5.3</v>
      </c>
      <c r="P25" s="39">
        <v>43.5</v>
      </c>
      <c r="Q25" s="36"/>
      <c r="R25" s="36" t="s">
        <v>55</v>
      </c>
      <c r="S25" s="37" t="s">
        <v>56</v>
      </c>
      <c r="T25" s="40" t="s">
        <v>57</v>
      </c>
      <c r="U25" s="37" t="s">
        <v>34</v>
      </c>
    </row>
    <row r="26" spans="1:21" ht="15" customHeight="1">
      <c r="A26" s="36" t="s">
        <v>1275</v>
      </c>
      <c r="B26" s="36"/>
      <c r="C26" s="36" t="s">
        <v>1277</v>
      </c>
      <c r="D26" s="36" t="s">
        <v>53</v>
      </c>
      <c r="E26" s="36" t="s">
        <v>1274</v>
      </c>
      <c r="F26" s="36"/>
      <c r="G26" s="36" t="s">
        <v>699</v>
      </c>
      <c r="H26" s="36"/>
      <c r="I26" s="36"/>
      <c r="J26" s="36"/>
      <c r="K26" s="36"/>
      <c r="L26" s="36"/>
      <c r="M26" s="36"/>
      <c r="N26" s="61">
        <v>23.4</v>
      </c>
      <c r="O26" s="39">
        <v>7.9</v>
      </c>
      <c r="P26" s="39">
        <v>46.9</v>
      </c>
      <c r="Q26" s="36"/>
      <c r="R26" s="36" t="s">
        <v>55</v>
      </c>
      <c r="S26" s="37" t="s">
        <v>56</v>
      </c>
      <c r="T26" s="40" t="s">
        <v>57</v>
      </c>
      <c r="U26" s="37" t="s">
        <v>34</v>
      </c>
    </row>
    <row r="27" spans="1:21" ht="15" customHeight="1">
      <c r="A27" s="36" t="s">
        <v>1275</v>
      </c>
      <c r="B27" s="36"/>
      <c r="C27" s="36" t="s">
        <v>1277</v>
      </c>
      <c r="D27" s="36" t="s">
        <v>53</v>
      </c>
      <c r="E27" s="36" t="s">
        <v>1274</v>
      </c>
      <c r="F27" s="36"/>
      <c r="G27" s="36" t="s">
        <v>699</v>
      </c>
      <c r="H27" s="36"/>
      <c r="I27" s="36"/>
      <c r="J27" s="36"/>
      <c r="K27" s="36"/>
      <c r="L27" s="36"/>
      <c r="M27" s="36"/>
      <c r="N27" s="61">
        <v>24.8</v>
      </c>
      <c r="O27" s="39">
        <v>9</v>
      </c>
      <c r="P27" s="39">
        <v>47.8</v>
      </c>
      <c r="Q27" s="36"/>
      <c r="R27" s="36" t="s">
        <v>55</v>
      </c>
      <c r="S27" s="37" t="s">
        <v>56</v>
      </c>
      <c r="T27" s="40" t="s">
        <v>57</v>
      </c>
      <c r="U27" s="37" t="s">
        <v>34</v>
      </c>
    </row>
    <row r="28" spans="1:21" ht="15" customHeight="1">
      <c r="A28" s="36" t="s">
        <v>1275</v>
      </c>
      <c r="B28" s="36"/>
      <c r="C28" s="36" t="s">
        <v>1277</v>
      </c>
      <c r="D28" s="36" t="s">
        <v>53</v>
      </c>
      <c r="E28" s="36" t="s">
        <v>1274</v>
      </c>
      <c r="F28" s="36"/>
      <c r="G28" s="36" t="s">
        <v>699</v>
      </c>
      <c r="H28" s="36"/>
      <c r="I28" s="36"/>
      <c r="J28" s="36"/>
      <c r="K28" s="36"/>
      <c r="L28" s="36"/>
      <c r="M28" s="36"/>
      <c r="N28" s="61">
        <v>20.3</v>
      </c>
      <c r="O28" s="39">
        <v>4.8</v>
      </c>
      <c r="P28" s="39">
        <v>43.6</v>
      </c>
      <c r="Q28" s="36"/>
      <c r="R28" s="36" t="s">
        <v>55</v>
      </c>
      <c r="S28" s="37" t="s">
        <v>56</v>
      </c>
      <c r="T28" s="40" t="s">
        <v>57</v>
      </c>
      <c r="U28" s="37" t="s">
        <v>34</v>
      </c>
    </row>
    <row r="29" spans="1:21" ht="15" customHeight="1">
      <c r="A29" s="36" t="s">
        <v>1278</v>
      </c>
      <c r="B29" s="36"/>
      <c r="C29" s="36"/>
      <c r="D29" s="36" t="s">
        <v>53</v>
      </c>
      <c r="E29" s="36" t="s">
        <v>1274</v>
      </c>
      <c r="F29" s="56" t="s">
        <v>127</v>
      </c>
      <c r="G29" s="36" t="s">
        <v>699</v>
      </c>
      <c r="H29" s="36"/>
      <c r="I29" s="36"/>
      <c r="J29" s="36"/>
      <c r="K29" s="36"/>
      <c r="L29" s="36"/>
      <c r="M29" s="36"/>
      <c r="N29" s="115">
        <v>3.57</v>
      </c>
      <c r="O29" s="39"/>
      <c r="P29" s="39"/>
      <c r="Q29" s="36"/>
      <c r="R29" s="36" t="s">
        <v>129</v>
      </c>
      <c r="S29" s="56" t="s">
        <v>130</v>
      </c>
      <c r="T29" s="36"/>
      <c r="U29" s="36" t="s">
        <v>34</v>
      </c>
    </row>
    <row r="30" spans="1:21" ht="15" customHeight="1">
      <c r="A30" s="36"/>
      <c r="B30" s="36"/>
      <c r="C30" s="36"/>
      <c r="D30" s="36" t="s">
        <v>53</v>
      </c>
      <c r="E30" s="36" t="s">
        <v>1274</v>
      </c>
      <c r="F30" s="36" t="s">
        <v>133</v>
      </c>
      <c r="G30" s="36" t="s">
        <v>699</v>
      </c>
      <c r="H30" s="36"/>
      <c r="I30" s="36"/>
      <c r="J30" s="36"/>
      <c r="K30" s="36"/>
      <c r="L30" s="36"/>
      <c r="M30" s="36"/>
      <c r="N30" s="115">
        <v>4</v>
      </c>
      <c r="O30" s="39"/>
      <c r="P30" s="39"/>
      <c r="Q30" s="36"/>
      <c r="R30" s="36" t="s">
        <v>129</v>
      </c>
      <c r="S30" s="56"/>
      <c r="T30" s="36"/>
      <c r="U30" s="36" t="s">
        <v>34</v>
      </c>
    </row>
    <row r="31" spans="1:21" ht="15" customHeight="1">
      <c r="A31" s="36" t="s">
        <v>1278</v>
      </c>
      <c r="B31" s="36"/>
      <c r="C31" s="36"/>
      <c r="D31" s="36" t="s">
        <v>53</v>
      </c>
      <c r="E31" s="36" t="s">
        <v>1274</v>
      </c>
      <c r="F31" s="36" t="s">
        <v>135</v>
      </c>
      <c r="G31" s="36" t="s">
        <v>699</v>
      </c>
      <c r="H31" s="36"/>
      <c r="I31" s="36"/>
      <c r="J31" s="36"/>
      <c r="K31" s="36"/>
      <c r="L31" s="36"/>
      <c r="M31" s="36"/>
      <c r="N31" s="115">
        <v>5</v>
      </c>
      <c r="O31" s="39"/>
      <c r="P31" s="39"/>
      <c r="Q31" s="36"/>
      <c r="R31" s="36" t="s">
        <v>129</v>
      </c>
      <c r="S31" s="36" t="s">
        <v>134</v>
      </c>
      <c r="T31" s="36"/>
      <c r="U31" s="36" t="s">
        <v>34</v>
      </c>
    </row>
    <row r="32" spans="1:21" ht="15" customHeight="1">
      <c r="A32" s="36" t="s">
        <v>1278</v>
      </c>
      <c r="B32" s="36"/>
      <c r="C32" s="36"/>
      <c r="D32" s="36" t="s">
        <v>53</v>
      </c>
      <c r="E32" s="36" t="s">
        <v>1274</v>
      </c>
      <c r="F32" s="58" t="s">
        <v>136</v>
      </c>
      <c r="G32" s="36" t="s">
        <v>699</v>
      </c>
      <c r="H32" s="36"/>
      <c r="I32" s="36"/>
      <c r="J32" s="36"/>
      <c r="K32" s="36"/>
      <c r="L32" s="36"/>
      <c r="M32" s="36"/>
      <c r="N32" s="115">
        <v>5</v>
      </c>
      <c r="O32" s="39"/>
      <c r="P32" s="39"/>
      <c r="Q32" s="36"/>
      <c r="R32" s="36" t="s">
        <v>129</v>
      </c>
      <c r="S32" s="36" t="s">
        <v>134</v>
      </c>
      <c r="T32" s="36"/>
      <c r="U32" s="36" t="s">
        <v>34</v>
      </c>
    </row>
    <row r="33" spans="1:21" ht="15" customHeight="1">
      <c r="A33" s="36" t="s">
        <v>1278</v>
      </c>
      <c r="B33" s="36"/>
      <c r="C33" s="36"/>
      <c r="D33" s="36" t="s">
        <v>53</v>
      </c>
      <c r="E33" s="36" t="s">
        <v>1274</v>
      </c>
      <c r="F33" s="36"/>
      <c r="G33" s="36" t="s">
        <v>699</v>
      </c>
      <c r="H33" s="36"/>
      <c r="I33" s="36"/>
      <c r="J33" s="36"/>
      <c r="K33" s="36"/>
      <c r="L33" s="36"/>
      <c r="M33" s="36"/>
      <c r="N33" s="115">
        <v>4</v>
      </c>
      <c r="O33" s="39"/>
      <c r="P33" s="39"/>
      <c r="Q33" s="36"/>
      <c r="R33" s="36" t="s">
        <v>129</v>
      </c>
      <c r="S33" s="36" t="s">
        <v>56</v>
      </c>
      <c r="T33" s="36"/>
      <c r="U33" s="36" t="s">
        <v>34</v>
      </c>
    </row>
    <row r="34" spans="1:21" ht="15" customHeight="1">
      <c r="A34" s="36" t="s">
        <v>1275</v>
      </c>
      <c r="B34" s="36" t="s">
        <v>1279</v>
      </c>
      <c r="C34" s="36"/>
      <c r="D34" s="36" t="s">
        <v>53</v>
      </c>
      <c r="E34" s="36" t="s">
        <v>1274</v>
      </c>
      <c r="F34" s="36"/>
      <c r="G34" s="36" t="s">
        <v>699</v>
      </c>
      <c r="H34" s="36"/>
      <c r="I34" s="36"/>
      <c r="J34" s="36"/>
      <c r="K34" s="36"/>
      <c r="L34" s="36"/>
      <c r="M34" s="36"/>
      <c r="N34" s="36"/>
      <c r="O34" s="39">
        <v>4.5</v>
      </c>
      <c r="P34" s="39">
        <v>10</v>
      </c>
      <c r="Q34" s="36"/>
      <c r="R34" s="36" t="s">
        <v>129</v>
      </c>
      <c r="S34" s="36"/>
      <c r="T34" s="36"/>
      <c r="U34" s="36" t="s">
        <v>34</v>
      </c>
    </row>
    <row r="35" spans="1:21" ht="15" customHeight="1">
      <c r="A35" s="36" t="s">
        <v>1275</v>
      </c>
      <c r="B35" s="36" t="s">
        <v>1279</v>
      </c>
      <c r="C35" s="36"/>
      <c r="D35" s="36" t="s">
        <v>53</v>
      </c>
      <c r="E35" s="36" t="s">
        <v>1274</v>
      </c>
      <c r="F35" s="36"/>
      <c r="G35" s="36" t="s">
        <v>699</v>
      </c>
      <c r="H35" s="36"/>
      <c r="I35" s="36"/>
      <c r="J35" s="36"/>
      <c r="K35" s="36"/>
      <c r="L35" s="36"/>
      <c r="M35" s="36"/>
      <c r="N35" s="36"/>
      <c r="O35" s="39">
        <v>2</v>
      </c>
      <c r="P35" s="39">
        <v>10</v>
      </c>
      <c r="Q35" s="36"/>
      <c r="R35" s="36" t="s">
        <v>129</v>
      </c>
      <c r="S35" s="36" t="s">
        <v>137</v>
      </c>
      <c r="T35" s="36"/>
      <c r="U35" s="36" t="s">
        <v>34</v>
      </c>
    </row>
    <row r="36" spans="1:21" ht="15" customHeight="1">
      <c r="A36" s="36" t="s">
        <v>1278</v>
      </c>
      <c r="B36" s="36"/>
      <c r="C36" s="36"/>
      <c r="D36" s="36" t="s">
        <v>53</v>
      </c>
      <c r="E36" s="36" t="s">
        <v>1274</v>
      </c>
      <c r="F36" s="36"/>
      <c r="G36" s="36" t="s">
        <v>699</v>
      </c>
      <c r="H36" s="36"/>
      <c r="I36" s="36"/>
      <c r="J36" s="36"/>
      <c r="K36" s="36"/>
      <c r="L36" s="36"/>
      <c r="M36" s="36"/>
      <c r="N36" s="36"/>
      <c r="O36" s="39">
        <v>3</v>
      </c>
      <c r="P36" s="39">
        <v>5</v>
      </c>
      <c r="Q36" s="36"/>
      <c r="R36" s="36" t="s">
        <v>129</v>
      </c>
      <c r="S36" s="36" t="s">
        <v>144</v>
      </c>
      <c r="T36" s="36"/>
      <c r="U36" s="36" t="s">
        <v>34</v>
      </c>
    </row>
    <row r="37" spans="1:21" ht="15" customHeight="1">
      <c r="A37" s="36" t="s">
        <v>1278</v>
      </c>
      <c r="B37" s="36"/>
      <c r="C37" s="36"/>
      <c r="D37" s="36" t="s">
        <v>53</v>
      </c>
      <c r="E37" s="36" t="s">
        <v>1274</v>
      </c>
      <c r="F37" s="36"/>
      <c r="G37" s="36" t="s">
        <v>699</v>
      </c>
      <c r="H37" s="36"/>
      <c r="I37" s="36"/>
      <c r="J37" s="36"/>
      <c r="K37" s="36"/>
      <c r="L37" s="36"/>
      <c r="M37" s="36"/>
      <c r="N37" s="115">
        <v>4</v>
      </c>
      <c r="O37" s="39"/>
      <c r="P37" s="39"/>
      <c r="Q37" s="36"/>
      <c r="R37" s="36" t="s">
        <v>129</v>
      </c>
      <c r="S37" s="36" t="s">
        <v>56</v>
      </c>
      <c r="T37" s="36"/>
      <c r="U37" s="36" t="s">
        <v>34</v>
      </c>
    </row>
    <row r="38" spans="1:21" ht="15" customHeight="1">
      <c r="A38" s="36" t="s">
        <v>1275</v>
      </c>
      <c r="B38" s="36" t="s">
        <v>1279</v>
      </c>
      <c r="C38" s="36"/>
      <c r="D38" s="36" t="s">
        <v>53</v>
      </c>
      <c r="E38" s="36" t="s">
        <v>1274</v>
      </c>
      <c r="F38" s="36"/>
      <c r="G38" s="36" t="s">
        <v>699</v>
      </c>
      <c r="H38" s="36"/>
      <c r="I38" s="36"/>
      <c r="J38" s="36"/>
      <c r="K38" s="36"/>
      <c r="L38" s="36"/>
      <c r="M38" s="36"/>
      <c r="N38" s="36"/>
      <c r="O38" s="39">
        <v>4.5</v>
      </c>
      <c r="P38" s="39">
        <v>10</v>
      </c>
      <c r="Q38" s="36"/>
      <c r="R38" s="36" t="s">
        <v>129</v>
      </c>
      <c r="S38" s="36"/>
      <c r="T38" s="36"/>
      <c r="U38" s="36" t="s">
        <v>34</v>
      </c>
    </row>
    <row r="39" spans="1:21" ht="15" customHeight="1">
      <c r="A39" s="36" t="s">
        <v>1275</v>
      </c>
      <c r="B39" s="36" t="s">
        <v>1279</v>
      </c>
      <c r="C39" s="36"/>
      <c r="D39" s="36" t="s">
        <v>53</v>
      </c>
      <c r="E39" s="36" t="s">
        <v>1274</v>
      </c>
      <c r="F39" s="36"/>
      <c r="G39" s="36" t="s">
        <v>699</v>
      </c>
      <c r="H39" s="36"/>
      <c r="I39" s="36"/>
      <c r="J39" s="36"/>
      <c r="K39" s="36"/>
      <c r="L39" s="36"/>
      <c r="M39" s="36"/>
      <c r="N39" s="36"/>
      <c r="O39" s="39">
        <v>2</v>
      </c>
      <c r="P39" s="39">
        <v>10</v>
      </c>
      <c r="Q39" s="36"/>
      <c r="R39" s="36" t="s">
        <v>129</v>
      </c>
      <c r="S39" s="36" t="s">
        <v>137</v>
      </c>
      <c r="T39" s="36"/>
      <c r="U39" s="36" t="s">
        <v>34</v>
      </c>
    </row>
    <row r="40" spans="1:21" ht="15" customHeight="1">
      <c r="A40" s="36"/>
      <c r="B40" s="36"/>
      <c r="C40" s="36"/>
      <c r="D40" s="36" t="s">
        <v>53</v>
      </c>
      <c r="E40" s="36" t="s">
        <v>1274</v>
      </c>
      <c r="F40" s="36"/>
      <c r="G40" s="36" t="s">
        <v>699</v>
      </c>
      <c r="H40" s="36"/>
      <c r="I40" s="36"/>
      <c r="J40" s="36"/>
      <c r="K40" s="36"/>
      <c r="L40" s="36"/>
      <c r="M40" s="36"/>
      <c r="N40" s="36"/>
      <c r="O40" s="39">
        <v>3</v>
      </c>
      <c r="P40" s="39">
        <v>5</v>
      </c>
      <c r="Q40" s="36"/>
      <c r="R40" s="36" t="s">
        <v>129</v>
      </c>
      <c r="S40" s="36" t="s">
        <v>144</v>
      </c>
      <c r="T40" s="36"/>
      <c r="U40" s="36" t="s">
        <v>34</v>
      </c>
    </row>
    <row r="41" spans="1:21" ht="15" customHeight="1">
      <c r="A41" s="36" t="s">
        <v>1275</v>
      </c>
      <c r="B41" s="36" t="s">
        <v>1279</v>
      </c>
      <c r="C41" s="36"/>
      <c r="D41" s="36" t="s">
        <v>53</v>
      </c>
      <c r="E41" s="36" t="s">
        <v>1274</v>
      </c>
      <c r="F41" s="36" t="s">
        <v>139</v>
      </c>
      <c r="G41" s="36" t="s">
        <v>699</v>
      </c>
      <c r="H41" s="36"/>
      <c r="I41" s="36"/>
      <c r="J41" s="36"/>
      <c r="K41" s="36"/>
      <c r="L41" s="36"/>
      <c r="M41" s="36"/>
      <c r="N41" s="36"/>
      <c r="O41" s="39">
        <v>6.25</v>
      </c>
      <c r="P41" s="39">
        <v>10</v>
      </c>
      <c r="Q41" s="36"/>
      <c r="R41" s="36" t="s">
        <v>129</v>
      </c>
      <c r="S41" s="36" t="s">
        <v>145</v>
      </c>
      <c r="T41" s="36"/>
      <c r="U41" s="36" t="s">
        <v>34</v>
      </c>
    </row>
    <row r="42" spans="1:21" ht="15" customHeight="1">
      <c r="A42" s="36" t="s">
        <v>1275</v>
      </c>
      <c r="B42" s="36" t="s">
        <v>1279</v>
      </c>
      <c r="C42" s="36"/>
      <c r="D42" s="36" t="s">
        <v>53</v>
      </c>
      <c r="E42" s="36" t="s">
        <v>1274</v>
      </c>
      <c r="F42" s="36"/>
      <c r="G42" s="36" t="s">
        <v>699</v>
      </c>
      <c r="H42" s="36"/>
      <c r="I42" s="36"/>
      <c r="J42" s="36"/>
      <c r="K42" s="36"/>
      <c r="L42" s="36"/>
      <c r="M42" s="36"/>
      <c r="N42" s="36"/>
      <c r="O42" s="39">
        <v>19.39</v>
      </c>
      <c r="P42" s="39">
        <v>5</v>
      </c>
      <c r="Q42" s="36"/>
      <c r="R42" s="36" t="s">
        <v>129</v>
      </c>
      <c r="S42" s="36" t="s">
        <v>145</v>
      </c>
      <c r="T42" s="36"/>
      <c r="U42" s="36" t="s">
        <v>34</v>
      </c>
    </row>
    <row r="43" spans="1:21" ht="15" customHeight="1">
      <c r="A43" s="36" t="s">
        <v>1278</v>
      </c>
      <c r="B43" s="36"/>
      <c r="C43" s="36"/>
      <c r="D43" s="36" t="s">
        <v>53</v>
      </c>
      <c r="E43" s="36" t="s">
        <v>1274</v>
      </c>
      <c r="F43" s="36"/>
      <c r="G43" s="36" t="s">
        <v>699</v>
      </c>
      <c r="H43" s="36"/>
      <c r="I43" s="36"/>
      <c r="J43" s="36"/>
      <c r="K43" s="36"/>
      <c r="L43" s="36"/>
      <c r="M43" s="36"/>
      <c r="N43" s="115">
        <v>4</v>
      </c>
      <c r="O43" s="39"/>
      <c r="P43" s="39"/>
      <c r="Q43" s="36"/>
      <c r="R43" s="36" t="s">
        <v>129</v>
      </c>
      <c r="S43" s="36" t="s">
        <v>140</v>
      </c>
      <c r="T43" s="36"/>
      <c r="U43" s="36" t="s">
        <v>34</v>
      </c>
    </row>
    <row r="44" spans="1:21" ht="15" customHeight="1">
      <c r="A44" s="36" t="s">
        <v>1273</v>
      </c>
      <c r="B44" s="36"/>
      <c r="C44" s="36"/>
      <c r="D44" s="36" t="s">
        <v>53</v>
      </c>
      <c r="E44" s="36" t="s">
        <v>1274</v>
      </c>
      <c r="F44" s="56" t="s">
        <v>127</v>
      </c>
      <c r="G44" s="36" t="s">
        <v>699</v>
      </c>
      <c r="H44" s="36"/>
      <c r="I44" s="36"/>
      <c r="J44" s="36"/>
      <c r="K44" s="36"/>
      <c r="L44" s="36"/>
      <c r="M44" s="36"/>
      <c r="N44" s="115">
        <v>5</v>
      </c>
      <c r="O44" s="39"/>
      <c r="P44" s="39"/>
      <c r="Q44" s="36"/>
      <c r="R44" s="36" t="s">
        <v>129</v>
      </c>
      <c r="S44" s="56" t="s">
        <v>130</v>
      </c>
      <c r="T44" s="36"/>
      <c r="U44" s="36" t="s">
        <v>34</v>
      </c>
    </row>
    <row r="45" spans="1:21" ht="15" customHeight="1">
      <c r="A45" s="36" t="s">
        <v>1273</v>
      </c>
      <c r="B45" s="36"/>
      <c r="C45" s="36"/>
      <c r="D45" s="36" t="s">
        <v>53</v>
      </c>
      <c r="E45" s="36" t="s">
        <v>1274</v>
      </c>
      <c r="F45" s="56" t="s">
        <v>127</v>
      </c>
      <c r="G45" s="36" t="s">
        <v>699</v>
      </c>
      <c r="H45" s="36"/>
      <c r="I45" s="36"/>
      <c r="J45" s="36"/>
      <c r="K45" s="36"/>
      <c r="L45" s="36"/>
      <c r="M45" s="36"/>
      <c r="N45" s="62">
        <v>7</v>
      </c>
      <c r="O45" s="39"/>
      <c r="P45" s="39"/>
      <c r="Q45" s="36"/>
      <c r="R45" s="36" t="s">
        <v>129</v>
      </c>
      <c r="S45" s="56" t="s">
        <v>130</v>
      </c>
      <c r="T45" s="36"/>
      <c r="U45" s="36" t="s">
        <v>34</v>
      </c>
    </row>
    <row r="46" spans="1:21" ht="15" customHeight="1">
      <c r="A46" s="36" t="s">
        <v>1273</v>
      </c>
      <c r="B46" s="36"/>
      <c r="C46" s="36"/>
      <c r="D46" s="36" t="s">
        <v>53</v>
      </c>
      <c r="E46" s="36" t="s">
        <v>1274</v>
      </c>
      <c r="F46" s="56"/>
      <c r="G46" s="36" t="s">
        <v>699</v>
      </c>
      <c r="H46" s="36"/>
      <c r="I46" s="36"/>
      <c r="J46" s="36"/>
      <c r="K46" s="36"/>
      <c r="L46" s="36"/>
      <c r="M46" s="36"/>
      <c r="N46" s="62">
        <v>7</v>
      </c>
      <c r="O46" s="39"/>
      <c r="P46" s="39"/>
      <c r="Q46" s="36"/>
      <c r="R46" s="36" t="s">
        <v>129</v>
      </c>
      <c r="S46" s="36" t="s">
        <v>134</v>
      </c>
      <c r="T46" s="36"/>
      <c r="U46" s="36" t="s">
        <v>34</v>
      </c>
    </row>
    <row r="47" spans="1:21" ht="15" customHeight="1">
      <c r="A47" s="36" t="s">
        <v>1273</v>
      </c>
      <c r="B47" s="36"/>
      <c r="C47" s="36"/>
      <c r="D47" s="36" t="s">
        <v>53</v>
      </c>
      <c r="E47" s="36" t="s">
        <v>1274</v>
      </c>
      <c r="F47" s="36" t="s">
        <v>133</v>
      </c>
      <c r="G47" s="36" t="s">
        <v>699</v>
      </c>
      <c r="H47" s="36"/>
      <c r="I47" s="36"/>
      <c r="J47" s="36"/>
      <c r="K47" s="36"/>
      <c r="L47" s="36"/>
      <c r="M47" s="36"/>
      <c r="N47" s="115">
        <v>33.6</v>
      </c>
      <c r="O47" s="39"/>
      <c r="P47" s="39"/>
      <c r="Q47" s="36"/>
      <c r="R47" s="36" t="s">
        <v>129</v>
      </c>
      <c r="S47" s="36" t="s">
        <v>134</v>
      </c>
      <c r="T47" s="36"/>
      <c r="U47" s="36" t="s">
        <v>34</v>
      </c>
    </row>
    <row r="48" spans="1:21" ht="15" customHeight="1">
      <c r="A48" s="36" t="s">
        <v>1273</v>
      </c>
      <c r="B48" s="36"/>
      <c r="C48" s="36"/>
      <c r="D48" s="36" t="s">
        <v>53</v>
      </c>
      <c r="E48" s="36" t="s">
        <v>1274</v>
      </c>
      <c r="F48" s="36"/>
      <c r="G48" s="36" t="s">
        <v>699</v>
      </c>
      <c r="H48" s="36"/>
      <c r="I48" s="36"/>
      <c r="J48" s="36"/>
      <c r="K48" s="36"/>
      <c r="L48" s="36"/>
      <c r="M48" s="36"/>
      <c r="N48" s="115">
        <v>5.9</v>
      </c>
      <c r="O48" s="39"/>
      <c r="P48" s="39"/>
      <c r="Q48" s="36"/>
      <c r="R48" s="36" t="s">
        <v>129</v>
      </c>
      <c r="S48" s="36" t="s">
        <v>134</v>
      </c>
      <c r="T48" s="36"/>
      <c r="U48" s="36" t="s">
        <v>34</v>
      </c>
    </row>
    <row r="49" spans="1:21" ht="15" customHeight="1">
      <c r="A49" s="36" t="s">
        <v>1273</v>
      </c>
      <c r="B49" s="36"/>
      <c r="C49" s="36"/>
      <c r="D49" s="36" t="s">
        <v>53</v>
      </c>
      <c r="E49" s="36" t="s">
        <v>1274</v>
      </c>
      <c r="F49" s="36" t="s">
        <v>135</v>
      </c>
      <c r="G49" s="36" t="s">
        <v>699</v>
      </c>
      <c r="H49" s="36"/>
      <c r="I49" s="36"/>
      <c r="J49" s="36"/>
      <c r="K49" s="36"/>
      <c r="L49" s="36"/>
      <c r="M49" s="36"/>
      <c r="N49" s="115">
        <v>19.899999999999999</v>
      </c>
      <c r="O49" s="39"/>
      <c r="P49" s="39"/>
      <c r="Q49" s="36"/>
      <c r="R49" s="36" t="s">
        <v>129</v>
      </c>
      <c r="S49" s="36" t="s">
        <v>134</v>
      </c>
      <c r="T49" s="36"/>
      <c r="U49" s="36" t="s">
        <v>34</v>
      </c>
    </row>
    <row r="50" spans="1:21" ht="15" customHeight="1">
      <c r="A50" s="36" t="s">
        <v>1273</v>
      </c>
      <c r="B50" s="36"/>
      <c r="C50" s="36"/>
      <c r="D50" s="36" t="s">
        <v>53</v>
      </c>
      <c r="E50" s="36" t="s">
        <v>1274</v>
      </c>
      <c r="F50" s="36"/>
      <c r="G50" s="36" t="s">
        <v>699</v>
      </c>
      <c r="H50" s="36"/>
      <c r="I50" s="36"/>
      <c r="J50" s="36"/>
      <c r="K50" s="36"/>
      <c r="L50" s="36"/>
      <c r="M50" s="36"/>
      <c r="N50" s="115">
        <v>4.5</v>
      </c>
      <c r="O50" s="39"/>
      <c r="P50" s="39"/>
      <c r="Q50" s="36"/>
      <c r="R50" s="36" t="s">
        <v>129</v>
      </c>
      <c r="S50" s="36" t="s">
        <v>56</v>
      </c>
      <c r="T50" s="36"/>
      <c r="U50" s="36" t="s">
        <v>34</v>
      </c>
    </row>
    <row r="51" spans="1:21" ht="15" customHeight="1">
      <c r="A51" s="36" t="s">
        <v>1273</v>
      </c>
      <c r="B51" s="36"/>
      <c r="C51" s="36"/>
      <c r="D51" s="36" t="s">
        <v>53</v>
      </c>
      <c r="E51" s="36" t="s">
        <v>1274</v>
      </c>
      <c r="F51" s="58" t="s">
        <v>136</v>
      </c>
      <c r="G51" s="36" t="s">
        <v>699</v>
      </c>
      <c r="H51" s="36"/>
      <c r="I51" s="36"/>
      <c r="J51" s="36"/>
      <c r="K51" s="36"/>
      <c r="L51" s="36"/>
      <c r="M51" s="36"/>
      <c r="N51" s="115">
        <v>8.5</v>
      </c>
      <c r="O51" s="39"/>
      <c r="P51" s="39"/>
      <c r="Q51" s="36"/>
      <c r="R51" s="36" t="s">
        <v>129</v>
      </c>
      <c r="S51" s="36" t="s">
        <v>56</v>
      </c>
      <c r="T51" s="36"/>
      <c r="U51" s="36" t="s">
        <v>34</v>
      </c>
    </row>
    <row r="52" spans="1:21" ht="15" customHeight="1">
      <c r="A52" s="36" t="s">
        <v>1275</v>
      </c>
      <c r="B52" s="36" t="s">
        <v>1279</v>
      </c>
      <c r="C52" s="36"/>
      <c r="D52" s="36" t="s">
        <v>53</v>
      </c>
      <c r="E52" s="36" t="s">
        <v>1274</v>
      </c>
      <c r="F52" s="58"/>
      <c r="G52" s="36" t="s">
        <v>699</v>
      </c>
      <c r="H52" s="36"/>
      <c r="I52" s="36"/>
      <c r="J52" s="36"/>
      <c r="K52" s="36"/>
      <c r="L52" s="36"/>
      <c r="M52" s="36"/>
      <c r="N52" s="36"/>
      <c r="O52" s="39">
        <v>10</v>
      </c>
      <c r="P52" s="39">
        <v>6</v>
      </c>
      <c r="Q52" s="36"/>
      <c r="R52" s="36" t="s">
        <v>129</v>
      </c>
      <c r="S52" s="36" t="s">
        <v>137</v>
      </c>
      <c r="T52" s="36"/>
      <c r="U52" s="36" t="s">
        <v>34</v>
      </c>
    </row>
    <row r="53" spans="1:21" ht="15" customHeight="1">
      <c r="A53" s="36" t="s">
        <v>1275</v>
      </c>
      <c r="B53" s="36" t="s">
        <v>1279</v>
      </c>
      <c r="C53" s="36"/>
      <c r="D53" s="36" t="s">
        <v>53</v>
      </c>
      <c r="E53" s="36" t="s">
        <v>1274</v>
      </c>
      <c r="F53" s="36"/>
      <c r="G53" s="36" t="s">
        <v>699</v>
      </c>
      <c r="H53" s="36"/>
      <c r="I53" s="36"/>
      <c r="J53" s="36"/>
      <c r="K53" s="36"/>
      <c r="L53" s="36"/>
      <c r="M53" s="36"/>
      <c r="N53" s="36"/>
      <c r="O53" s="39">
        <v>19.3</v>
      </c>
      <c r="P53" s="39">
        <v>2</v>
      </c>
      <c r="Q53" s="36"/>
      <c r="R53" s="36" t="s">
        <v>129</v>
      </c>
      <c r="S53" s="36" t="s">
        <v>137</v>
      </c>
      <c r="T53" s="36"/>
      <c r="U53" s="36" t="s">
        <v>34</v>
      </c>
    </row>
    <row r="54" spans="1:21" ht="15" customHeight="1">
      <c r="A54" s="36" t="s">
        <v>1273</v>
      </c>
      <c r="B54" s="36"/>
      <c r="C54" s="36"/>
      <c r="D54" s="36" t="s">
        <v>53</v>
      </c>
      <c r="E54" s="36" t="s">
        <v>1274</v>
      </c>
      <c r="F54" s="36"/>
      <c r="G54" s="36" t="s">
        <v>699</v>
      </c>
      <c r="H54" s="36"/>
      <c r="I54" s="36"/>
      <c r="J54" s="36"/>
      <c r="K54" s="36"/>
      <c r="L54" s="36"/>
      <c r="M54" s="36"/>
      <c r="N54" s="115">
        <v>4.5</v>
      </c>
      <c r="O54" s="39"/>
      <c r="P54" s="39"/>
      <c r="Q54" s="36"/>
      <c r="R54" s="36" t="s">
        <v>129</v>
      </c>
      <c r="S54" s="36" t="s">
        <v>144</v>
      </c>
      <c r="T54" s="36"/>
      <c r="U54" s="36" t="s">
        <v>34</v>
      </c>
    </row>
    <row r="55" spans="1:21" ht="15" customHeight="1">
      <c r="A55" s="36" t="s">
        <v>1275</v>
      </c>
      <c r="B55" s="36" t="s">
        <v>1279</v>
      </c>
      <c r="C55" s="36"/>
      <c r="D55" s="36" t="s">
        <v>53</v>
      </c>
      <c r="E55" s="36" t="s">
        <v>1274</v>
      </c>
      <c r="F55" s="36"/>
      <c r="G55" s="36" t="s">
        <v>699</v>
      </c>
      <c r="H55" s="36"/>
      <c r="I55" s="36"/>
      <c r="J55" s="36"/>
      <c r="K55" s="36"/>
      <c r="L55" s="36"/>
      <c r="M55" s="36"/>
      <c r="N55" s="115">
        <v>4.5</v>
      </c>
      <c r="O55" s="39"/>
      <c r="P55" s="39"/>
      <c r="Q55" s="36"/>
      <c r="R55" s="36" t="s">
        <v>129</v>
      </c>
      <c r="S55" s="36" t="s">
        <v>56</v>
      </c>
      <c r="T55" s="36"/>
      <c r="U55" s="36" t="s">
        <v>34</v>
      </c>
    </row>
    <row r="56" spans="1:21" ht="15" customHeight="1">
      <c r="A56" s="36" t="s">
        <v>1275</v>
      </c>
      <c r="B56" s="36" t="s">
        <v>1279</v>
      </c>
      <c r="C56" s="36"/>
      <c r="D56" s="36" t="s">
        <v>53</v>
      </c>
      <c r="E56" s="36" t="s">
        <v>1274</v>
      </c>
      <c r="F56" s="36"/>
      <c r="G56" s="36" t="s">
        <v>699</v>
      </c>
      <c r="H56" s="36"/>
      <c r="I56" s="36"/>
      <c r="J56" s="36"/>
      <c r="K56" s="36"/>
      <c r="L56" s="36"/>
      <c r="M56" s="36"/>
      <c r="N56" s="115">
        <v>8.5</v>
      </c>
      <c r="O56" s="39"/>
      <c r="P56" s="39"/>
      <c r="Q56" s="36"/>
      <c r="R56" s="36" t="s">
        <v>129</v>
      </c>
      <c r="S56" s="36" t="s">
        <v>56</v>
      </c>
      <c r="T56" s="36"/>
      <c r="U56" s="36" t="s">
        <v>34</v>
      </c>
    </row>
    <row r="57" spans="1:21" ht="15" customHeight="1">
      <c r="A57" s="36" t="s">
        <v>1275</v>
      </c>
      <c r="B57" s="36" t="s">
        <v>1279</v>
      </c>
      <c r="C57" s="36"/>
      <c r="D57" s="36" t="s">
        <v>53</v>
      </c>
      <c r="E57" s="36" t="s">
        <v>1274</v>
      </c>
      <c r="F57" s="36"/>
      <c r="G57" s="36" t="s">
        <v>699</v>
      </c>
      <c r="H57" s="36"/>
      <c r="I57" s="36"/>
      <c r="J57" s="36"/>
      <c r="K57" s="36"/>
      <c r="L57" s="36"/>
      <c r="M57" s="36"/>
      <c r="N57" s="36"/>
      <c r="O57" s="39">
        <v>10</v>
      </c>
      <c r="P57" s="39">
        <v>6</v>
      </c>
      <c r="Q57" s="36"/>
      <c r="R57" s="36" t="s">
        <v>129</v>
      </c>
      <c r="S57" s="36" t="s">
        <v>137</v>
      </c>
      <c r="T57" s="36"/>
      <c r="U57" s="36" t="s">
        <v>34</v>
      </c>
    </row>
    <row r="58" spans="1:21" ht="15" customHeight="1">
      <c r="A58" s="36" t="s">
        <v>1275</v>
      </c>
      <c r="B58" s="36" t="s">
        <v>1279</v>
      </c>
      <c r="C58" s="36"/>
      <c r="D58" s="36" t="s">
        <v>53</v>
      </c>
      <c r="E58" s="36" t="s">
        <v>1274</v>
      </c>
      <c r="F58" s="36"/>
      <c r="G58" s="36" t="s">
        <v>699</v>
      </c>
      <c r="H58" s="36"/>
      <c r="I58" s="36"/>
      <c r="J58" s="36"/>
      <c r="K58" s="36"/>
      <c r="L58" s="36"/>
      <c r="M58" s="36"/>
      <c r="N58" s="36"/>
      <c r="O58" s="39">
        <v>19</v>
      </c>
      <c r="P58" s="39">
        <v>3.2</v>
      </c>
      <c r="Q58" s="36"/>
      <c r="R58" s="36" t="s">
        <v>129</v>
      </c>
      <c r="S58" s="36" t="s">
        <v>137</v>
      </c>
      <c r="T58" s="36"/>
      <c r="U58" s="36" t="s">
        <v>34</v>
      </c>
    </row>
    <row r="59" spans="1:21" ht="15" customHeight="1">
      <c r="A59" s="36" t="s">
        <v>1273</v>
      </c>
      <c r="B59" s="36"/>
      <c r="C59" s="36"/>
      <c r="D59" s="36" t="s">
        <v>53</v>
      </c>
      <c r="E59" s="36" t="s">
        <v>1274</v>
      </c>
      <c r="F59" s="36"/>
      <c r="G59" s="36" t="s">
        <v>699</v>
      </c>
      <c r="H59" s="36"/>
      <c r="I59" s="36"/>
      <c r="J59" s="36"/>
      <c r="K59" s="36"/>
      <c r="L59" s="36"/>
      <c r="M59" s="36"/>
      <c r="N59" s="115">
        <v>4.5</v>
      </c>
      <c r="O59" s="39"/>
      <c r="P59" s="39"/>
      <c r="Q59" s="36"/>
      <c r="R59" s="36" t="s">
        <v>129</v>
      </c>
      <c r="S59" s="36" t="s">
        <v>144</v>
      </c>
      <c r="T59" s="36"/>
      <c r="U59" s="36" t="s">
        <v>34</v>
      </c>
    </row>
    <row r="60" spans="1:21" ht="15" customHeight="1">
      <c r="A60" s="36" t="s">
        <v>1273</v>
      </c>
      <c r="B60" s="36"/>
      <c r="C60" s="36"/>
      <c r="D60" s="36" t="s">
        <v>53</v>
      </c>
      <c r="E60" s="36" t="s">
        <v>1274</v>
      </c>
      <c r="F60" s="36"/>
      <c r="G60" s="36" t="s">
        <v>699</v>
      </c>
      <c r="H60" s="36"/>
      <c r="I60" s="36"/>
      <c r="J60" s="36"/>
      <c r="K60" s="36"/>
      <c r="L60" s="36"/>
      <c r="M60" s="36"/>
      <c r="N60" s="115">
        <v>1</v>
      </c>
      <c r="O60" s="39"/>
      <c r="P60" s="39"/>
      <c r="Q60" s="36"/>
      <c r="R60" s="36" t="s">
        <v>129</v>
      </c>
      <c r="S60" s="36" t="s">
        <v>138</v>
      </c>
      <c r="T60" s="36"/>
      <c r="U60" s="36" t="s">
        <v>34</v>
      </c>
    </row>
    <row r="61" spans="1:21" ht="15" customHeight="1">
      <c r="A61" s="36" t="s">
        <v>1273</v>
      </c>
      <c r="B61" s="36"/>
      <c r="C61" s="36"/>
      <c r="D61" s="36" t="s">
        <v>53</v>
      </c>
      <c r="E61" s="36" t="s">
        <v>1274</v>
      </c>
      <c r="F61" s="36"/>
      <c r="G61" s="36" t="s">
        <v>699</v>
      </c>
      <c r="H61" s="36"/>
      <c r="I61" s="36"/>
      <c r="J61" s="36"/>
      <c r="K61" s="36"/>
      <c r="L61" s="36"/>
      <c r="M61" s="36"/>
      <c r="N61" s="62">
        <v>5</v>
      </c>
      <c r="O61" s="39"/>
      <c r="P61" s="39"/>
      <c r="Q61" s="36"/>
      <c r="R61" s="36" t="s">
        <v>129</v>
      </c>
      <c r="S61" s="36" t="s">
        <v>138</v>
      </c>
      <c r="T61" s="36"/>
      <c r="U61" s="36" t="s">
        <v>34</v>
      </c>
    </row>
    <row r="62" spans="1:21" ht="15" customHeight="1">
      <c r="A62" s="36" t="s">
        <v>1275</v>
      </c>
      <c r="B62" s="36" t="s">
        <v>1279</v>
      </c>
      <c r="C62" s="36"/>
      <c r="D62" s="36" t="s">
        <v>53</v>
      </c>
      <c r="E62" s="36" t="s">
        <v>1274</v>
      </c>
      <c r="F62" s="36"/>
      <c r="G62" s="36" t="s">
        <v>699</v>
      </c>
      <c r="H62" s="36"/>
      <c r="I62" s="36"/>
      <c r="J62" s="36"/>
      <c r="K62" s="36"/>
      <c r="L62" s="36"/>
      <c r="M62" s="36"/>
      <c r="N62" s="36"/>
      <c r="O62" s="39">
        <v>9.1199999999999992</v>
      </c>
      <c r="P62" s="39">
        <v>10</v>
      </c>
      <c r="Q62" s="36"/>
      <c r="R62" s="36" t="s">
        <v>129</v>
      </c>
      <c r="S62" s="36" t="s">
        <v>145</v>
      </c>
      <c r="T62" s="36"/>
      <c r="U62" s="36" t="s">
        <v>34</v>
      </c>
    </row>
    <row r="63" spans="1:21" ht="15" customHeight="1">
      <c r="A63" s="36" t="s">
        <v>1275</v>
      </c>
      <c r="B63" s="36" t="s">
        <v>1279</v>
      </c>
      <c r="C63" s="36"/>
      <c r="D63" s="36" t="s">
        <v>53</v>
      </c>
      <c r="E63" s="36" t="s">
        <v>1274</v>
      </c>
      <c r="F63" s="36"/>
      <c r="G63" s="36" t="s">
        <v>699</v>
      </c>
      <c r="H63" s="36"/>
      <c r="I63" s="36"/>
      <c r="J63" s="36"/>
      <c r="K63" s="36"/>
      <c r="L63" s="36"/>
      <c r="M63" s="36"/>
      <c r="N63" s="36"/>
      <c r="O63" s="39">
        <v>22.2</v>
      </c>
      <c r="P63" s="39">
        <v>5</v>
      </c>
      <c r="Q63" s="36"/>
      <c r="R63" s="36" t="s">
        <v>129</v>
      </c>
      <c r="S63" s="36" t="s">
        <v>145</v>
      </c>
      <c r="T63" s="36"/>
      <c r="U63" s="36" t="s">
        <v>34</v>
      </c>
    </row>
    <row r="64" spans="1:21" ht="15" customHeight="1">
      <c r="A64" s="36" t="s">
        <v>1273</v>
      </c>
      <c r="B64" s="36"/>
      <c r="C64" s="36"/>
      <c r="D64" s="36" t="s">
        <v>53</v>
      </c>
      <c r="E64" s="36" t="s">
        <v>1274</v>
      </c>
      <c r="F64" s="36"/>
      <c r="G64" s="36" t="s">
        <v>699</v>
      </c>
      <c r="H64" s="36"/>
      <c r="I64" s="36"/>
      <c r="J64" s="36"/>
      <c r="K64" s="36"/>
      <c r="L64" s="36"/>
      <c r="M64" s="36"/>
      <c r="N64" s="115">
        <v>1</v>
      </c>
      <c r="O64" s="39"/>
      <c r="P64" s="39"/>
      <c r="Q64" s="36"/>
      <c r="R64" s="36" t="s">
        <v>129</v>
      </c>
      <c r="S64" s="36" t="s">
        <v>138</v>
      </c>
      <c r="T64" s="36"/>
      <c r="U64" s="36" t="s">
        <v>34</v>
      </c>
    </row>
    <row r="65" spans="1:21" ht="15" customHeight="1">
      <c r="A65" s="36" t="s">
        <v>1273</v>
      </c>
      <c r="B65" s="36"/>
      <c r="C65" s="36"/>
      <c r="D65" s="36" t="s">
        <v>53</v>
      </c>
      <c r="E65" s="36" t="s">
        <v>1274</v>
      </c>
      <c r="F65" s="36"/>
      <c r="G65" s="36" t="s">
        <v>699</v>
      </c>
      <c r="H65" s="36"/>
      <c r="I65" s="36"/>
      <c r="J65" s="36"/>
      <c r="K65" s="36"/>
      <c r="L65" s="36"/>
      <c r="M65" s="36"/>
      <c r="N65" s="62">
        <v>5</v>
      </c>
      <c r="O65" s="39"/>
      <c r="P65" s="39"/>
      <c r="Q65" s="36"/>
      <c r="R65" s="36" t="s">
        <v>129</v>
      </c>
      <c r="S65" s="36" t="s">
        <v>138</v>
      </c>
      <c r="T65" s="36"/>
      <c r="U65" s="36" t="s">
        <v>34</v>
      </c>
    </row>
    <row r="66" spans="1:21" ht="15" customHeight="1">
      <c r="A66" s="36" t="s">
        <v>1273</v>
      </c>
      <c r="B66" s="36"/>
      <c r="C66" s="36"/>
      <c r="D66" s="36" t="s">
        <v>53</v>
      </c>
      <c r="E66" s="36" t="s">
        <v>1274</v>
      </c>
      <c r="F66" s="36"/>
      <c r="G66" s="36" t="s">
        <v>699</v>
      </c>
      <c r="H66" s="36"/>
      <c r="I66" s="36"/>
      <c r="J66" s="36"/>
      <c r="K66" s="36"/>
      <c r="L66" s="36"/>
      <c r="M66" s="36"/>
      <c r="N66" s="62">
        <v>2</v>
      </c>
      <c r="O66" s="39"/>
      <c r="P66" s="39"/>
      <c r="Q66" s="36"/>
      <c r="R66" s="36" t="s">
        <v>129</v>
      </c>
      <c r="S66" s="36" t="s">
        <v>140</v>
      </c>
      <c r="T66" s="36"/>
      <c r="U66" s="36" t="s">
        <v>34</v>
      </c>
    </row>
    <row r="67" spans="1:21" ht="15" customHeight="1">
      <c r="A67" s="36" t="s">
        <v>1273</v>
      </c>
      <c r="B67" s="36"/>
      <c r="C67" s="36"/>
      <c r="D67" s="36" t="s">
        <v>53</v>
      </c>
      <c r="E67" s="36" t="s">
        <v>1274</v>
      </c>
      <c r="F67" s="36" t="s">
        <v>139</v>
      </c>
      <c r="G67" s="36" t="s">
        <v>699</v>
      </c>
      <c r="H67" s="36"/>
      <c r="I67" s="36"/>
      <c r="J67" s="36"/>
      <c r="K67" s="36"/>
      <c r="L67" s="36"/>
      <c r="M67" s="36"/>
      <c r="N67" s="62">
        <v>9</v>
      </c>
      <c r="O67" s="39"/>
      <c r="P67" s="39"/>
      <c r="Q67" s="36"/>
      <c r="R67" s="36" t="s">
        <v>129</v>
      </c>
      <c r="S67" s="36" t="s">
        <v>140</v>
      </c>
      <c r="T67" s="36"/>
      <c r="U67" s="36" t="s">
        <v>34</v>
      </c>
    </row>
    <row r="68" spans="1:21" ht="15" customHeight="1">
      <c r="A68" s="36" t="s">
        <v>1273</v>
      </c>
      <c r="B68" s="36"/>
      <c r="C68" s="36"/>
      <c r="D68" s="36" t="s">
        <v>53</v>
      </c>
      <c r="E68" s="36" t="s">
        <v>1274</v>
      </c>
      <c r="F68" s="36" t="s">
        <v>142</v>
      </c>
      <c r="G68" s="36" t="s">
        <v>699</v>
      </c>
      <c r="H68" s="36"/>
      <c r="I68" s="36"/>
      <c r="J68" s="36"/>
      <c r="K68" s="36"/>
      <c r="L68" s="36"/>
      <c r="M68" s="36"/>
      <c r="N68" s="115">
        <v>30</v>
      </c>
      <c r="O68" s="39"/>
      <c r="P68" s="39"/>
      <c r="Q68" s="36"/>
      <c r="R68" s="36" t="s">
        <v>129</v>
      </c>
      <c r="S68" s="36" t="s">
        <v>143</v>
      </c>
      <c r="T68" s="36"/>
      <c r="U68" s="36" t="s">
        <v>34</v>
      </c>
    </row>
    <row r="69" spans="1:21" ht="15" customHeight="1">
      <c r="A69" t="s">
        <v>1278</v>
      </c>
      <c r="B69"/>
      <c r="C69" t="s">
        <v>1280</v>
      </c>
      <c r="D69" t="s">
        <v>147</v>
      </c>
      <c r="E69" t="s">
        <v>148</v>
      </c>
      <c r="F69" t="s">
        <v>149</v>
      </c>
      <c r="G69" t="s">
        <v>150</v>
      </c>
      <c r="H69"/>
      <c r="I69"/>
      <c r="J69"/>
      <c r="K69"/>
      <c r="L69"/>
      <c r="M69"/>
      <c r="N69" s="117">
        <v>1</v>
      </c>
      <c r="O69"/>
      <c r="P69"/>
      <c r="Q69"/>
      <c r="R69" t="s">
        <v>151</v>
      </c>
      <c r="S69" t="s">
        <v>152</v>
      </c>
      <c r="T69" s="29" t="s">
        <v>153</v>
      </c>
      <c r="U69" t="s">
        <v>34</v>
      </c>
    </row>
    <row r="70" spans="1:21" ht="15" customHeight="1">
      <c r="A70" t="s">
        <v>1278</v>
      </c>
      <c r="B70"/>
      <c r="C70" t="s">
        <v>1280</v>
      </c>
      <c r="D70" t="s">
        <v>147</v>
      </c>
      <c r="E70" t="s">
        <v>148</v>
      </c>
      <c r="F70" t="s">
        <v>155</v>
      </c>
      <c r="G70" t="s">
        <v>156</v>
      </c>
      <c r="H70"/>
      <c r="I70"/>
      <c r="J70"/>
      <c r="K70"/>
      <c r="L70"/>
      <c r="M70"/>
      <c r="N70" s="117">
        <v>7</v>
      </c>
      <c r="O70"/>
      <c r="P70"/>
      <c r="Q70"/>
      <c r="R70" t="s">
        <v>151</v>
      </c>
      <c r="S70" t="s">
        <v>152</v>
      </c>
      <c r="T70" s="29" t="s">
        <v>157</v>
      </c>
      <c r="U70" t="s">
        <v>34</v>
      </c>
    </row>
    <row r="71" spans="1:21" ht="15" customHeight="1">
      <c r="A71" t="s">
        <v>1278</v>
      </c>
      <c r="B71"/>
      <c r="C71" t="s">
        <v>1280</v>
      </c>
      <c r="D71" t="s">
        <v>147</v>
      </c>
      <c r="E71" t="s">
        <v>148</v>
      </c>
      <c r="F71" t="s">
        <v>155</v>
      </c>
      <c r="G71" t="s">
        <v>156</v>
      </c>
      <c r="H71"/>
      <c r="I71"/>
      <c r="J71"/>
      <c r="K71"/>
      <c r="L71"/>
      <c r="M71"/>
      <c r="N71" s="117">
        <v>7</v>
      </c>
      <c r="O71"/>
      <c r="P71"/>
      <c r="Q71"/>
      <c r="R71" t="s">
        <v>151</v>
      </c>
      <c r="S71" t="s">
        <v>152</v>
      </c>
      <c r="T71" s="29" t="s">
        <v>158</v>
      </c>
      <c r="U71" t="s">
        <v>34</v>
      </c>
    </row>
    <row r="72" spans="1:21" ht="15" customHeight="1">
      <c r="A72" t="s">
        <v>1278</v>
      </c>
      <c r="B72"/>
      <c r="C72" t="s">
        <v>1280</v>
      </c>
      <c r="D72" t="s">
        <v>147</v>
      </c>
      <c r="E72" t="s">
        <v>148</v>
      </c>
      <c r="F72" t="s">
        <v>155</v>
      </c>
      <c r="G72" t="s">
        <v>156</v>
      </c>
      <c r="H72"/>
      <c r="I72"/>
      <c r="J72"/>
      <c r="K72"/>
      <c r="L72"/>
      <c r="M72"/>
      <c r="N72" s="117">
        <v>7</v>
      </c>
      <c r="O72"/>
      <c r="P72"/>
      <c r="Q72"/>
      <c r="R72" t="s">
        <v>151</v>
      </c>
      <c r="S72" t="s">
        <v>152</v>
      </c>
      <c r="T72" s="29" t="s">
        <v>159</v>
      </c>
      <c r="U72" t="s">
        <v>34</v>
      </c>
    </row>
    <row r="73" spans="1:21" ht="15" customHeight="1">
      <c r="A73" t="s">
        <v>1278</v>
      </c>
      <c r="B73"/>
      <c r="C73" t="s">
        <v>1280</v>
      </c>
      <c r="D73" t="s">
        <v>147</v>
      </c>
      <c r="E73" t="s">
        <v>148</v>
      </c>
      <c r="F73" t="s">
        <v>155</v>
      </c>
      <c r="G73" t="s">
        <v>156</v>
      </c>
      <c r="H73"/>
      <c r="I73"/>
      <c r="J73"/>
      <c r="K73"/>
      <c r="L73"/>
      <c r="M73"/>
      <c r="N73" s="117">
        <v>7</v>
      </c>
      <c r="O73"/>
      <c r="P73"/>
      <c r="Q73"/>
      <c r="R73" t="s">
        <v>151</v>
      </c>
      <c r="S73" t="s">
        <v>152</v>
      </c>
      <c r="T73" s="29" t="s">
        <v>160</v>
      </c>
      <c r="U73" t="s">
        <v>34</v>
      </c>
    </row>
    <row r="74" spans="1:21" ht="15" customHeight="1">
      <c r="A74" t="s">
        <v>1278</v>
      </c>
      <c r="B74"/>
      <c r="C74" t="s">
        <v>1280</v>
      </c>
      <c r="D74" t="s">
        <v>147</v>
      </c>
      <c r="E74" t="s">
        <v>148</v>
      </c>
      <c r="F74" t="s">
        <v>155</v>
      </c>
      <c r="G74" t="s">
        <v>156</v>
      </c>
      <c r="H74"/>
      <c r="I74"/>
      <c r="J74"/>
      <c r="K74"/>
      <c r="L74"/>
      <c r="M74"/>
      <c r="N74" s="117">
        <v>7</v>
      </c>
      <c r="O74"/>
      <c r="P74"/>
      <c r="Q74"/>
      <c r="R74" t="s">
        <v>151</v>
      </c>
      <c r="S74" t="s">
        <v>152</v>
      </c>
      <c r="T74" s="29" t="s">
        <v>161</v>
      </c>
      <c r="U74" t="s">
        <v>34</v>
      </c>
    </row>
    <row r="75" spans="1:21" ht="15" customHeight="1">
      <c r="A75" t="s">
        <v>1278</v>
      </c>
      <c r="B75"/>
      <c r="C75" t="s">
        <v>1280</v>
      </c>
      <c r="D75" t="s">
        <v>147</v>
      </c>
      <c r="E75" t="s">
        <v>148</v>
      </c>
      <c r="F75" t="s">
        <v>155</v>
      </c>
      <c r="G75" t="s">
        <v>156</v>
      </c>
      <c r="H75"/>
      <c r="I75"/>
      <c r="J75"/>
      <c r="K75"/>
      <c r="L75"/>
      <c r="M75"/>
      <c r="N75" s="117">
        <v>7</v>
      </c>
      <c r="O75"/>
      <c r="P75"/>
      <c r="Q75"/>
      <c r="R75" t="s">
        <v>151</v>
      </c>
      <c r="S75" t="s">
        <v>152</v>
      </c>
      <c r="T75" s="29" t="s">
        <v>162</v>
      </c>
      <c r="U75" t="s">
        <v>34</v>
      </c>
    </row>
    <row r="76" spans="1:21" ht="15" customHeight="1">
      <c r="A76" t="s">
        <v>1278</v>
      </c>
      <c r="B76"/>
      <c r="C76" t="s">
        <v>1280</v>
      </c>
      <c r="D76" t="s">
        <v>68</v>
      </c>
      <c r="E76" t="s">
        <v>148</v>
      </c>
      <c r="F76" t="s">
        <v>155</v>
      </c>
      <c r="G76" t="s">
        <v>164</v>
      </c>
      <c r="H76"/>
      <c r="I76"/>
      <c r="J76"/>
      <c r="K76"/>
      <c r="L76"/>
      <c r="M76"/>
      <c r="N76" s="118">
        <v>1.73</v>
      </c>
      <c r="O76" s="72"/>
      <c r="P76"/>
      <c r="Q76"/>
      <c r="R76" t="s">
        <v>151</v>
      </c>
      <c r="S76" t="s">
        <v>165</v>
      </c>
      <c r="T76" s="29" t="s">
        <v>166</v>
      </c>
      <c r="U76" t="s">
        <v>34</v>
      </c>
    </row>
    <row r="77" spans="1:21" ht="15" customHeight="1">
      <c r="A77" t="s">
        <v>1278</v>
      </c>
      <c r="B77"/>
      <c r="C77" t="s">
        <v>1280</v>
      </c>
      <c r="D77" t="s">
        <v>68</v>
      </c>
      <c r="E77" t="s">
        <v>148</v>
      </c>
      <c r="F77" t="s">
        <v>149</v>
      </c>
      <c r="G77" t="s">
        <v>164</v>
      </c>
      <c r="H77"/>
      <c r="I77"/>
      <c r="J77"/>
      <c r="K77"/>
      <c r="L77"/>
      <c r="M77"/>
      <c r="N77" s="118">
        <v>2.2669999999999999</v>
      </c>
      <c r="O77" s="72"/>
      <c r="P77"/>
      <c r="Q77"/>
      <c r="R77" t="s">
        <v>151</v>
      </c>
      <c r="S77" t="s">
        <v>165</v>
      </c>
      <c r="T77" s="29" t="s">
        <v>167</v>
      </c>
      <c r="U77" t="s">
        <v>34</v>
      </c>
    </row>
    <row r="78" spans="1:21" ht="15" customHeight="1">
      <c r="A78" t="s">
        <v>1278</v>
      </c>
      <c r="B78"/>
      <c r="C78" t="s">
        <v>1280</v>
      </c>
      <c r="D78" t="s">
        <v>68</v>
      </c>
      <c r="E78" t="s">
        <v>148</v>
      </c>
      <c r="F78" t="s">
        <v>168</v>
      </c>
      <c r="G78" t="s">
        <v>164</v>
      </c>
      <c r="H78"/>
      <c r="I78"/>
      <c r="J78"/>
      <c r="K78"/>
      <c r="L78"/>
      <c r="M78"/>
      <c r="N78" s="118">
        <v>2.4</v>
      </c>
      <c r="O78" s="72"/>
      <c r="P78"/>
      <c r="Q78"/>
      <c r="R78" t="s">
        <v>151</v>
      </c>
      <c r="S78" t="s">
        <v>165</v>
      </c>
      <c r="T78" s="29" t="s">
        <v>169</v>
      </c>
      <c r="U78" t="s">
        <v>34</v>
      </c>
    </row>
    <row r="79" spans="1:21" ht="15" customHeight="1">
      <c r="A79" t="s">
        <v>1278</v>
      </c>
      <c r="B79"/>
      <c r="C79" t="s">
        <v>1280</v>
      </c>
      <c r="D79" t="s">
        <v>68</v>
      </c>
      <c r="E79" t="s">
        <v>148</v>
      </c>
      <c r="F79" t="s">
        <v>171</v>
      </c>
      <c r="G79" t="s">
        <v>150</v>
      </c>
      <c r="H79"/>
      <c r="I79"/>
      <c r="J79"/>
      <c r="K79"/>
      <c r="L79"/>
      <c r="M79"/>
      <c r="N79" s="117">
        <v>1</v>
      </c>
      <c r="O79"/>
      <c r="P79"/>
      <c r="Q79"/>
      <c r="R79" t="s">
        <v>151</v>
      </c>
      <c r="S79" t="s">
        <v>172</v>
      </c>
      <c r="T79" s="29" t="s">
        <v>173</v>
      </c>
      <c r="U79" t="s">
        <v>34</v>
      </c>
    </row>
    <row r="80" spans="1:21" ht="15" customHeight="1">
      <c r="A80" t="s">
        <v>1278</v>
      </c>
      <c r="B80"/>
      <c r="C80" t="s">
        <v>1280</v>
      </c>
      <c r="D80" t="s">
        <v>68</v>
      </c>
      <c r="E80" t="s">
        <v>148</v>
      </c>
      <c r="F80" t="s">
        <v>171</v>
      </c>
      <c r="G80" t="s">
        <v>150</v>
      </c>
      <c r="H80"/>
      <c r="I80"/>
      <c r="J80"/>
      <c r="K80"/>
      <c r="L80"/>
      <c r="M80"/>
      <c r="N80" s="117">
        <v>1</v>
      </c>
      <c r="O80"/>
      <c r="P80"/>
      <c r="Q80"/>
      <c r="R80" t="s">
        <v>151</v>
      </c>
      <c r="S80" t="s">
        <v>172</v>
      </c>
      <c r="T80" s="29" t="s">
        <v>174</v>
      </c>
      <c r="U80" t="s">
        <v>34</v>
      </c>
    </row>
    <row r="81" spans="1:21" ht="15" customHeight="1">
      <c r="A81" t="s">
        <v>1278</v>
      </c>
      <c r="B81"/>
      <c r="C81" t="s">
        <v>1280</v>
      </c>
      <c r="D81" t="s">
        <v>147</v>
      </c>
      <c r="E81" t="s">
        <v>148</v>
      </c>
      <c r="F81" t="s">
        <v>336</v>
      </c>
      <c r="G81" t="s">
        <v>150</v>
      </c>
      <c r="H81"/>
      <c r="I81"/>
      <c r="J81"/>
      <c r="K81"/>
      <c r="L81"/>
      <c r="M81"/>
      <c r="N81" s="119">
        <v>2.9</v>
      </c>
      <c r="O81" s="64">
        <v>2.4</v>
      </c>
      <c r="P81">
        <v>3.4</v>
      </c>
      <c r="Q81"/>
      <c r="R81" t="s">
        <v>151</v>
      </c>
      <c r="S81" t="s">
        <v>337</v>
      </c>
      <c r="T81" s="29" t="s">
        <v>338</v>
      </c>
      <c r="U81" t="s">
        <v>34</v>
      </c>
    </row>
    <row r="82" spans="1:21" ht="15" customHeight="1">
      <c r="A82" t="s">
        <v>1278</v>
      </c>
      <c r="B82"/>
      <c r="C82" t="s">
        <v>1280</v>
      </c>
      <c r="D82" t="s">
        <v>147</v>
      </c>
      <c r="E82" t="s">
        <v>148</v>
      </c>
      <c r="F82" t="s">
        <v>336</v>
      </c>
      <c r="G82" t="s">
        <v>150</v>
      </c>
      <c r="H82"/>
      <c r="I82"/>
      <c r="J82"/>
      <c r="K82"/>
      <c r="L82"/>
      <c r="M82"/>
      <c r="N82" s="120">
        <v>8.6</v>
      </c>
      <c r="O82" s="71">
        <v>3.8</v>
      </c>
      <c r="P82">
        <v>33.799999999999997</v>
      </c>
      <c r="Q82"/>
      <c r="R82" t="s">
        <v>151</v>
      </c>
      <c r="S82" s="65" t="s">
        <v>337</v>
      </c>
      <c r="T82" s="29" t="s">
        <v>1281</v>
      </c>
      <c r="U82" t="s">
        <v>34</v>
      </c>
    </row>
    <row r="83" spans="1:21" ht="15" customHeight="1">
      <c r="A83" t="s">
        <v>1278</v>
      </c>
      <c r="B83"/>
      <c r="C83" t="s">
        <v>1280</v>
      </c>
      <c r="D83" t="s">
        <v>147</v>
      </c>
      <c r="E83" t="s">
        <v>148</v>
      </c>
      <c r="F83" t="s">
        <v>175</v>
      </c>
      <c r="G83" t="s">
        <v>156</v>
      </c>
      <c r="H83"/>
      <c r="I83"/>
      <c r="J83"/>
      <c r="K83"/>
      <c r="L83"/>
      <c r="M83"/>
      <c r="N83" s="117">
        <v>0</v>
      </c>
      <c r="O83"/>
      <c r="P83"/>
      <c r="Q83"/>
      <c r="R83" t="s">
        <v>151</v>
      </c>
      <c r="S83" t="s">
        <v>176</v>
      </c>
      <c r="T83" s="29" t="s">
        <v>177</v>
      </c>
      <c r="U83" t="s">
        <v>34</v>
      </c>
    </row>
    <row r="84" spans="1:21" ht="15" customHeight="1">
      <c r="A84" t="s">
        <v>1278</v>
      </c>
      <c r="B84"/>
      <c r="C84" t="s">
        <v>1280</v>
      </c>
      <c r="D84" t="s">
        <v>147</v>
      </c>
      <c r="E84" t="s">
        <v>148</v>
      </c>
      <c r="F84" t="s">
        <v>171</v>
      </c>
      <c r="G84" s="74" t="s">
        <v>150</v>
      </c>
      <c r="H84"/>
      <c r="I84"/>
      <c r="J84"/>
      <c r="K84"/>
      <c r="L84"/>
      <c r="M84"/>
      <c r="N84" s="117">
        <v>1</v>
      </c>
      <c r="O84"/>
      <c r="P84"/>
      <c r="Q84"/>
      <c r="R84" t="s">
        <v>151</v>
      </c>
      <c r="S84" t="s">
        <v>176</v>
      </c>
      <c r="T84" s="29" t="s">
        <v>179</v>
      </c>
      <c r="U84" t="s">
        <v>34</v>
      </c>
    </row>
    <row r="85" spans="1:21" ht="15" customHeight="1">
      <c r="A85" t="s">
        <v>1278</v>
      </c>
      <c r="B85"/>
      <c r="C85" t="s">
        <v>1280</v>
      </c>
      <c r="D85" t="s">
        <v>147</v>
      </c>
      <c r="E85" t="s">
        <v>148</v>
      </c>
      <c r="F85" t="s">
        <v>171</v>
      </c>
      <c r="G85" s="74" t="s">
        <v>180</v>
      </c>
      <c r="H85"/>
      <c r="I85"/>
      <c r="J85"/>
      <c r="K85"/>
      <c r="L85"/>
      <c r="M85"/>
      <c r="N85" s="117">
        <v>1</v>
      </c>
      <c r="O85"/>
      <c r="P85"/>
      <c r="Q85"/>
      <c r="R85" t="s">
        <v>151</v>
      </c>
      <c r="S85" t="s">
        <v>176</v>
      </c>
      <c r="T85" s="29" t="s">
        <v>181</v>
      </c>
      <c r="U85" t="s">
        <v>34</v>
      </c>
    </row>
    <row r="86" spans="1:21" ht="15" customHeight="1">
      <c r="A86" t="s">
        <v>1278</v>
      </c>
      <c r="B86"/>
      <c r="C86" t="s">
        <v>1280</v>
      </c>
      <c r="D86" t="s">
        <v>147</v>
      </c>
      <c r="E86" t="s">
        <v>148</v>
      </c>
      <c r="F86" t="s">
        <v>155</v>
      </c>
      <c r="G86" t="s">
        <v>156</v>
      </c>
      <c r="H86"/>
      <c r="I86"/>
      <c r="J86"/>
      <c r="K86"/>
      <c r="L86"/>
      <c r="M86"/>
      <c r="N86" s="117">
        <v>7</v>
      </c>
      <c r="O86"/>
      <c r="P86"/>
      <c r="Q86"/>
      <c r="R86" t="s">
        <v>151</v>
      </c>
      <c r="S86" t="s">
        <v>183</v>
      </c>
      <c r="T86" s="29" t="s">
        <v>184</v>
      </c>
      <c r="U86" t="s">
        <v>34</v>
      </c>
    </row>
    <row r="87" spans="1:21" ht="15" customHeight="1">
      <c r="A87" t="s">
        <v>1278</v>
      </c>
      <c r="B87"/>
      <c r="C87" t="s">
        <v>1280</v>
      </c>
      <c r="D87" t="s">
        <v>147</v>
      </c>
      <c r="E87" t="s">
        <v>148</v>
      </c>
      <c r="F87" t="s">
        <v>155</v>
      </c>
      <c r="G87" t="s">
        <v>156</v>
      </c>
      <c r="H87"/>
      <c r="I87"/>
      <c r="J87"/>
      <c r="K87"/>
      <c r="L87"/>
      <c r="M87"/>
      <c r="N87" s="117">
        <v>7</v>
      </c>
      <c r="O87"/>
      <c r="P87"/>
      <c r="Q87"/>
      <c r="R87" t="s">
        <v>151</v>
      </c>
      <c r="S87" t="s">
        <v>183</v>
      </c>
      <c r="T87" s="29" t="s">
        <v>185</v>
      </c>
      <c r="U87" t="s">
        <v>34</v>
      </c>
    </row>
    <row r="88" spans="1:21" ht="15" customHeight="1">
      <c r="A88" t="s">
        <v>1278</v>
      </c>
      <c r="B88"/>
      <c r="C88" t="s">
        <v>1280</v>
      </c>
      <c r="D88" t="s">
        <v>147</v>
      </c>
      <c r="E88" t="s">
        <v>148</v>
      </c>
      <c r="F88" t="s">
        <v>155</v>
      </c>
      <c r="G88" t="s">
        <v>156</v>
      </c>
      <c r="H88"/>
      <c r="I88"/>
      <c r="J88"/>
      <c r="K88"/>
      <c r="L88"/>
      <c r="M88"/>
      <c r="N88" s="117">
        <v>7</v>
      </c>
      <c r="O88"/>
      <c r="P88"/>
      <c r="Q88"/>
      <c r="R88" t="s">
        <v>151</v>
      </c>
      <c r="S88" t="s">
        <v>183</v>
      </c>
      <c r="T88" s="29" t="s">
        <v>186</v>
      </c>
      <c r="U88" t="s">
        <v>34</v>
      </c>
    </row>
    <row r="89" spans="1:21" ht="15" customHeight="1">
      <c r="A89" t="s">
        <v>1278</v>
      </c>
      <c r="B89"/>
      <c r="C89" t="s">
        <v>1280</v>
      </c>
      <c r="D89" t="s">
        <v>147</v>
      </c>
      <c r="E89" t="s">
        <v>148</v>
      </c>
      <c r="F89" t="s">
        <v>155</v>
      </c>
      <c r="G89" t="s">
        <v>156</v>
      </c>
      <c r="H89"/>
      <c r="I89"/>
      <c r="J89"/>
      <c r="K89"/>
      <c r="L89"/>
      <c r="M89"/>
      <c r="N89" s="117">
        <v>7</v>
      </c>
      <c r="O89"/>
      <c r="P89"/>
      <c r="Q89"/>
      <c r="R89" t="s">
        <v>151</v>
      </c>
      <c r="S89" t="s">
        <v>183</v>
      </c>
      <c r="T89" s="29" t="s">
        <v>187</v>
      </c>
      <c r="U89" t="s">
        <v>34</v>
      </c>
    </row>
    <row r="90" spans="1:21" ht="15" customHeight="1">
      <c r="A90" t="s">
        <v>1278</v>
      </c>
      <c r="B90"/>
      <c r="C90" t="s">
        <v>1280</v>
      </c>
      <c r="D90" t="s">
        <v>147</v>
      </c>
      <c r="E90" t="s">
        <v>148</v>
      </c>
      <c r="F90" t="s">
        <v>175</v>
      </c>
      <c r="G90" t="s">
        <v>190</v>
      </c>
      <c r="H90"/>
      <c r="I90"/>
      <c r="J90"/>
      <c r="K90"/>
      <c r="L90"/>
      <c r="M90"/>
      <c r="N90" s="117">
        <v>2</v>
      </c>
      <c r="O90"/>
      <c r="P90"/>
      <c r="Q90"/>
      <c r="R90" t="s">
        <v>151</v>
      </c>
      <c r="S90" t="s">
        <v>191</v>
      </c>
      <c r="T90" s="29" t="s">
        <v>192</v>
      </c>
      <c r="U90" t="s">
        <v>34</v>
      </c>
    </row>
    <row r="91" spans="1:21" ht="15" customHeight="1">
      <c r="A91" t="s">
        <v>1278</v>
      </c>
      <c r="B91"/>
      <c r="C91" t="s">
        <v>1280</v>
      </c>
      <c r="D91" t="s">
        <v>147</v>
      </c>
      <c r="E91" t="s">
        <v>148</v>
      </c>
      <c r="F91" t="s">
        <v>175</v>
      </c>
      <c r="G91" t="s">
        <v>190</v>
      </c>
      <c r="H91"/>
      <c r="I91"/>
      <c r="J91"/>
      <c r="K91"/>
      <c r="L91"/>
      <c r="M91"/>
      <c r="N91" s="117">
        <v>2</v>
      </c>
      <c r="O91"/>
      <c r="P91"/>
      <c r="Q91"/>
      <c r="R91" t="s">
        <v>151</v>
      </c>
      <c r="S91" t="s">
        <v>191</v>
      </c>
      <c r="T91" s="29" t="s">
        <v>193</v>
      </c>
      <c r="U91" t="s">
        <v>34</v>
      </c>
    </row>
    <row r="92" spans="1:21" ht="15" customHeight="1">
      <c r="A92" t="s">
        <v>1278</v>
      </c>
      <c r="B92"/>
      <c r="C92" t="s">
        <v>1280</v>
      </c>
      <c r="D92" t="s">
        <v>68</v>
      </c>
      <c r="E92" t="s">
        <v>148</v>
      </c>
      <c r="F92" t="s">
        <v>171</v>
      </c>
      <c r="G92" t="s">
        <v>190</v>
      </c>
      <c r="H92"/>
      <c r="I92"/>
      <c r="J92"/>
      <c r="K92"/>
      <c r="L92"/>
      <c r="M92"/>
      <c r="N92" s="119">
        <v>1</v>
      </c>
      <c r="O92" s="75"/>
      <c r="P92"/>
      <c r="Q92"/>
      <c r="R92" t="s">
        <v>151</v>
      </c>
      <c r="S92" t="s">
        <v>194</v>
      </c>
      <c r="T92" s="29" t="s">
        <v>195</v>
      </c>
      <c r="U92" t="s">
        <v>34</v>
      </c>
    </row>
    <row r="93" spans="1:21" ht="15" customHeight="1">
      <c r="A93" t="s">
        <v>1278</v>
      </c>
      <c r="B93"/>
      <c r="C93" t="s">
        <v>1280</v>
      </c>
      <c r="D93" t="s">
        <v>68</v>
      </c>
      <c r="E93" t="s">
        <v>148</v>
      </c>
      <c r="F93" t="s">
        <v>171</v>
      </c>
      <c r="G93" t="s">
        <v>190</v>
      </c>
      <c r="H93"/>
      <c r="I93"/>
      <c r="J93"/>
      <c r="K93"/>
      <c r="L93"/>
      <c r="M93"/>
      <c r="N93" s="119">
        <v>1</v>
      </c>
      <c r="O93" s="75"/>
      <c r="P93"/>
      <c r="Q93"/>
      <c r="R93" t="s">
        <v>151</v>
      </c>
      <c r="S93" t="s">
        <v>194</v>
      </c>
      <c r="T93" s="29" t="s">
        <v>197</v>
      </c>
      <c r="U93" t="s">
        <v>34</v>
      </c>
    </row>
    <row r="94" spans="1:21" ht="15" customHeight="1">
      <c r="A94" t="s">
        <v>1278</v>
      </c>
      <c r="B94"/>
      <c r="C94" t="s">
        <v>1280</v>
      </c>
      <c r="D94" t="s">
        <v>68</v>
      </c>
      <c r="E94" t="s">
        <v>148</v>
      </c>
      <c r="F94" t="s">
        <v>199</v>
      </c>
      <c r="G94" t="s">
        <v>190</v>
      </c>
      <c r="H94"/>
      <c r="I94"/>
      <c r="J94"/>
      <c r="K94"/>
      <c r="L94"/>
      <c r="M94"/>
      <c r="N94" s="119">
        <v>1</v>
      </c>
      <c r="O94" s="75"/>
      <c r="P94"/>
      <c r="Q94"/>
      <c r="R94" t="s">
        <v>151</v>
      </c>
      <c r="S94" t="s">
        <v>194</v>
      </c>
      <c r="T94" s="29" t="s">
        <v>200</v>
      </c>
      <c r="U94" t="s">
        <v>34</v>
      </c>
    </row>
    <row r="95" spans="1:21" ht="15" customHeight="1">
      <c r="A95" t="s">
        <v>1278</v>
      </c>
      <c r="B95"/>
      <c r="C95" t="s">
        <v>1280</v>
      </c>
      <c r="D95" t="s">
        <v>68</v>
      </c>
      <c r="E95" t="s">
        <v>148</v>
      </c>
      <c r="F95" t="s">
        <v>199</v>
      </c>
      <c r="G95" t="s">
        <v>190</v>
      </c>
      <c r="H95"/>
      <c r="I95"/>
      <c r="J95"/>
      <c r="K95"/>
      <c r="L95"/>
      <c r="M95"/>
      <c r="N95" s="119">
        <v>1</v>
      </c>
      <c r="O95" s="75"/>
      <c r="P95"/>
      <c r="Q95"/>
      <c r="R95" t="s">
        <v>151</v>
      </c>
      <c r="S95" t="s">
        <v>194</v>
      </c>
      <c r="T95" s="29" t="s">
        <v>201</v>
      </c>
      <c r="U95" t="s">
        <v>34</v>
      </c>
    </row>
    <row r="96" spans="1:21" ht="15" customHeight="1">
      <c r="A96" t="s">
        <v>1278</v>
      </c>
      <c r="B96"/>
      <c r="C96" t="s">
        <v>1280</v>
      </c>
      <c r="D96" t="s">
        <v>147</v>
      </c>
      <c r="E96" t="s">
        <v>148</v>
      </c>
      <c r="F96" t="s">
        <v>199</v>
      </c>
      <c r="G96" t="s">
        <v>202</v>
      </c>
      <c r="H96"/>
      <c r="I96"/>
      <c r="J96"/>
      <c r="K96"/>
      <c r="L96"/>
      <c r="M96"/>
      <c r="N96" s="119">
        <v>0.02</v>
      </c>
      <c r="O96" s="64">
        <v>0.01</v>
      </c>
      <c r="P96">
        <v>0.04</v>
      </c>
      <c r="Q96"/>
      <c r="R96" t="s">
        <v>151</v>
      </c>
      <c r="S96" t="s">
        <v>194</v>
      </c>
      <c r="T96" s="29" t="s">
        <v>204</v>
      </c>
      <c r="U96" t="s">
        <v>34</v>
      </c>
    </row>
    <row r="97" spans="1:21" ht="15" customHeight="1">
      <c r="A97" t="s">
        <v>1278</v>
      </c>
      <c r="B97"/>
      <c r="C97" t="s">
        <v>1280</v>
      </c>
      <c r="D97" t="s">
        <v>147</v>
      </c>
      <c r="E97" t="s">
        <v>148</v>
      </c>
      <c r="F97" t="s">
        <v>199</v>
      </c>
      <c r="G97" t="s">
        <v>202</v>
      </c>
      <c r="H97"/>
      <c r="I97"/>
      <c r="J97"/>
      <c r="K97"/>
      <c r="L97"/>
      <c r="M97"/>
      <c r="N97" s="119">
        <v>0.03</v>
      </c>
      <c r="O97" s="64">
        <v>0.01</v>
      </c>
      <c r="P97">
        <v>0.04</v>
      </c>
      <c r="Q97"/>
      <c r="R97" t="s">
        <v>151</v>
      </c>
      <c r="S97" t="s">
        <v>194</v>
      </c>
      <c r="T97" s="29" t="s">
        <v>206</v>
      </c>
      <c r="U97" t="s">
        <v>34</v>
      </c>
    </row>
    <row r="98" spans="1:21" ht="15" customHeight="1">
      <c r="A98" t="s">
        <v>1278</v>
      </c>
      <c r="B98"/>
      <c r="C98" t="s">
        <v>1280</v>
      </c>
      <c r="D98" t="s">
        <v>68</v>
      </c>
      <c r="E98" t="s">
        <v>148</v>
      </c>
      <c r="F98" t="s">
        <v>175</v>
      </c>
      <c r="G98" t="s">
        <v>207</v>
      </c>
      <c r="H98"/>
      <c r="I98"/>
      <c r="J98"/>
      <c r="K98"/>
      <c r="L98"/>
      <c r="M98"/>
      <c r="N98" s="119">
        <v>1</v>
      </c>
      <c r="O98" s="75"/>
      <c r="P98"/>
      <c r="Q98"/>
      <c r="R98" t="s">
        <v>151</v>
      </c>
      <c r="S98" t="s">
        <v>194</v>
      </c>
      <c r="T98" s="29" t="s">
        <v>208</v>
      </c>
      <c r="U98" t="s">
        <v>34</v>
      </c>
    </row>
    <row r="99" spans="1:21" ht="15" customHeight="1">
      <c r="A99" t="s">
        <v>1278</v>
      </c>
      <c r="B99"/>
      <c r="C99" t="s">
        <v>1280</v>
      </c>
      <c r="D99" t="s">
        <v>68</v>
      </c>
      <c r="E99" t="s">
        <v>148</v>
      </c>
      <c r="F99" t="s">
        <v>175</v>
      </c>
      <c r="G99" t="s">
        <v>207</v>
      </c>
      <c r="H99"/>
      <c r="I99"/>
      <c r="J99"/>
      <c r="K99"/>
      <c r="L99"/>
      <c r="M99"/>
      <c r="N99" s="119">
        <v>1</v>
      </c>
      <c r="O99" s="75"/>
      <c r="P99"/>
      <c r="Q99"/>
      <c r="R99" t="s">
        <v>151</v>
      </c>
      <c r="S99" t="s">
        <v>194</v>
      </c>
      <c r="T99" s="29" t="s">
        <v>209</v>
      </c>
      <c r="U99" t="s">
        <v>34</v>
      </c>
    </row>
    <row r="100" spans="1:21" ht="15" customHeight="1">
      <c r="A100" t="s">
        <v>1278</v>
      </c>
      <c r="B100"/>
      <c r="C100" t="s">
        <v>1280</v>
      </c>
      <c r="D100" t="s">
        <v>68</v>
      </c>
      <c r="E100" t="s">
        <v>148</v>
      </c>
      <c r="F100" t="s">
        <v>175</v>
      </c>
      <c r="G100" t="s">
        <v>207</v>
      </c>
      <c r="H100"/>
      <c r="I100"/>
      <c r="J100"/>
      <c r="K100"/>
      <c r="L100"/>
      <c r="M100"/>
      <c r="N100" s="119">
        <v>1</v>
      </c>
      <c r="O100" s="75"/>
      <c r="P100"/>
      <c r="Q100"/>
      <c r="R100" t="s">
        <v>151</v>
      </c>
      <c r="S100" t="s">
        <v>194</v>
      </c>
      <c r="T100" s="29" t="s">
        <v>210</v>
      </c>
      <c r="U100" t="s">
        <v>34</v>
      </c>
    </row>
    <row r="101" spans="1:21" ht="15" customHeight="1">
      <c r="A101" t="s">
        <v>1278</v>
      </c>
      <c r="B101"/>
      <c r="C101" t="s">
        <v>1280</v>
      </c>
      <c r="D101" t="s">
        <v>68</v>
      </c>
      <c r="E101" t="s">
        <v>148</v>
      </c>
      <c r="F101" t="s">
        <v>175</v>
      </c>
      <c r="G101" t="s">
        <v>207</v>
      </c>
      <c r="H101"/>
      <c r="I101"/>
      <c r="J101"/>
      <c r="K101"/>
      <c r="L101"/>
      <c r="M101"/>
      <c r="N101" s="119">
        <v>1</v>
      </c>
      <c r="O101" s="75"/>
      <c r="P101"/>
      <c r="Q101"/>
      <c r="R101" t="s">
        <v>151</v>
      </c>
      <c r="S101" t="s">
        <v>194</v>
      </c>
      <c r="T101" s="29" t="s">
        <v>211</v>
      </c>
      <c r="U101" t="s">
        <v>34</v>
      </c>
    </row>
    <row r="102" spans="1:21" ht="15" customHeight="1">
      <c r="A102" t="s">
        <v>1278</v>
      </c>
      <c r="B102"/>
      <c r="C102" t="s">
        <v>1280</v>
      </c>
      <c r="D102" t="s">
        <v>68</v>
      </c>
      <c r="E102" t="s">
        <v>148</v>
      </c>
      <c r="F102" t="s">
        <v>149</v>
      </c>
      <c r="G102" t="s">
        <v>190</v>
      </c>
      <c r="H102"/>
      <c r="I102"/>
      <c r="J102"/>
      <c r="K102"/>
      <c r="L102"/>
      <c r="M102"/>
      <c r="N102" s="119">
        <v>2</v>
      </c>
      <c r="O102" s="75"/>
      <c r="P102"/>
      <c r="Q102"/>
      <c r="R102" t="s">
        <v>151</v>
      </c>
      <c r="S102" t="s">
        <v>212</v>
      </c>
      <c r="T102" s="29" t="s">
        <v>213</v>
      </c>
      <c r="U102" t="s">
        <v>34</v>
      </c>
    </row>
    <row r="103" spans="1:21" ht="15" customHeight="1">
      <c r="A103" t="s">
        <v>1278</v>
      </c>
      <c r="B103"/>
      <c r="C103" t="s">
        <v>1280</v>
      </c>
      <c r="D103" t="s">
        <v>68</v>
      </c>
      <c r="E103" t="s">
        <v>148</v>
      </c>
      <c r="F103" t="s">
        <v>149</v>
      </c>
      <c r="G103" t="s">
        <v>190</v>
      </c>
      <c r="H103"/>
      <c r="I103"/>
      <c r="J103"/>
      <c r="K103"/>
      <c r="L103"/>
      <c r="M103"/>
      <c r="N103" s="119">
        <v>2</v>
      </c>
      <c r="O103" s="75"/>
      <c r="P103"/>
      <c r="Q103"/>
      <c r="R103" t="s">
        <v>151</v>
      </c>
      <c r="S103" t="s">
        <v>212</v>
      </c>
      <c r="T103" s="29" t="s">
        <v>214</v>
      </c>
      <c r="U103" t="s">
        <v>34</v>
      </c>
    </row>
    <row r="104" spans="1:21" ht="15" customHeight="1">
      <c r="A104" t="s">
        <v>1278</v>
      </c>
      <c r="B104"/>
      <c r="C104" t="s">
        <v>1280</v>
      </c>
      <c r="D104" t="s">
        <v>68</v>
      </c>
      <c r="E104" t="s">
        <v>148</v>
      </c>
      <c r="F104" t="s">
        <v>171</v>
      </c>
      <c r="G104" t="s">
        <v>190</v>
      </c>
      <c r="H104"/>
      <c r="I104"/>
      <c r="J104"/>
      <c r="K104"/>
      <c r="L104"/>
      <c r="M104"/>
      <c r="N104" s="119">
        <v>1</v>
      </c>
      <c r="O104" s="75"/>
      <c r="P104"/>
      <c r="Q104"/>
      <c r="R104" t="s">
        <v>151</v>
      </c>
      <c r="S104" t="s">
        <v>212</v>
      </c>
      <c r="T104" s="29" t="s">
        <v>215</v>
      </c>
      <c r="U104" t="s">
        <v>34</v>
      </c>
    </row>
    <row r="105" spans="1:21" ht="15" customHeight="1">
      <c r="A105" t="s">
        <v>1278</v>
      </c>
      <c r="B105"/>
      <c r="C105" t="s">
        <v>1280</v>
      </c>
      <c r="D105" t="s">
        <v>68</v>
      </c>
      <c r="E105" t="s">
        <v>148</v>
      </c>
      <c r="F105" t="s">
        <v>171</v>
      </c>
      <c r="G105" t="s">
        <v>190</v>
      </c>
      <c r="H105"/>
      <c r="I105"/>
      <c r="J105"/>
      <c r="K105"/>
      <c r="L105"/>
      <c r="M105"/>
      <c r="N105" s="119">
        <v>2</v>
      </c>
      <c r="O105" s="75"/>
      <c r="P105"/>
      <c r="Q105"/>
      <c r="R105" t="s">
        <v>151</v>
      </c>
      <c r="S105" t="s">
        <v>212</v>
      </c>
      <c r="T105" s="29" t="s">
        <v>216</v>
      </c>
      <c r="U105" t="s">
        <v>34</v>
      </c>
    </row>
    <row r="106" spans="1:21" ht="15" customHeight="1">
      <c r="A106" t="s">
        <v>1278</v>
      </c>
      <c r="B106"/>
      <c r="C106" t="s">
        <v>1280</v>
      </c>
      <c r="D106" t="s">
        <v>68</v>
      </c>
      <c r="E106" t="s">
        <v>148</v>
      </c>
      <c r="F106" t="s">
        <v>149</v>
      </c>
      <c r="G106" t="s">
        <v>190</v>
      </c>
      <c r="H106"/>
      <c r="I106"/>
      <c r="J106"/>
      <c r="K106"/>
      <c r="L106"/>
      <c r="M106"/>
      <c r="N106" s="119">
        <v>1</v>
      </c>
      <c r="O106" s="75"/>
      <c r="P106"/>
      <c r="Q106"/>
      <c r="R106" t="s">
        <v>151</v>
      </c>
      <c r="S106" t="s">
        <v>235</v>
      </c>
      <c r="T106" s="29" t="s">
        <v>377</v>
      </c>
      <c r="U106" t="s">
        <v>34</v>
      </c>
    </row>
    <row r="107" spans="1:21" ht="15" customHeight="1">
      <c r="A107" t="s">
        <v>1278</v>
      </c>
      <c r="B107"/>
      <c r="C107" t="s">
        <v>1280</v>
      </c>
      <c r="D107" t="s">
        <v>68</v>
      </c>
      <c r="E107" t="s">
        <v>148</v>
      </c>
      <c r="F107" t="s">
        <v>149</v>
      </c>
      <c r="G107" t="s">
        <v>190</v>
      </c>
      <c r="H107"/>
      <c r="I107"/>
      <c r="J107"/>
      <c r="K107"/>
      <c r="L107"/>
      <c r="M107"/>
      <c r="N107" s="119">
        <v>1.5</v>
      </c>
      <c r="O107" s="75"/>
      <c r="P107"/>
      <c r="Q107"/>
      <c r="R107" t="s">
        <v>151</v>
      </c>
      <c r="S107" t="s">
        <v>235</v>
      </c>
      <c r="T107" s="29" t="s">
        <v>378</v>
      </c>
      <c r="U107" t="s">
        <v>34</v>
      </c>
    </row>
    <row r="108" spans="1:21" ht="15" customHeight="1">
      <c r="A108" t="s">
        <v>1278</v>
      </c>
      <c r="B108"/>
      <c r="C108" t="s">
        <v>1280</v>
      </c>
      <c r="D108" t="s">
        <v>68</v>
      </c>
      <c r="E108" t="s">
        <v>148</v>
      </c>
      <c r="F108" t="s">
        <v>149</v>
      </c>
      <c r="G108" t="s">
        <v>190</v>
      </c>
      <c r="H108"/>
      <c r="I108"/>
      <c r="J108"/>
      <c r="K108"/>
      <c r="L108"/>
      <c r="M108"/>
      <c r="N108" s="119">
        <v>1</v>
      </c>
      <c r="O108" s="75"/>
      <c r="P108"/>
      <c r="Q108"/>
      <c r="R108" t="s">
        <v>151</v>
      </c>
      <c r="S108" t="s">
        <v>235</v>
      </c>
      <c r="T108" s="29" t="s">
        <v>379</v>
      </c>
      <c r="U108" t="s">
        <v>34</v>
      </c>
    </row>
    <row r="109" spans="1:21" ht="15" customHeight="1">
      <c r="A109" t="s">
        <v>1278</v>
      </c>
      <c r="B109"/>
      <c r="C109" t="s">
        <v>1280</v>
      </c>
      <c r="D109" t="s">
        <v>68</v>
      </c>
      <c r="E109" t="s">
        <v>148</v>
      </c>
      <c r="F109" t="s">
        <v>149</v>
      </c>
      <c r="G109" t="s">
        <v>190</v>
      </c>
      <c r="H109"/>
      <c r="I109"/>
      <c r="J109"/>
      <c r="K109"/>
      <c r="L109"/>
      <c r="M109"/>
      <c r="N109" s="119">
        <v>1.5</v>
      </c>
      <c r="O109" s="75"/>
      <c r="P109"/>
      <c r="Q109"/>
      <c r="R109" t="s">
        <v>151</v>
      </c>
      <c r="S109" t="s">
        <v>235</v>
      </c>
      <c r="T109" s="29" t="s">
        <v>380</v>
      </c>
      <c r="U109" t="s">
        <v>34</v>
      </c>
    </row>
    <row r="110" spans="1:21" ht="15" customHeight="1">
      <c r="A110" t="s">
        <v>1278</v>
      </c>
      <c r="B110"/>
      <c r="C110" t="s">
        <v>1280</v>
      </c>
      <c r="D110" t="s">
        <v>68</v>
      </c>
      <c r="E110" t="s">
        <v>148</v>
      </c>
      <c r="F110" t="s">
        <v>149</v>
      </c>
      <c r="G110" t="s">
        <v>190</v>
      </c>
      <c r="H110"/>
      <c r="I110"/>
      <c r="J110"/>
      <c r="K110"/>
      <c r="L110"/>
      <c r="M110"/>
      <c r="N110" s="119">
        <v>1</v>
      </c>
      <c r="O110" s="75"/>
      <c r="P110"/>
      <c r="Q110"/>
      <c r="R110" t="s">
        <v>151</v>
      </c>
      <c r="S110" t="s">
        <v>235</v>
      </c>
      <c r="T110" s="29" t="s">
        <v>381</v>
      </c>
      <c r="U110" t="s">
        <v>34</v>
      </c>
    </row>
    <row r="111" spans="1:21" ht="15" customHeight="1">
      <c r="A111" t="s">
        <v>1278</v>
      </c>
      <c r="B111"/>
      <c r="C111" t="s">
        <v>1280</v>
      </c>
      <c r="D111" t="s">
        <v>68</v>
      </c>
      <c r="E111" t="s">
        <v>148</v>
      </c>
      <c r="F111" t="s">
        <v>149</v>
      </c>
      <c r="G111" t="s">
        <v>190</v>
      </c>
      <c r="H111"/>
      <c r="I111"/>
      <c r="J111"/>
      <c r="K111"/>
      <c r="L111"/>
      <c r="M111"/>
      <c r="N111" s="119">
        <v>1.5</v>
      </c>
      <c r="O111" s="75"/>
      <c r="P111"/>
      <c r="Q111"/>
      <c r="R111" t="s">
        <v>151</v>
      </c>
      <c r="S111" t="s">
        <v>235</v>
      </c>
      <c r="T111" s="29" t="s">
        <v>382</v>
      </c>
      <c r="U111" t="s">
        <v>34</v>
      </c>
    </row>
    <row r="112" spans="1:21" ht="15" customHeight="1">
      <c r="A112" t="s">
        <v>1278</v>
      </c>
      <c r="B112"/>
      <c r="C112" t="s">
        <v>1280</v>
      </c>
      <c r="D112" t="s">
        <v>68</v>
      </c>
      <c r="E112" t="s">
        <v>148</v>
      </c>
      <c r="F112" t="s">
        <v>155</v>
      </c>
      <c r="G112" t="s">
        <v>207</v>
      </c>
      <c r="H112"/>
      <c r="I112"/>
      <c r="J112"/>
      <c r="K112"/>
      <c r="L112"/>
      <c r="M112"/>
      <c r="N112" s="119">
        <v>2</v>
      </c>
      <c r="O112" s="75"/>
      <c r="P112"/>
      <c r="Q112"/>
      <c r="R112" t="s">
        <v>151</v>
      </c>
      <c r="S112" t="s">
        <v>217</v>
      </c>
      <c r="T112" s="29" t="s">
        <v>218</v>
      </c>
      <c r="U112" t="s">
        <v>34</v>
      </c>
    </row>
    <row r="113" spans="1:21" ht="15" customHeight="1">
      <c r="A113" t="s">
        <v>1278</v>
      </c>
      <c r="B113"/>
      <c r="C113" t="s">
        <v>1280</v>
      </c>
      <c r="D113" t="s">
        <v>68</v>
      </c>
      <c r="E113" t="s">
        <v>148</v>
      </c>
      <c r="F113" t="s">
        <v>155</v>
      </c>
      <c r="G113" t="s">
        <v>207</v>
      </c>
      <c r="H113"/>
      <c r="I113"/>
      <c r="J113"/>
      <c r="K113"/>
      <c r="L113"/>
      <c r="M113"/>
      <c r="N113" s="119">
        <v>1</v>
      </c>
      <c r="O113" s="75"/>
      <c r="P113"/>
      <c r="Q113"/>
      <c r="R113" t="s">
        <v>151</v>
      </c>
      <c r="S113" t="s">
        <v>217</v>
      </c>
      <c r="T113" s="29" t="s">
        <v>219</v>
      </c>
      <c r="U113" t="s">
        <v>34</v>
      </c>
    </row>
    <row r="114" spans="1:21" ht="15" customHeight="1">
      <c r="A114" t="s">
        <v>1278</v>
      </c>
      <c r="B114"/>
      <c r="C114" t="s">
        <v>1280</v>
      </c>
      <c r="D114" t="s">
        <v>68</v>
      </c>
      <c r="E114" t="s">
        <v>148</v>
      </c>
      <c r="F114" t="s">
        <v>155</v>
      </c>
      <c r="G114" t="s">
        <v>207</v>
      </c>
      <c r="H114"/>
      <c r="I114"/>
      <c r="J114"/>
      <c r="K114"/>
      <c r="L114"/>
      <c r="M114"/>
      <c r="N114" s="119">
        <v>1.9</v>
      </c>
      <c r="O114" s="64">
        <v>1.5</v>
      </c>
      <c r="P114">
        <v>2.2000000000000002</v>
      </c>
      <c r="Q114"/>
      <c r="R114" t="s">
        <v>151</v>
      </c>
      <c r="S114" t="s">
        <v>217</v>
      </c>
      <c r="T114" s="29" t="s">
        <v>220</v>
      </c>
      <c r="U114" t="s">
        <v>34</v>
      </c>
    </row>
    <row r="115" spans="1:21" ht="15" customHeight="1">
      <c r="A115" t="s">
        <v>1278</v>
      </c>
      <c r="B115"/>
      <c r="C115" t="s">
        <v>1280</v>
      </c>
      <c r="D115" t="s">
        <v>68</v>
      </c>
      <c r="E115" t="s">
        <v>148</v>
      </c>
      <c r="F115" t="s">
        <v>155</v>
      </c>
      <c r="G115" t="s">
        <v>207</v>
      </c>
      <c r="H115"/>
      <c r="I115"/>
      <c r="J115"/>
      <c r="K115"/>
      <c r="L115"/>
      <c r="M115"/>
      <c r="N115" s="119">
        <v>1.4</v>
      </c>
      <c r="O115" s="64">
        <v>0.3</v>
      </c>
      <c r="P115">
        <v>2.6</v>
      </c>
      <c r="Q115"/>
      <c r="R115" t="s">
        <v>151</v>
      </c>
      <c r="S115" t="s">
        <v>217</v>
      </c>
      <c r="T115" s="29" t="s">
        <v>221</v>
      </c>
      <c r="U115" t="s">
        <v>34</v>
      </c>
    </row>
    <row r="116" spans="1:21" ht="15" customHeight="1">
      <c r="A116" t="s">
        <v>1278</v>
      </c>
      <c r="B116"/>
      <c r="C116" t="s">
        <v>1280</v>
      </c>
      <c r="D116" t="s">
        <v>68</v>
      </c>
      <c r="E116" t="s">
        <v>148</v>
      </c>
      <c r="F116" t="s">
        <v>155</v>
      </c>
      <c r="G116" t="s">
        <v>207</v>
      </c>
      <c r="H116"/>
      <c r="I116"/>
      <c r="J116"/>
      <c r="K116"/>
      <c r="L116"/>
      <c r="M116"/>
      <c r="N116" s="119">
        <v>1.1000000000000001</v>
      </c>
      <c r="O116" s="64">
        <v>0.9</v>
      </c>
      <c r="P116">
        <v>1.3</v>
      </c>
      <c r="Q116"/>
      <c r="R116" t="s">
        <v>151</v>
      </c>
      <c r="S116" t="s">
        <v>217</v>
      </c>
      <c r="T116" s="29" t="s">
        <v>222</v>
      </c>
      <c r="U116" t="s">
        <v>34</v>
      </c>
    </row>
    <row r="117" spans="1:21" ht="15" customHeight="1">
      <c r="A117" t="s">
        <v>1278</v>
      </c>
      <c r="B117"/>
      <c r="C117" t="s">
        <v>1280</v>
      </c>
      <c r="D117" t="s">
        <v>68</v>
      </c>
      <c r="E117" t="s">
        <v>148</v>
      </c>
      <c r="F117" t="s">
        <v>155</v>
      </c>
      <c r="G117" t="s">
        <v>207</v>
      </c>
      <c r="H117"/>
      <c r="I117"/>
      <c r="J117"/>
      <c r="K117"/>
      <c r="L117"/>
      <c r="M117"/>
      <c r="N117" s="119">
        <v>1</v>
      </c>
      <c r="O117" s="75"/>
      <c r="P117"/>
      <c r="Q117"/>
      <c r="R117" t="s">
        <v>151</v>
      </c>
      <c r="S117" t="s">
        <v>217</v>
      </c>
      <c r="T117" s="29" t="s">
        <v>223</v>
      </c>
      <c r="U117" t="s">
        <v>34</v>
      </c>
    </row>
    <row r="118" spans="1:21" ht="15" customHeight="1">
      <c r="A118" t="s">
        <v>1278</v>
      </c>
      <c r="B118"/>
      <c r="C118" t="s">
        <v>1280</v>
      </c>
      <c r="D118" t="s">
        <v>68</v>
      </c>
      <c r="E118" t="s">
        <v>148</v>
      </c>
      <c r="F118" t="s">
        <v>155</v>
      </c>
      <c r="G118" t="s">
        <v>190</v>
      </c>
      <c r="H118"/>
      <c r="I118"/>
      <c r="J118"/>
      <c r="K118"/>
      <c r="L118"/>
      <c r="M118"/>
      <c r="N118" s="119">
        <v>0.2</v>
      </c>
      <c r="O118" s="76">
        <v>4.9000000000000002E-2</v>
      </c>
      <c r="P118">
        <v>0.43</v>
      </c>
      <c r="Q118"/>
      <c r="R118" t="s">
        <v>151</v>
      </c>
      <c r="S118" t="s">
        <v>238</v>
      </c>
      <c r="T118" s="29" t="s">
        <v>239</v>
      </c>
      <c r="U118" t="s">
        <v>34</v>
      </c>
    </row>
    <row r="119" spans="1:21" ht="15" customHeight="1">
      <c r="A119" t="s">
        <v>1278</v>
      </c>
      <c r="B119"/>
      <c r="C119" t="s">
        <v>1280</v>
      </c>
      <c r="D119" t="s">
        <v>68</v>
      </c>
      <c r="E119" t="s">
        <v>148</v>
      </c>
      <c r="F119" t="s">
        <v>155</v>
      </c>
      <c r="G119" t="s">
        <v>190</v>
      </c>
      <c r="H119"/>
      <c r="I119"/>
      <c r="J119"/>
      <c r="K119"/>
      <c r="L119"/>
      <c r="M119"/>
      <c r="N119" s="119">
        <v>0.44</v>
      </c>
      <c r="O119" s="76">
        <v>0.14000000000000001</v>
      </c>
      <c r="P119">
        <v>0.87</v>
      </c>
      <c r="Q119"/>
      <c r="R119" t="s">
        <v>151</v>
      </c>
      <c r="S119" t="s">
        <v>238</v>
      </c>
      <c r="T119" s="29" t="s">
        <v>240</v>
      </c>
      <c r="U119" t="s">
        <v>34</v>
      </c>
    </row>
    <row r="120" spans="1:21" ht="15" customHeight="1">
      <c r="A120" t="s">
        <v>1278</v>
      </c>
      <c r="B120"/>
      <c r="C120" t="s">
        <v>1280</v>
      </c>
      <c r="D120" t="s">
        <v>147</v>
      </c>
      <c r="E120" t="s">
        <v>148</v>
      </c>
      <c r="F120" t="s">
        <v>171</v>
      </c>
      <c r="G120" t="s">
        <v>156</v>
      </c>
      <c r="H120"/>
      <c r="I120"/>
      <c r="J120"/>
      <c r="K120"/>
      <c r="L120"/>
      <c r="M120"/>
      <c r="N120" s="117">
        <v>2</v>
      </c>
      <c r="O120"/>
      <c r="P120"/>
      <c r="Q120"/>
      <c r="R120" t="s">
        <v>151</v>
      </c>
      <c r="S120" t="s">
        <v>241</v>
      </c>
      <c r="T120" s="29" t="s">
        <v>242</v>
      </c>
      <c r="U120" t="s">
        <v>34</v>
      </c>
    </row>
    <row r="121" spans="1:21" ht="15" customHeight="1">
      <c r="A121" t="s">
        <v>1278</v>
      </c>
      <c r="B121"/>
      <c r="C121" t="s">
        <v>1280</v>
      </c>
      <c r="D121" t="s">
        <v>147</v>
      </c>
      <c r="E121" t="s">
        <v>148</v>
      </c>
      <c r="F121" t="s">
        <v>171</v>
      </c>
      <c r="G121" t="s">
        <v>156</v>
      </c>
      <c r="H121"/>
      <c r="I121"/>
      <c r="J121"/>
      <c r="K121"/>
      <c r="L121"/>
      <c r="M121"/>
      <c r="N121" s="117">
        <v>2</v>
      </c>
      <c r="O121"/>
      <c r="P121"/>
      <c r="Q121"/>
      <c r="R121" t="s">
        <v>151</v>
      </c>
      <c r="S121" t="s">
        <v>241</v>
      </c>
      <c r="T121" s="29" t="s">
        <v>243</v>
      </c>
      <c r="U121" t="s">
        <v>34</v>
      </c>
    </row>
    <row r="122" spans="1:21" ht="15" customHeight="1">
      <c r="A122" t="s">
        <v>1278</v>
      </c>
      <c r="B122"/>
      <c r="C122" t="s">
        <v>1280</v>
      </c>
      <c r="D122"/>
      <c r="E122" t="s">
        <v>148</v>
      </c>
      <c r="F122" t="s">
        <v>155</v>
      </c>
      <c r="G122" t="s">
        <v>388</v>
      </c>
      <c r="H122"/>
      <c r="I122"/>
      <c r="J122"/>
      <c r="K122"/>
      <c r="L122"/>
      <c r="M122"/>
      <c r="N122" s="117">
        <v>1</v>
      </c>
      <c r="O122"/>
      <c r="P122"/>
      <c r="Q122"/>
      <c r="R122" s="9" t="s">
        <v>387</v>
      </c>
      <c r="S122" t="s">
        <v>253</v>
      </c>
      <c r="T122" s="21" t="s">
        <v>246</v>
      </c>
      <c r="U122" t="s">
        <v>247</v>
      </c>
    </row>
    <row r="123" spans="1:21" ht="15" customHeight="1">
      <c r="A123" t="s">
        <v>1278</v>
      </c>
      <c r="B123"/>
      <c r="C123" t="s">
        <v>1280</v>
      </c>
      <c r="D123"/>
      <c r="E123" t="s">
        <v>148</v>
      </c>
      <c r="F123" t="s">
        <v>155</v>
      </c>
      <c r="G123" t="s">
        <v>156</v>
      </c>
      <c r="H123"/>
      <c r="I123"/>
      <c r="J123"/>
      <c r="K123"/>
      <c r="L123"/>
      <c r="M123"/>
      <c r="N123" s="117">
        <v>1</v>
      </c>
      <c r="O123"/>
      <c r="P123"/>
      <c r="Q123"/>
      <c r="R123" s="9" t="s">
        <v>387</v>
      </c>
      <c r="S123" t="s">
        <v>253</v>
      </c>
      <c r="T123" s="21" t="s">
        <v>246</v>
      </c>
      <c r="U123" t="s">
        <v>247</v>
      </c>
    </row>
    <row r="124" spans="1:21" ht="15" customHeight="1">
      <c r="A124" t="s">
        <v>1278</v>
      </c>
      <c r="B124"/>
      <c r="C124" t="s">
        <v>1280</v>
      </c>
      <c r="D124"/>
      <c r="E124" t="s">
        <v>148</v>
      </c>
      <c r="F124" t="s">
        <v>155</v>
      </c>
      <c r="G124" t="s">
        <v>156</v>
      </c>
      <c r="H124"/>
      <c r="I124"/>
      <c r="J124"/>
      <c r="K124"/>
      <c r="L124"/>
      <c r="M124"/>
      <c r="N124" s="117">
        <v>5</v>
      </c>
      <c r="O124"/>
      <c r="P124"/>
      <c r="Q124"/>
      <c r="R124" s="9" t="s">
        <v>387</v>
      </c>
      <c r="S124" t="s">
        <v>1282</v>
      </c>
      <c r="T124" s="21" t="s">
        <v>246</v>
      </c>
      <c r="U124" t="s">
        <v>247</v>
      </c>
    </row>
    <row r="125" spans="1:21" ht="15" customHeight="1">
      <c r="A125" t="s">
        <v>1278</v>
      </c>
      <c r="B125"/>
      <c r="C125" t="s">
        <v>1280</v>
      </c>
      <c r="D125"/>
      <c r="E125" t="s">
        <v>148</v>
      </c>
      <c r="F125" t="s">
        <v>149</v>
      </c>
      <c r="G125" t="s">
        <v>156</v>
      </c>
      <c r="H125"/>
      <c r="I125"/>
      <c r="J125"/>
      <c r="K125"/>
      <c r="L125"/>
      <c r="M125"/>
      <c r="N125" s="117">
        <v>4</v>
      </c>
      <c r="O125"/>
      <c r="P125"/>
      <c r="Q125"/>
      <c r="R125" s="9" t="s">
        <v>387</v>
      </c>
      <c r="S125" t="s">
        <v>1283</v>
      </c>
      <c r="T125" s="21" t="s">
        <v>246</v>
      </c>
      <c r="U125" t="s">
        <v>247</v>
      </c>
    </row>
    <row r="126" spans="1:21" ht="15" customHeight="1">
      <c r="A126" t="s">
        <v>1278</v>
      </c>
      <c r="B126"/>
      <c r="C126" t="s">
        <v>1280</v>
      </c>
      <c r="D126"/>
      <c r="E126" t="s">
        <v>148</v>
      </c>
      <c r="F126" t="s">
        <v>149</v>
      </c>
      <c r="G126" t="s">
        <v>156</v>
      </c>
      <c r="H126"/>
      <c r="I126"/>
      <c r="J126"/>
      <c r="K126"/>
      <c r="L126"/>
      <c r="M126"/>
      <c r="N126" s="117">
        <v>5</v>
      </c>
      <c r="O126"/>
      <c r="P126"/>
      <c r="Q126"/>
      <c r="R126" s="9" t="s">
        <v>387</v>
      </c>
      <c r="S126" t="s">
        <v>1283</v>
      </c>
      <c r="T126" s="21" t="s">
        <v>246</v>
      </c>
      <c r="U126" t="s">
        <v>247</v>
      </c>
    </row>
    <row r="127" spans="1:21" ht="15" customHeight="1">
      <c r="A127" t="s">
        <v>1278</v>
      </c>
      <c r="B127"/>
      <c r="C127" t="s">
        <v>1280</v>
      </c>
      <c r="D127"/>
      <c r="E127" t="s">
        <v>148</v>
      </c>
      <c r="F127" t="s">
        <v>149</v>
      </c>
      <c r="G127" t="s">
        <v>275</v>
      </c>
      <c r="H127"/>
      <c r="I127"/>
      <c r="J127"/>
      <c r="K127"/>
      <c r="L127"/>
      <c r="M127"/>
      <c r="N127" s="117">
        <v>3</v>
      </c>
      <c r="O127"/>
      <c r="P127"/>
      <c r="Q127"/>
      <c r="R127" s="9" t="s">
        <v>387</v>
      </c>
      <c r="S127" t="s">
        <v>276</v>
      </c>
      <c r="T127" s="21" t="s">
        <v>246</v>
      </c>
      <c r="U127" t="s">
        <v>247</v>
      </c>
    </row>
    <row r="128" spans="1:21" ht="15" customHeight="1">
      <c r="A128" t="s">
        <v>1278</v>
      </c>
      <c r="B128"/>
      <c r="C128" t="s">
        <v>1280</v>
      </c>
      <c r="D128"/>
      <c r="E128" t="s">
        <v>148</v>
      </c>
      <c r="F128" t="s">
        <v>149</v>
      </c>
      <c r="G128" t="s">
        <v>150</v>
      </c>
      <c r="H128"/>
      <c r="I128"/>
      <c r="J128"/>
      <c r="K128"/>
      <c r="L128"/>
      <c r="M128"/>
      <c r="N128" s="117">
        <v>1</v>
      </c>
      <c r="O128"/>
      <c r="P128"/>
      <c r="Q128"/>
      <c r="R128" s="9" t="s">
        <v>387</v>
      </c>
      <c r="S128" t="s">
        <v>265</v>
      </c>
      <c r="T128" s="21" t="s">
        <v>246</v>
      </c>
      <c r="U128" t="s">
        <v>247</v>
      </c>
    </row>
    <row r="129" spans="1:21" ht="15" customHeight="1">
      <c r="A129" t="s">
        <v>1278</v>
      </c>
      <c r="B129"/>
      <c r="C129" t="s">
        <v>1280</v>
      </c>
      <c r="D129"/>
      <c r="E129" t="s">
        <v>148</v>
      </c>
      <c r="F129" t="s">
        <v>279</v>
      </c>
      <c r="G129" t="s">
        <v>156</v>
      </c>
      <c r="H129"/>
      <c r="I129"/>
      <c r="J129"/>
      <c r="K129"/>
      <c r="L129"/>
      <c r="M129"/>
      <c r="N129" s="117">
        <v>1</v>
      </c>
      <c r="O129"/>
      <c r="P129"/>
      <c r="Q129"/>
      <c r="R129" s="9" t="s">
        <v>387</v>
      </c>
      <c r="S129" t="s">
        <v>282</v>
      </c>
      <c r="T129" s="21" t="s">
        <v>246</v>
      </c>
      <c r="U129" t="s">
        <v>247</v>
      </c>
    </row>
    <row r="130" spans="1:21" ht="15" customHeight="1">
      <c r="A130" t="s">
        <v>1278</v>
      </c>
      <c r="B130"/>
      <c r="C130" t="s">
        <v>1280</v>
      </c>
      <c r="D130"/>
      <c r="E130" t="s">
        <v>148</v>
      </c>
      <c r="F130" t="s">
        <v>279</v>
      </c>
      <c r="G130" t="s">
        <v>156</v>
      </c>
      <c r="H130"/>
      <c r="I130"/>
      <c r="J130"/>
      <c r="K130"/>
      <c r="L130"/>
      <c r="M130"/>
      <c r="N130" s="117">
        <v>2</v>
      </c>
      <c r="O130"/>
      <c r="P130"/>
      <c r="Q130"/>
      <c r="R130" s="9" t="s">
        <v>387</v>
      </c>
      <c r="S130" t="s">
        <v>282</v>
      </c>
      <c r="T130" s="21" t="s">
        <v>246</v>
      </c>
      <c r="U130" t="s">
        <v>247</v>
      </c>
    </row>
    <row r="131" spans="1:21" ht="15" customHeight="1">
      <c r="A131" t="s">
        <v>1278</v>
      </c>
      <c r="B131"/>
      <c r="C131" t="s">
        <v>1280</v>
      </c>
      <c r="D131"/>
      <c r="E131" t="s">
        <v>148</v>
      </c>
      <c r="F131" t="s">
        <v>279</v>
      </c>
      <c r="G131" t="s">
        <v>1284</v>
      </c>
      <c r="H131"/>
      <c r="I131"/>
      <c r="J131"/>
      <c r="K131"/>
      <c r="L131"/>
      <c r="M131"/>
      <c r="N131" s="117">
        <v>1</v>
      </c>
      <c r="O131"/>
      <c r="P131"/>
      <c r="Q131"/>
      <c r="R131" s="9" t="s">
        <v>387</v>
      </c>
      <c r="S131" t="s">
        <v>1285</v>
      </c>
      <c r="T131" s="21" t="s">
        <v>246</v>
      </c>
      <c r="U131" t="s">
        <v>247</v>
      </c>
    </row>
    <row r="132" spans="1:21" ht="15" customHeight="1">
      <c r="A132" t="s">
        <v>1278</v>
      </c>
      <c r="B132"/>
      <c r="C132" t="s">
        <v>1280</v>
      </c>
      <c r="D132"/>
      <c r="E132" t="s">
        <v>148</v>
      </c>
      <c r="F132" t="s">
        <v>286</v>
      </c>
      <c r="G132" t="s">
        <v>250</v>
      </c>
      <c r="H132"/>
      <c r="I132"/>
      <c r="J132"/>
      <c r="K132"/>
      <c r="L132"/>
      <c r="M132"/>
      <c r="N132" s="117">
        <v>1</v>
      </c>
      <c r="O132"/>
      <c r="P132"/>
      <c r="Q132"/>
      <c r="R132" s="9" t="s">
        <v>387</v>
      </c>
      <c r="S132" t="s">
        <v>287</v>
      </c>
      <c r="T132" s="21" t="s">
        <v>246</v>
      </c>
      <c r="U132" t="s">
        <v>247</v>
      </c>
    </row>
    <row r="133" spans="1:21" ht="15" customHeight="1">
      <c r="A133" t="s">
        <v>1278</v>
      </c>
      <c r="B133"/>
      <c r="C133" t="s">
        <v>1280</v>
      </c>
      <c r="D133"/>
      <c r="E133" t="s">
        <v>148</v>
      </c>
      <c r="F133" t="s">
        <v>286</v>
      </c>
      <c r="G133" t="s">
        <v>250</v>
      </c>
      <c r="H133"/>
      <c r="I133"/>
      <c r="J133"/>
      <c r="K133"/>
      <c r="L133"/>
      <c r="M133"/>
      <c r="N133" s="117">
        <v>2</v>
      </c>
      <c r="O133"/>
      <c r="P133"/>
      <c r="Q133"/>
      <c r="R133" s="9" t="s">
        <v>387</v>
      </c>
      <c r="S133" t="s">
        <v>287</v>
      </c>
      <c r="T133" s="21" t="s">
        <v>246</v>
      </c>
      <c r="U133" t="s">
        <v>247</v>
      </c>
    </row>
    <row r="134" spans="1:21" ht="15" customHeight="1">
      <c r="A134" t="s">
        <v>1278</v>
      </c>
      <c r="B134"/>
      <c r="C134" t="s">
        <v>1280</v>
      </c>
      <c r="D134"/>
      <c r="E134" t="s">
        <v>148</v>
      </c>
      <c r="F134" t="s">
        <v>286</v>
      </c>
      <c r="G134" t="s">
        <v>289</v>
      </c>
      <c r="H134"/>
      <c r="I134"/>
      <c r="J134"/>
      <c r="K134"/>
      <c r="L134"/>
      <c r="M134"/>
      <c r="N134" s="117">
        <v>1</v>
      </c>
      <c r="O134"/>
      <c r="P134"/>
      <c r="Q134"/>
      <c r="R134" s="9" t="s">
        <v>387</v>
      </c>
      <c r="S134" t="s">
        <v>290</v>
      </c>
      <c r="T134" s="21" t="s">
        <v>246</v>
      </c>
      <c r="U134" t="s">
        <v>247</v>
      </c>
    </row>
    <row r="135" spans="1:21" ht="15" customHeight="1">
      <c r="A135" t="s">
        <v>1278</v>
      </c>
      <c r="B135"/>
      <c r="C135" t="s">
        <v>1280</v>
      </c>
      <c r="D135"/>
      <c r="E135" t="s">
        <v>148</v>
      </c>
      <c r="F135" t="s">
        <v>286</v>
      </c>
      <c r="G135" t="s">
        <v>164</v>
      </c>
      <c r="H135"/>
      <c r="I135"/>
      <c r="J135"/>
      <c r="K135"/>
      <c r="L135"/>
      <c r="M135"/>
      <c r="N135" s="117">
        <v>0.17</v>
      </c>
      <c r="O135">
        <v>0.03</v>
      </c>
      <c r="P135">
        <v>0.38</v>
      </c>
      <c r="Q135"/>
      <c r="R135" s="9" t="s">
        <v>387</v>
      </c>
      <c r="S135" t="s">
        <v>292</v>
      </c>
      <c r="T135" s="21" t="s">
        <v>246</v>
      </c>
      <c r="U135" t="s">
        <v>247</v>
      </c>
    </row>
    <row r="136" spans="1:21" ht="15" customHeight="1">
      <c r="A136" t="s">
        <v>1278</v>
      </c>
      <c r="B136"/>
      <c r="C136" t="s">
        <v>1280</v>
      </c>
      <c r="D136"/>
      <c r="E136" t="s">
        <v>148</v>
      </c>
      <c r="F136" t="s">
        <v>286</v>
      </c>
      <c r="G136" t="s">
        <v>190</v>
      </c>
      <c r="H136"/>
      <c r="I136"/>
      <c r="J136"/>
      <c r="K136"/>
      <c r="L136"/>
      <c r="M136"/>
      <c r="N136" s="117">
        <v>2</v>
      </c>
      <c r="O136"/>
      <c r="P136"/>
      <c r="Q136"/>
      <c r="R136" s="9" t="s">
        <v>387</v>
      </c>
      <c r="S136" t="s">
        <v>294</v>
      </c>
      <c r="T136" s="21" t="s">
        <v>246</v>
      </c>
      <c r="U136" t="s">
        <v>247</v>
      </c>
    </row>
    <row r="137" spans="1:21" ht="15" customHeight="1">
      <c r="A137" t="s">
        <v>1278</v>
      </c>
      <c r="B137"/>
      <c r="C137" t="s">
        <v>1280</v>
      </c>
      <c r="D137"/>
      <c r="E137" t="s">
        <v>148</v>
      </c>
      <c r="F137" t="s">
        <v>171</v>
      </c>
      <c r="G137" t="s">
        <v>299</v>
      </c>
      <c r="H137"/>
      <c r="I137"/>
      <c r="J137"/>
      <c r="K137"/>
      <c r="L137"/>
      <c r="M137"/>
      <c r="N137" s="117">
        <v>1</v>
      </c>
      <c r="O137"/>
      <c r="P137"/>
      <c r="Q137"/>
      <c r="R137" s="9" t="s">
        <v>387</v>
      </c>
      <c r="S137" t="s">
        <v>300</v>
      </c>
      <c r="T137" s="21" t="s">
        <v>246</v>
      </c>
      <c r="U137" t="s">
        <v>247</v>
      </c>
    </row>
    <row r="138" spans="1:21" ht="15" customHeight="1">
      <c r="A138" t="s">
        <v>1278</v>
      </c>
      <c r="B138"/>
      <c r="C138" t="s">
        <v>1280</v>
      </c>
      <c r="D138"/>
      <c r="E138" t="s">
        <v>148</v>
      </c>
      <c r="F138" t="s">
        <v>199</v>
      </c>
      <c r="G138" t="s">
        <v>156</v>
      </c>
      <c r="H138"/>
      <c r="I138"/>
      <c r="J138"/>
      <c r="K138"/>
      <c r="L138"/>
      <c r="M138"/>
      <c r="N138" s="117">
        <v>2</v>
      </c>
      <c r="O138"/>
      <c r="P138"/>
      <c r="Q138"/>
      <c r="R138" s="9" t="s">
        <v>387</v>
      </c>
      <c r="S138" t="s">
        <v>302</v>
      </c>
      <c r="T138" s="21" t="s">
        <v>246</v>
      </c>
      <c r="U138" t="s">
        <v>247</v>
      </c>
    </row>
    <row r="139" spans="1:21" ht="15" customHeight="1">
      <c r="A139" t="s">
        <v>1278</v>
      </c>
      <c r="B139"/>
      <c r="C139" t="s">
        <v>1280</v>
      </c>
      <c r="D139"/>
      <c r="E139" t="s">
        <v>148</v>
      </c>
      <c r="F139" t="s">
        <v>175</v>
      </c>
      <c r="G139" t="s">
        <v>156</v>
      </c>
      <c r="H139"/>
      <c r="I139"/>
      <c r="J139"/>
      <c r="K139"/>
      <c r="L139"/>
      <c r="M139"/>
      <c r="N139" s="117">
        <v>2</v>
      </c>
      <c r="O139"/>
      <c r="P139"/>
      <c r="Q139"/>
      <c r="R139" s="9" t="s">
        <v>387</v>
      </c>
      <c r="S139" t="s">
        <v>304</v>
      </c>
      <c r="T139" s="21" t="s">
        <v>246</v>
      </c>
      <c r="U139" t="s">
        <v>247</v>
      </c>
    </row>
    <row r="140" spans="1:21" ht="15" customHeight="1">
      <c r="A140" t="s">
        <v>1278</v>
      </c>
      <c r="B140"/>
      <c r="C140" t="s">
        <v>1280</v>
      </c>
      <c r="D140"/>
      <c r="E140" t="s">
        <v>148</v>
      </c>
      <c r="F140" t="s">
        <v>175</v>
      </c>
      <c r="G140" t="s">
        <v>156</v>
      </c>
      <c r="H140"/>
      <c r="I140"/>
      <c r="J140"/>
      <c r="K140"/>
      <c r="L140"/>
      <c r="M140"/>
      <c r="N140" s="117">
        <v>2</v>
      </c>
      <c r="O140"/>
      <c r="P140"/>
      <c r="Q140"/>
      <c r="R140" s="9" t="s">
        <v>387</v>
      </c>
      <c r="S140" t="s">
        <v>306</v>
      </c>
      <c r="T140" s="21" t="s">
        <v>246</v>
      </c>
      <c r="U140" t="s">
        <v>247</v>
      </c>
    </row>
    <row r="141" spans="1:21" ht="15" customHeight="1">
      <c r="A141" t="s">
        <v>1278</v>
      </c>
      <c r="B141"/>
      <c r="C141" t="s">
        <v>1280</v>
      </c>
      <c r="D141"/>
      <c r="E141" t="s">
        <v>148</v>
      </c>
      <c r="F141" t="s">
        <v>175</v>
      </c>
      <c r="G141" t="s">
        <v>156</v>
      </c>
      <c r="H141"/>
      <c r="I141"/>
      <c r="J141"/>
      <c r="K141"/>
      <c r="L141"/>
      <c r="M141"/>
      <c r="N141" s="117">
        <v>2</v>
      </c>
      <c r="O141"/>
      <c r="P141"/>
      <c r="Q141"/>
      <c r="R141" s="9" t="s">
        <v>387</v>
      </c>
      <c r="S141" t="s">
        <v>308</v>
      </c>
      <c r="T141" s="21" t="s">
        <v>246</v>
      </c>
      <c r="U141" t="s">
        <v>247</v>
      </c>
    </row>
    <row r="142" spans="1:21" ht="15" customHeight="1">
      <c r="A142" t="s">
        <v>1278</v>
      </c>
      <c r="B142"/>
      <c r="C142" t="s">
        <v>1280</v>
      </c>
      <c r="D142"/>
      <c r="E142" t="s">
        <v>148</v>
      </c>
      <c r="F142" t="s">
        <v>175</v>
      </c>
      <c r="G142" t="s">
        <v>156</v>
      </c>
      <c r="H142"/>
      <c r="I142"/>
      <c r="J142"/>
      <c r="K142"/>
      <c r="L142"/>
      <c r="M142"/>
      <c r="N142" s="117">
        <v>2</v>
      </c>
      <c r="O142"/>
      <c r="P142"/>
      <c r="Q142"/>
      <c r="R142" s="9" t="s">
        <v>387</v>
      </c>
      <c r="S142" t="s">
        <v>310</v>
      </c>
      <c r="T142" s="21" t="s">
        <v>246</v>
      </c>
      <c r="U142" t="s">
        <v>247</v>
      </c>
    </row>
    <row r="143" spans="1:21" ht="15" customHeight="1">
      <c r="A143" t="s">
        <v>1278</v>
      </c>
      <c r="B143"/>
      <c r="C143" t="s">
        <v>1280</v>
      </c>
      <c r="D143"/>
      <c r="E143" t="s">
        <v>148</v>
      </c>
      <c r="F143" t="s">
        <v>175</v>
      </c>
      <c r="G143" t="s">
        <v>315</v>
      </c>
      <c r="H143"/>
      <c r="I143"/>
      <c r="J143"/>
      <c r="K143"/>
      <c r="L143"/>
      <c r="M143"/>
      <c r="N143" s="117">
        <v>1</v>
      </c>
      <c r="O143"/>
      <c r="P143"/>
      <c r="Q143"/>
      <c r="R143" s="9" t="s">
        <v>387</v>
      </c>
      <c r="S143" t="s">
        <v>316</v>
      </c>
      <c r="T143" s="21" t="s">
        <v>246</v>
      </c>
      <c r="U143" t="s">
        <v>247</v>
      </c>
    </row>
    <row r="144" spans="1:21" ht="15" customHeight="1">
      <c r="A144" t="s">
        <v>1278</v>
      </c>
      <c r="B144"/>
      <c r="C144" t="s">
        <v>1280</v>
      </c>
      <c r="D144"/>
      <c r="E144" t="s">
        <v>148</v>
      </c>
      <c r="F144" t="s">
        <v>149</v>
      </c>
      <c r="G144" t="s">
        <v>150</v>
      </c>
      <c r="H144"/>
      <c r="I144"/>
      <c r="J144"/>
      <c r="K144"/>
      <c r="L144"/>
      <c r="M144"/>
      <c r="N144" s="117">
        <v>0.63</v>
      </c>
      <c r="O144"/>
      <c r="P144"/>
      <c r="Q144"/>
      <c r="R144" s="9" t="s">
        <v>387</v>
      </c>
      <c r="S144" t="s">
        <v>276</v>
      </c>
      <c r="T144" s="21" t="s">
        <v>246</v>
      </c>
      <c r="U144" t="s">
        <v>247</v>
      </c>
    </row>
    <row r="145" spans="1:21" ht="15" customHeight="1">
      <c r="A145" t="s">
        <v>1273</v>
      </c>
      <c r="B145"/>
      <c r="C145" t="s">
        <v>1280</v>
      </c>
      <c r="D145" t="s">
        <v>147</v>
      </c>
      <c r="E145" t="s">
        <v>148</v>
      </c>
      <c r="F145" t="s">
        <v>149</v>
      </c>
      <c r="G145" t="s">
        <v>150</v>
      </c>
      <c r="H145"/>
      <c r="I145"/>
      <c r="J145"/>
      <c r="K145"/>
      <c r="L145"/>
      <c r="M145"/>
      <c r="N145" s="119">
        <v>4</v>
      </c>
      <c r="O145" s="75"/>
      <c r="P145"/>
      <c r="Q145"/>
      <c r="R145" t="s">
        <v>151</v>
      </c>
      <c r="S145" t="s">
        <v>152</v>
      </c>
      <c r="T145" s="29" t="s">
        <v>153</v>
      </c>
      <c r="U145" t="s">
        <v>34</v>
      </c>
    </row>
    <row r="146" spans="1:21" ht="15" customHeight="1">
      <c r="A146" t="s">
        <v>1273</v>
      </c>
      <c r="B146"/>
      <c r="C146" t="s">
        <v>1280</v>
      </c>
      <c r="D146" t="s">
        <v>147</v>
      </c>
      <c r="E146" t="s">
        <v>148</v>
      </c>
      <c r="F146" t="s">
        <v>155</v>
      </c>
      <c r="G146" t="s">
        <v>156</v>
      </c>
      <c r="H146"/>
      <c r="I146"/>
      <c r="J146"/>
      <c r="K146"/>
      <c r="L146"/>
      <c r="M146"/>
      <c r="N146" s="119">
        <v>12</v>
      </c>
      <c r="O146" s="75"/>
      <c r="P146"/>
      <c r="Q146"/>
      <c r="R146" t="s">
        <v>151</v>
      </c>
      <c r="S146" t="s">
        <v>152</v>
      </c>
      <c r="T146" s="29" t="s">
        <v>157</v>
      </c>
      <c r="U146" t="s">
        <v>34</v>
      </c>
    </row>
    <row r="147" spans="1:21" ht="15" customHeight="1">
      <c r="A147" t="s">
        <v>1273</v>
      </c>
      <c r="B147"/>
      <c r="C147" t="s">
        <v>1280</v>
      </c>
      <c r="D147" t="s">
        <v>147</v>
      </c>
      <c r="E147" t="s">
        <v>148</v>
      </c>
      <c r="F147" t="s">
        <v>155</v>
      </c>
      <c r="G147" t="s">
        <v>156</v>
      </c>
      <c r="H147"/>
      <c r="I147"/>
      <c r="J147"/>
      <c r="K147"/>
      <c r="L147"/>
      <c r="M147"/>
      <c r="N147" s="119">
        <v>10.7</v>
      </c>
      <c r="O147" s="75"/>
      <c r="P147"/>
      <c r="Q147"/>
      <c r="R147" t="s">
        <v>151</v>
      </c>
      <c r="S147" t="s">
        <v>152</v>
      </c>
      <c r="T147" s="29" t="s">
        <v>158</v>
      </c>
      <c r="U147" t="s">
        <v>34</v>
      </c>
    </row>
    <row r="148" spans="1:21" ht="15" customHeight="1">
      <c r="A148" t="s">
        <v>1273</v>
      </c>
      <c r="B148"/>
      <c r="C148" t="s">
        <v>1280</v>
      </c>
      <c r="D148" t="s">
        <v>147</v>
      </c>
      <c r="E148" t="s">
        <v>148</v>
      </c>
      <c r="F148" t="s">
        <v>155</v>
      </c>
      <c r="G148" t="s">
        <v>156</v>
      </c>
      <c r="H148"/>
      <c r="I148"/>
      <c r="J148"/>
      <c r="K148"/>
      <c r="L148"/>
      <c r="M148"/>
      <c r="N148" s="119">
        <v>7.9</v>
      </c>
      <c r="O148" s="75"/>
      <c r="P148"/>
      <c r="Q148"/>
      <c r="R148" t="s">
        <v>151</v>
      </c>
      <c r="S148" t="s">
        <v>152</v>
      </c>
      <c r="T148" s="29" t="s">
        <v>159</v>
      </c>
      <c r="U148" t="s">
        <v>34</v>
      </c>
    </row>
    <row r="149" spans="1:21" ht="15" customHeight="1">
      <c r="A149" t="s">
        <v>1273</v>
      </c>
      <c r="B149"/>
      <c r="C149" t="s">
        <v>1280</v>
      </c>
      <c r="D149" t="s">
        <v>147</v>
      </c>
      <c r="E149" t="s">
        <v>148</v>
      </c>
      <c r="F149" t="s">
        <v>155</v>
      </c>
      <c r="G149" t="s">
        <v>156</v>
      </c>
      <c r="H149"/>
      <c r="I149"/>
      <c r="J149"/>
      <c r="K149"/>
      <c r="L149"/>
      <c r="M149"/>
      <c r="N149" s="119">
        <v>8.1</v>
      </c>
      <c r="O149" s="75"/>
      <c r="P149"/>
      <c r="Q149"/>
      <c r="R149" t="s">
        <v>151</v>
      </c>
      <c r="S149" t="s">
        <v>152</v>
      </c>
      <c r="T149" s="29" t="s">
        <v>160</v>
      </c>
      <c r="U149" t="s">
        <v>34</v>
      </c>
    </row>
    <row r="150" spans="1:21" ht="15" customHeight="1">
      <c r="A150" t="s">
        <v>1273</v>
      </c>
      <c r="B150"/>
      <c r="C150" t="s">
        <v>1280</v>
      </c>
      <c r="D150" t="s">
        <v>147</v>
      </c>
      <c r="E150" t="s">
        <v>148</v>
      </c>
      <c r="F150" t="s">
        <v>155</v>
      </c>
      <c r="G150" t="s">
        <v>156</v>
      </c>
      <c r="H150"/>
      <c r="I150"/>
      <c r="J150"/>
      <c r="K150"/>
      <c r="L150"/>
      <c r="M150"/>
      <c r="N150" s="119">
        <v>8.5</v>
      </c>
      <c r="O150" s="75"/>
      <c r="P150"/>
      <c r="Q150"/>
      <c r="R150" t="s">
        <v>151</v>
      </c>
      <c r="S150" t="s">
        <v>152</v>
      </c>
      <c r="T150" s="29" t="s">
        <v>161</v>
      </c>
      <c r="U150" t="s">
        <v>34</v>
      </c>
    </row>
    <row r="151" spans="1:21" ht="15" customHeight="1">
      <c r="A151" t="s">
        <v>1273</v>
      </c>
      <c r="B151"/>
      <c r="C151" t="s">
        <v>1280</v>
      </c>
      <c r="D151" t="s">
        <v>147</v>
      </c>
      <c r="E151" t="s">
        <v>148</v>
      </c>
      <c r="F151" t="s">
        <v>155</v>
      </c>
      <c r="G151" t="s">
        <v>156</v>
      </c>
      <c r="H151"/>
      <c r="I151"/>
      <c r="J151"/>
      <c r="K151"/>
      <c r="L151"/>
      <c r="M151"/>
      <c r="N151" s="119">
        <v>8.5</v>
      </c>
      <c r="O151" s="75"/>
      <c r="P151"/>
      <c r="Q151"/>
      <c r="R151" t="s">
        <v>151</v>
      </c>
      <c r="S151" t="s">
        <v>152</v>
      </c>
      <c r="T151" s="29" t="s">
        <v>162</v>
      </c>
      <c r="U151" t="s">
        <v>34</v>
      </c>
    </row>
    <row r="152" spans="1:21" ht="15" customHeight="1">
      <c r="A152" t="s">
        <v>1273</v>
      </c>
      <c r="B152"/>
      <c r="C152" t="s">
        <v>1280</v>
      </c>
      <c r="D152" t="s">
        <v>68</v>
      </c>
      <c r="E152" t="s">
        <v>148</v>
      </c>
      <c r="F152" t="s">
        <v>155</v>
      </c>
      <c r="G152" t="s">
        <v>164</v>
      </c>
      <c r="H152"/>
      <c r="I152"/>
      <c r="J152"/>
      <c r="K152"/>
      <c r="L152"/>
      <c r="M152"/>
      <c r="N152" s="119">
        <v>8.1</v>
      </c>
      <c r="O152" s="76">
        <v>4.9000000000000004</v>
      </c>
      <c r="P152">
        <v>13.4</v>
      </c>
      <c r="Q152"/>
      <c r="R152" t="s">
        <v>151</v>
      </c>
      <c r="S152" t="s">
        <v>165</v>
      </c>
      <c r="T152" s="29" t="s">
        <v>166</v>
      </c>
      <c r="U152" t="s">
        <v>34</v>
      </c>
    </row>
    <row r="153" spans="1:21" ht="15" customHeight="1">
      <c r="A153" t="s">
        <v>1273</v>
      </c>
      <c r="B153"/>
      <c r="C153" t="s">
        <v>1280</v>
      </c>
      <c r="D153" t="s">
        <v>68</v>
      </c>
      <c r="E153" t="s">
        <v>148</v>
      </c>
      <c r="F153" t="s">
        <v>149</v>
      </c>
      <c r="G153" t="s">
        <v>164</v>
      </c>
      <c r="H153"/>
      <c r="I153"/>
      <c r="J153"/>
      <c r="K153"/>
      <c r="L153"/>
      <c r="M153"/>
      <c r="N153" s="119">
        <v>6.5</v>
      </c>
      <c r="O153" s="76">
        <v>3.9</v>
      </c>
      <c r="P153">
        <v>10.7</v>
      </c>
      <c r="Q153"/>
      <c r="R153" t="s">
        <v>151</v>
      </c>
      <c r="S153" t="s">
        <v>165</v>
      </c>
      <c r="T153" s="29" t="s">
        <v>167</v>
      </c>
      <c r="U153" t="s">
        <v>34</v>
      </c>
    </row>
    <row r="154" spans="1:21" ht="15" customHeight="1">
      <c r="A154" t="s">
        <v>1273</v>
      </c>
      <c r="B154"/>
      <c r="C154" t="s">
        <v>1280</v>
      </c>
      <c r="D154" t="s">
        <v>68</v>
      </c>
      <c r="E154" t="s">
        <v>148</v>
      </c>
      <c r="F154" t="s">
        <v>168</v>
      </c>
      <c r="G154" t="s">
        <v>164</v>
      </c>
      <c r="H154"/>
      <c r="I154"/>
      <c r="J154"/>
      <c r="K154"/>
      <c r="L154"/>
      <c r="M154"/>
      <c r="N154" s="119">
        <v>5.0999999999999996</v>
      </c>
      <c r="O154" s="76">
        <v>3.1</v>
      </c>
      <c r="P154">
        <v>8.5</v>
      </c>
      <c r="Q154"/>
      <c r="R154" t="s">
        <v>151</v>
      </c>
      <c r="S154" t="s">
        <v>165</v>
      </c>
      <c r="T154" s="29" t="s">
        <v>169</v>
      </c>
      <c r="U154" t="s">
        <v>34</v>
      </c>
    </row>
    <row r="155" spans="1:21" ht="15" customHeight="1">
      <c r="A155" t="s">
        <v>1273</v>
      </c>
      <c r="B155"/>
      <c r="C155" t="s">
        <v>1280</v>
      </c>
      <c r="D155" t="s">
        <v>68</v>
      </c>
      <c r="E155" t="s">
        <v>148</v>
      </c>
      <c r="F155" t="s">
        <v>171</v>
      </c>
      <c r="G155" t="s">
        <v>150</v>
      </c>
      <c r="H155"/>
      <c r="I155"/>
      <c r="J155"/>
      <c r="K155"/>
      <c r="L155"/>
      <c r="M155"/>
      <c r="N155" s="119">
        <v>1.47</v>
      </c>
      <c r="O155" s="76">
        <v>1.3</v>
      </c>
      <c r="P155">
        <v>1.7</v>
      </c>
      <c r="Q155"/>
      <c r="R155" t="s">
        <v>151</v>
      </c>
      <c r="S155" t="s">
        <v>172</v>
      </c>
      <c r="T155" s="29" t="s">
        <v>173</v>
      </c>
      <c r="U155" t="s">
        <v>34</v>
      </c>
    </row>
    <row r="156" spans="1:21" ht="15" customHeight="1">
      <c r="A156" t="s">
        <v>1273</v>
      </c>
      <c r="B156"/>
      <c r="C156" t="s">
        <v>1280</v>
      </c>
      <c r="D156" t="s">
        <v>68</v>
      </c>
      <c r="E156" t="s">
        <v>148</v>
      </c>
      <c r="F156" t="s">
        <v>171</v>
      </c>
      <c r="G156" t="s">
        <v>150</v>
      </c>
      <c r="H156"/>
      <c r="I156"/>
      <c r="J156"/>
      <c r="K156"/>
      <c r="L156"/>
      <c r="M156"/>
      <c r="N156" s="119">
        <v>7.65</v>
      </c>
      <c r="O156" s="76">
        <v>7</v>
      </c>
      <c r="P156">
        <v>8.3000000000000007</v>
      </c>
      <c r="Q156"/>
      <c r="R156" t="s">
        <v>151</v>
      </c>
      <c r="S156" t="s">
        <v>172</v>
      </c>
      <c r="T156" s="29" t="s">
        <v>174</v>
      </c>
      <c r="U156" t="s">
        <v>34</v>
      </c>
    </row>
    <row r="157" spans="1:21" ht="15" customHeight="1">
      <c r="A157" t="s">
        <v>1273</v>
      </c>
      <c r="B157"/>
      <c r="C157" t="s">
        <v>1280</v>
      </c>
      <c r="D157" t="s">
        <v>147</v>
      </c>
      <c r="E157" t="s">
        <v>148</v>
      </c>
      <c r="F157" t="s">
        <v>336</v>
      </c>
      <c r="G157" t="s">
        <v>150</v>
      </c>
      <c r="H157"/>
      <c r="I157"/>
      <c r="J157"/>
      <c r="K157"/>
      <c r="L157"/>
      <c r="M157"/>
      <c r="N157" s="120">
        <v>8.1999999999999993</v>
      </c>
      <c r="O157" s="71">
        <v>6.5</v>
      </c>
      <c r="P157">
        <v>10.6</v>
      </c>
      <c r="Q157"/>
      <c r="R157" t="s">
        <v>151</v>
      </c>
      <c r="S157" t="s">
        <v>337</v>
      </c>
      <c r="T157" s="29" t="s">
        <v>338</v>
      </c>
      <c r="U157" t="s">
        <v>34</v>
      </c>
    </row>
    <row r="158" spans="1:21" ht="15" customHeight="1">
      <c r="A158" t="s">
        <v>1273</v>
      </c>
      <c r="B158"/>
      <c r="C158" t="s">
        <v>1280</v>
      </c>
      <c r="D158" t="s">
        <v>147</v>
      </c>
      <c r="E158" t="s">
        <v>148</v>
      </c>
      <c r="F158" t="s">
        <v>336</v>
      </c>
      <c r="G158" t="s">
        <v>150</v>
      </c>
      <c r="H158"/>
      <c r="I158"/>
      <c r="J158"/>
      <c r="K158"/>
      <c r="L158"/>
      <c r="M158"/>
      <c r="N158" s="120">
        <v>2.2999999999999998</v>
      </c>
      <c r="O158" s="71">
        <v>1.3</v>
      </c>
      <c r="P158">
        <v>3.5</v>
      </c>
      <c r="Q158"/>
      <c r="R158" t="s">
        <v>151</v>
      </c>
      <c r="S158" s="65" t="s">
        <v>337</v>
      </c>
      <c r="T158" s="29" t="s">
        <v>1281</v>
      </c>
      <c r="U158" t="s">
        <v>34</v>
      </c>
    </row>
    <row r="159" spans="1:21" ht="15" customHeight="1">
      <c r="A159" t="s">
        <v>1273</v>
      </c>
      <c r="B159"/>
      <c r="C159" t="s">
        <v>1280</v>
      </c>
      <c r="D159" t="s">
        <v>147</v>
      </c>
      <c r="E159" t="s">
        <v>148</v>
      </c>
      <c r="F159" t="s">
        <v>155</v>
      </c>
      <c r="G159" t="s">
        <v>156</v>
      </c>
      <c r="H159"/>
      <c r="I159"/>
      <c r="J159"/>
      <c r="K159"/>
      <c r="L159"/>
      <c r="M159"/>
      <c r="N159" s="117">
        <v>7</v>
      </c>
      <c r="O159"/>
      <c r="P159"/>
      <c r="Q159"/>
      <c r="R159" t="s">
        <v>151</v>
      </c>
      <c r="S159" t="s">
        <v>346</v>
      </c>
      <c r="T159" s="29" t="s">
        <v>347</v>
      </c>
      <c r="U159" t="s">
        <v>34</v>
      </c>
    </row>
    <row r="160" spans="1:21" ht="15" customHeight="1">
      <c r="A160" t="s">
        <v>1273</v>
      </c>
      <c r="B160"/>
      <c r="C160" t="s">
        <v>1280</v>
      </c>
      <c r="D160" t="s">
        <v>147</v>
      </c>
      <c r="E160" t="s">
        <v>148</v>
      </c>
      <c r="F160" t="s">
        <v>155</v>
      </c>
      <c r="G160" t="s">
        <v>156</v>
      </c>
      <c r="H160"/>
      <c r="I160"/>
      <c r="J160"/>
      <c r="K160"/>
      <c r="L160"/>
      <c r="M160"/>
      <c r="N160" s="117">
        <v>7</v>
      </c>
      <c r="O160"/>
      <c r="P160"/>
      <c r="Q160"/>
      <c r="R160" t="s">
        <v>151</v>
      </c>
      <c r="S160" t="s">
        <v>346</v>
      </c>
      <c r="T160" s="29" t="s">
        <v>349</v>
      </c>
      <c r="U160" t="s">
        <v>34</v>
      </c>
    </row>
    <row r="161" spans="1:21" ht="15" customHeight="1">
      <c r="A161" t="s">
        <v>1273</v>
      </c>
      <c r="B161"/>
      <c r="C161" t="s">
        <v>1280</v>
      </c>
      <c r="D161" t="s">
        <v>147</v>
      </c>
      <c r="E161" t="s">
        <v>148</v>
      </c>
      <c r="F161" t="s">
        <v>155</v>
      </c>
      <c r="G161" t="s">
        <v>156</v>
      </c>
      <c r="H161"/>
      <c r="I161"/>
      <c r="J161"/>
      <c r="K161"/>
      <c r="L161"/>
      <c r="M161"/>
      <c r="N161" s="117">
        <v>7</v>
      </c>
      <c r="O161"/>
      <c r="P161"/>
      <c r="Q161"/>
      <c r="R161" t="s">
        <v>151</v>
      </c>
      <c r="S161" t="s">
        <v>346</v>
      </c>
      <c r="T161" s="29" t="s">
        <v>351</v>
      </c>
      <c r="U161" t="s">
        <v>34</v>
      </c>
    </row>
    <row r="162" spans="1:21" ht="15" customHeight="1">
      <c r="A162" t="s">
        <v>1273</v>
      </c>
      <c r="B162"/>
      <c r="C162" t="s">
        <v>1280</v>
      </c>
      <c r="D162" t="s">
        <v>147</v>
      </c>
      <c r="E162" t="s">
        <v>148</v>
      </c>
      <c r="F162" t="s">
        <v>155</v>
      </c>
      <c r="G162" t="s">
        <v>156</v>
      </c>
      <c r="H162"/>
      <c r="I162"/>
      <c r="J162"/>
      <c r="K162"/>
      <c r="L162"/>
      <c r="M162"/>
      <c r="N162" s="117">
        <v>7</v>
      </c>
      <c r="O162"/>
      <c r="P162"/>
      <c r="Q162"/>
      <c r="R162" t="s">
        <v>151</v>
      </c>
      <c r="S162" t="s">
        <v>346</v>
      </c>
      <c r="T162" s="29" t="s">
        <v>352</v>
      </c>
      <c r="U162" t="s">
        <v>34</v>
      </c>
    </row>
    <row r="163" spans="1:21" ht="15" customHeight="1">
      <c r="A163" t="s">
        <v>1273</v>
      </c>
      <c r="B163"/>
      <c r="C163" t="s">
        <v>1280</v>
      </c>
      <c r="D163" t="s">
        <v>147</v>
      </c>
      <c r="E163" t="s">
        <v>148</v>
      </c>
      <c r="F163" t="s">
        <v>175</v>
      </c>
      <c r="G163" t="s">
        <v>156</v>
      </c>
      <c r="H163"/>
      <c r="I163"/>
      <c r="J163"/>
      <c r="K163"/>
      <c r="L163"/>
      <c r="M163"/>
      <c r="N163" s="117">
        <v>4</v>
      </c>
      <c r="O163"/>
      <c r="P163"/>
      <c r="Q163"/>
      <c r="R163" t="s">
        <v>151</v>
      </c>
      <c r="S163" t="s">
        <v>176</v>
      </c>
      <c r="T163" s="29" t="s">
        <v>177</v>
      </c>
      <c r="U163" t="s">
        <v>34</v>
      </c>
    </row>
    <row r="164" spans="1:21" ht="15" customHeight="1">
      <c r="A164" t="s">
        <v>1273</v>
      </c>
      <c r="B164"/>
      <c r="C164" t="s">
        <v>1280</v>
      </c>
      <c r="D164" t="s">
        <v>68</v>
      </c>
      <c r="E164" t="s">
        <v>148</v>
      </c>
      <c r="F164" t="s">
        <v>175</v>
      </c>
      <c r="G164" t="s">
        <v>150</v>
      </c>
      <c r="H164"/>
      <c r="I164"/>
      <c r="J164"/>
      <c r="K164"/>
      <c r="L164"/>
      <c r="M164"/>
      <c r="N164" s="117">
        <v>6.2</v>
      </c>
      <c r="O164"/>
      <c r="P164"/>
      <c r="Q164"/>
      <c r="R164" t="s">
        <v>151</v>
      </c>
      <c r="S164" t="s">
        <v>176</v>
      </c>
      <c r="T164" s="29" t="s">
        <v>178</v>
      </c>
      <c r="U164" t="s">
        <v>34</v>
      </c>
    </row>
    <row r="165" spans="1:21" ht="15" customHeight="1">
      <c r="A165" t="s">
        <v>1273</v>
      </c>
      <c r="B165"/>
      <c r="C165" t="s">
        <v>1280</v>
      </c>
      <c r="D165" t="s">
        <v>147</v>
      </c>
      <c r="E165" t="s">
        <v>148</v>
      </c>
      <c r="F165" t="s">
        <v>171</v>
      </c>
      <c r="G165" s="74" t="s">
        <v>150</v>
      </c>
      <c r="H165"/>
      <c r="I165"/>
      <c r="J165"/>
      <c r="K165"/>
      <c r="L165"/>
      <c r="M165"/>
      <c r="N165" s="117">
        <v>2</v>
      </c>
      <c r="O165"/>
      <c r="P165"/>
      <c r="Q165"/>
      <c r="R165" t="s">
        <v>151</v>
      </c>
      <c r="S165" t="s">
        <v>176</v>
      </c>
      <c r="T165" s="29" t="s">
        <v>179</v>
      </c>
      <c r="U165" t="s">
        <v>34</v>
      </c>
    </row>
    <row r="166" spans="1:21" ht="15" customHeight="1">
      <c r="A166" t="s">
        <v>1273</v>
      </c>
      <c r="B166"/>
      <c r="C166" t="s">
        <v>1280</v>
      </c>
      <c r="D166" t="s">
        <v>147</v>
      </c>
      <c r="E166" t="s">
        <v>148</v>
      </c>
      <c r="F166" t="s">
        <v>171</v>
      </c>
      <c r="G166" s="74" t="s">
        <v>180</v>
      </c>
      <c r="H166"/>
      <c r="I166"/>
      <c r="J166"/>
      <c r="K166"/>
      <c r="L166"/>
      <c r="M166"/>
      <c r="N166" s="117">
        <v>2</v>
      </c>
      <c r="O166"/>
      <c r="P166"/>
      <c r="Q166"/>
      <c r="R166" t="s">
        <v>151</v>
      </c>
      <c r="S166" t="s">
        <v>176</v>
      </c>
      <c r="T166" s="29" t="s">
        <v>181</v>
      </c>
      <c r="U166" t="s">
        <v>34</v>
      </c>
    </row>
    <row r="167" spans="1:21" ht="15" customHeight="1">
      <c r="A167" t="s">
        <v>1273</v>
      </c>
      <c r="B167"/>
      <c r="C167" t="s">
        <v>1280</v>
      </c>
      <c r="D167" t="s">
        <v>147</v>
      </c>
      <c r="E167" t="s">
        <v>148</v>
      </c>
      <c r="F167" t="s">
        <v>155</v>
      </c>
      <c r="G167" t="s">
        <v>156</v>
      </c>
      <c r="H167"/>
      <c r="I167"/>
      <c r="J167"/>
      <c r="K167"/>
      <c r="L167"/>
      <c r="M167"/>
      <c r="N167" s="117">
        <v>7</v>
      </c>
      <c r="O167"/>
      <c r="P167"/>
      <c r="Q167"/>
      <c r="R167" t="s">
        <v>151</v>
      </c>
      <c r="S167" t="s">
        <v>183</v>
      </c>
      <c r="T167" s="29" t="s">
        <v>184</v>
      </c>
      <c r="U167" t="s">
        <v>34</v>
      </c>
    </row>
    <row r="168" spans="1:21" ht="15" customHeight="1">
      <c r="A168" t="s">
        <v>1273</v>
      </c>
      <c r="B168"/>
      <c r="C168" t="s">
        <v>1280</v>
      </c>
      <c r="D168" t="s">
        <v>147</v>
      </c>
      <c r="E168" t="s">
        <v>148</v>
      </c>
      <c r="F168" t="s">
        <v>155</v>
      </c>
      <c r="G168" t="s">
        <v>156</v>
      </c>
      <c r="H168"/>
      <c r="I168"/>
      <c r="J168"/>
      <c r="K168"/>
      <c r="L168"/>
      <c r="M168"/>
      <c r="N168" s="117">
        <v>7</v>
      </c>
      <c r="O168"/>
      <c r="P168"/>
      <c r="Q168"/>
      <c r="R168" t="s">
        <v>151</v>
      </c>
      <c r="S168" t="s">
        <v>183</v>
      </c>
      <c r="T168" s="29" t="s">
        <v>185</v>
      </c>
      <c r="U168" t="s">
        <v>34</v>
      </c>
    </row>
    <row r="169" spans="1:21" ht="15" customHeight="1">
      <c r="A169" t="s">
        <v>1273</v>
      </c>
      <c r="B169"/>
      <c r="C169" t="s">
        <v>1280</v>
      </c>
      <c r="D169" t="s">
        <v>147</v>
      </c>
      <c r="E169" t="s">
        <v>148</v>
      </c>
      <c r="F169" t="s">
        <v>155</v>
      </c>
      <c r="G169" t="s">
        <v>156</v>
      </c>
      <c r="H169"/>
      <c r="I169"/>
      <c r="J169"/>
      <c r="K169"/>
      <c r="L169"/>
      <c r="M169"/>
      <c r="N169" s="117">
        <v>14</v>
      </c>
      <c r="O169"/>
      <c r="P169"/>
      <c r="Q169"/>
      <c r="R169" t="s">
        <v>151</v>
      </c>
      <c r="S169" t="s">
        <v>183</v>
      </c>
      <c r="T169" s="29" t="s">
        <v>186</v>
      </c>
      <c r="U169" t="s">
        <v>34</v>
      </c>
    </row>
    <row r="170" spans="1:21" ht="15" customHeight="1">
      <c r="A170" t="s">
        <v>1273</v>
      </c>
      <c r="B170"/>
      <c r="C170" t="s">
        <v>1280</v>
      </c>
      <c r="D170" t="s">
        <v>147</v>
      </c>
      <c r="E170" t="s">
        <v>148</v>
      </c>
      <c r="F170" t="s">
        <v>155</v>
      </c>
      <c r="G170" t="s">
        <v>156</v>
      </c>
      <c r="H170"/>
      <c r="I170"/>
      <c r="J170"/>
      <c r="K170"/>
      <c r="L170"/>
      <c r="M170"/>
      <c r="N170" s="117">
        <v>14</v>
      </c>
      <c r="O170"/>
      <c r="P170"/>
      <c r="Q170"/>
      <c r="R170" t="s">
        <v>151</v>
      </c>
      <c r="S170" t="s">
        <v>183</v>
      </c>
      <c r="T170" s="29" t="s">
        <v>187</v>
      </c>
      <c r="U170" t="s">
        <v>34</v>
      </c>
    </row>
    <row r="171" spans="1:21" ht="15" customHeight="1">
      <c r="A171" t="s">
        <v>1273</v>
      </c>
      <c r="B171"/>
      <c r="C171" t="s">
        <v>1280</v>
      </c>
      <c r="D171" t="s">
        <v>147</v>
      </c>
      <c r="E171" t="s">
        <v>148</v>
      </c>
      <c r="F171" t="s">
        <v>155</v>
      </c>
      <c r="G171" t="s">
        <v>156</v>
      </c>
      <c r="H171"/>
      <c r="I171"/>
      <c r="J171"/>
      <c r="K171"/>
      <c r="L171"/>
      <c r="M171"/>
      <c r="N171" s="117">
        <v>7</v>
      </c>
      <c r="O171"/>
      <c r="P171"/>
      <c r="Q171"/>
      <c r="R171" t="s">
        <v>151</v>
      </c>
      <c r="S171" t="s">
        <v>360</v>
      </c>
      <c r="T171" s="29" t="s">
        <v>361</v>
      </c>
      <c r="U171" t="s">
        <v>34</v>
      </c>
    </row>
    <row r="172" spans="1:21" ht="15" customHeight="1">
      <c r="A172" t="s">
        <v>1273</v>
      </c>
      <c r="B172"/>
      <c r="C172" t="s">
        <v>1280</v>
      </c>
      <c r="D172" t="s">
        <v>147</v>
      </c>
      <c r="E172" t="s">
        <v>148</v>
      </c>
      <c r="F172" t="s">
        <v>155</v>
      </c>
      <c r="G172" t="s">
        <v>156</v>
      </c>
      <c r="H172"/>
      <c r="I172"/>
      <c r="J172"/>
      <c r="K172"/>
      <c r="L172"/>
      <c r="M172"/>
      <c r="N172" s="117">
        <v>7</v>
      </c>
      <c r="O172"/>
      <c r="P172"/>
      <c r="Q172"/>
      <c r="R172" t="s">
        <v>151</v>
      </c>
      <c r="S172" t="s">
        <v>360</v>
      </c>
      <c r="T172" s="29" t="s">
        <v>362</v>
      </c>
      <c r="U172" t="s">
        <v>34</v>
      </c>
    </row>
    <row r="173" spans="1:21" ht="15" customHeight="1">
      <c r="A173" t="s">
        <v>1273</v>
      </c>
      <c r="B173"/>
      <c r="C173" t="s">
        <v>1280</v>
      </c>
      <c r="D173" t="s">
        <v>147</v>
      </c>
      <c r="E173" t="s">
        <v>148</v>
      </c>
      <c r="F173" t="s">
        <v>155</v>
      </c>
      <c r="G173" t="s">
        <v>156</v>
      </c>
      <c r="H173"/>
      <c r="I173"/>
      <c r="J173"/>
      <c r="K173"/>
      <c r="L173"/>
      <c r="M173"/>
      <c r="N173" s="117">
        <v>7</v>
      </c>
      <c r="O173"/>
      <c r="P173"/>
      <c r="Q173"/>
      <c r="R173" t="s">
        <v>151</v>
      </c>
      <c r="S173" t="s">
        <v>360</v>
      </c>
      <c r="T173" s="29" t="s">
        <v>364</v>
      </c>
      <c r="U173" t="s">
        <v>34</v>
      </c>
    </row>
    <row r="174" spans="1:21" ht="15" customHeight="1">
      <c r="A174" t="s">
        <v>1273</v>
      </c>
      <c r="B174"/>
      <c r="C174" t="s">
        <v>1280</v>
      </c>
      <c r="D174" t="s">
        <v>147</v>
      </c>
      <c r="E174" t="s">
        <v>148</v>
      </c>
      <c r="F174" t="s">
        <v>155</v>
      </c>
      <c r="G174" t="s">
        <v>156</v>
      </c>
      <c r="H174"/>
      <c r="I174"/>
      <c r="J174"/>
      <c r="K174"/>
      <c r="L174"/>
      <c r="M174"/>
      <c r="N174" s="117">
        <v>7</v>
      </c>
      <c r="O174"/>
      <c r="P174"/>
      <c r="Q174"/>
      <c r="R174" t="s">
        <v>151</v>
      </c>
      <c r="S174" t="s">
        <v>360</v>
      </c>
      <c r="T174" s="29" t="s">
        <v>366</v>
      </c>
      <c r="U174" t="s">
        <v>34</v>
      </c>
    </row>
    <row r="175" spans="1:21" ht="15" customHeight="1">
      <c r="A175" t="s">
        <v>1273</v>
      </c>
      <c r="B175"/>
      <c r="C175" t="s">
        <v>1280</v>
      </c>
      <c r="D175" t="s">
        <v>147</v>
      </c>
      <c r="E175" t="s">
        <v>148</v>
      </c>
      <c r="F175" t="s">
        <v>155</v>
      </c>
      <c r="G175" t="s">
        <v>156</v>
      </c>
      <c r="H175"/>
      <c r="I175"/>
      <c r="J175"/>
      <c r="K175"/>
      <c r="L175"/>
      <c r="M175"/>
      <c r="N175" s="117">
        <v>12</v>
      </c>
      <c r="O175"/>
      <c r="P175"/>
      <c r="Q175"/>
      <c r="R175" t="s">
        <v>151</v>
      </c>
      <c r="S175" t="s">
        <v>188</v>
      </c>
      <c r="T175" s="29" t="s">
        <v>189</v>
      </c>
      <c r="U175" t="s">
        <v>34</v>
      </c>
    </row>
    <row r="176" spans="1:21" ht="15" customHeight="1">
      <c r="A176" t="s">
        <v>1273</v>
      </c>
      <c r="B176"/>
      <c r="C176" t="s">
        <v>1280</v>
      </c>
      <c r="D176" t="s">
        <v>147</v>
      </c>
      <c r="E176" t="s">
        <v>148</v>
      </c>
      <c r="F176" t="s">
        <v>175</v>
      </c>
      <c r="G176" t="s">
        <v>190</v>
      </c>
      <c r="H176"/>
      <c r="I176"/>
      <c r="J176"/>
      <c r="K176"/>
      <c r="L176"/>
      <c r="M176"/>
      <c r="N176" s="119">
        <v>13.8</v>
      </c>
      <c r="O176" s="64">
        <v>9.9</v>
      </c>
      <c r="P176">
        <v>17.600000000000001</v>
      </c>
      <c r="Q176"/>
      <c r="R176" t="s">
        <v>151</v>
      </c>
      <c r="S176" t="s">
        <v>191</v>
      </c>
      <c r="T176" s="29" t="s">
        <v>192</v>
      </c>
      <c r="U176" t="s">
        <v>34</v>
      </c>
    </row>
    <row r="177" spans="1:21" ht="15" customHeight="1">
      <c r="A177" t="s">
        <v>1273</v>
      </c>
      <c r="B177"/>
      <c r="C177" t="s">
        <v>1280</v>
      </c>
      <c r="D177" t="s">
        <v>147</v>
      </c>
      <c r="E177" t="s">
        <v>148</v>
      </c>
      <c r="F177" t="s">
        <v>175</v>
      </c>
      <c r="G177" t="s">
        <v>190</v>
      </c>
      <c r="H177"/>
      <c r="I177"/>
      <c r="J177"/>
      <c r="K177"/>
      <c r="L177"/>
      <c r="M177"/>
      <c r="N177" s="119">
        <v>8</v>
      </c>
      <c r="O177" s="76"/>
      <c r="P177"/>
      <c r="Q177"/>
      <c r="R177" t="s">
        <v>151</v>
      </c>
      <c r="S177" t="s">
        <v>191</v>
      </c>
      <c r="T177" s="29" t="s">
        <v>193</v>
      </c>
      <c r="U177" t="s">
        <v>34</v>
      </c>
    </row>
    <row r="178" spans="1:21" ht="15" customHeight="1">
      <c r="A178" t="s">
        <v>1273</v>
      </c>
      <c r="B178"/>
      <c r="C178" t="s">
        <v>1280</v>
      </c>
      <c r="D178" t="s">
        <v>68</v>
      </c>
      <c r="E178" t="s">
        <v>148</v>
      </c>
      <c r="F178" t="s">
        <v>171</v>
      </c>
      <c r="G178" t="s">
        <v>190</v>
      </c>
      <c r="H178"/>
      <c r="I178"/>
      <c r="J178"/>
      <c r="K178"/>
      <c r="L178"/>
      <c r="M178"/>
      <c r="N178" s="119">
        <v>7.7</v>
      </c>
      <c r="O178" s="64">
        <v>6.7</v>
      </c>
      <c r="P178">
        <v>8.6999999999999993</v>
      </c>
      <c r="Q178"/>
      <c r="R178" t="s">
        <v>151</v>
      </c>
      <c r="S178" t="s">
        <v>194</v>
      </c>
      <c r="T178" s="29" t="s">
        <v>195</v>
      </c>
      <c r="U178" t="s">
        <v>34</v>
      </c>
    </row>
    <row r="179" spans="1:21" ht="15" customHeight="1">
      <c r="A179" t="s">
        <v>1273</v>
      </c>
      <c r="B179"/>
      <c r="C179" t="s">
        <v>1280</v>
      </c>
      <c r="D179" t="s">
        <v>68</v>
      </c>
      <c r="E179" t="s">
        <v>148</v>
      </c>
      <c r="F179" t="s">
        <v>171</v>
      </c>
      <c r="G179" t="s">
        <v>190</v>
      </c>
      <c r="H179"/>
      <c r="I179"/>
      <c r="J179"/>
      <c r="K179"/>
      <c r="L179"/>
      <c r="M179"/>
      <c r="N179" s="121">
        <v>7.7</v>
      </c>
      <c r="O179" s="67">
        <v>6.7</v>
      </c>
      <c r="P179">
        <v>8.6999999999999993</v>
      </c>
      <c r="Q179"/>
      <c r="R179" t="s">
        <v>151</v>
      </c>
      <c r="S179" t="s">
        <v>194</v>
      </c>
      <c r="T179" s="29" t="s">
        <v>197</v>
      </c>
      <c r="U179" t="s">
        <v>34</v>
      </c>
    </row>
    <row r="180" spans="1:21" ht="15" customHeight="1">
      <c r="A180" t="s">
        <v>1273</v>
      </c>
      <c r="B180"/>
      <c r="C180" t="s">
        <v>1280</v>
      </c>
      <c r="D180" t="s">
        <v>68</v>
      </c>
      <c r="E180" t="s">
        <v>148</v>
      </c>
      <c r="F180" t="s">
        <v>199</v>
      </c>
      <c r="G180" t="s">
        <v>190</v>
      </c>
      <c r="H180"/>
      <c r="I180"/>
      <c r="J180"/>
      <c r="K180"/>
      <c r="L180"/>
      <c r="M180"/>
      <c r="N180" s="119">
        <v>10.029999999999999</v>
      </c>
      <c r="O180" s="64">
        <v>8.5</v>
      </c>
      <c r="P180">
        <v>11.56</v>
      </c>
      <c r="Q180"/>
      <c r="R180" t="s">
        <v>151</v>
      </c>
      <c r="S180" t="s">
        <v>194</v>
      </c>
      <c r="T180" s="29" t="s">
        <v>200</v>
      </c>
      <c r="U180" t="s">
        <v>34</v>
      </c>
    </row>
    <row r="181" spans="1:21" ht="15" customHeight="1">
      <c r="A181" t="s">
        <v>1273</v>
      </c>
      <c r="B181"/>
      <c r="C181" t="s">
        <v>1280</v>
      </c>
      <c r="D181" t="s">
        <v>68</v>
      </c>
      <c r="E181" t="s">
        <v>148</v>
      </c>
      <c r="F181" t="s">
        <v>199</v>
      </c>
      <c r="G181" t="s">
        <v>190</v>
      </c>
      <c r="H181"/>
      <c r="I181"/>
      <c r="J181"/>
      <c r="K181"/>
      <c r="L181"/>
      <c r="M181"/>
      <c r="N181" s="119">
        <v>13.32</v>
      </c>
      <c r="O181" s="64">
        <v>11.28</v>
      </c>
      <c r="P181">
        <v>15.35</v>
      </c>
      <c r="Q181"/>
      <c r="R181" t="s">
        <v>151</v>
      </c>
      <c r="S181" t="s">
        <v>194</v>
      </c>
      <c r="T181" s="29" t="s">
        <v>201</v>
      </c>
      <c r="U181" t="s">
        <v>34</v>
      </c>
    </row>
    <row r="182" spans="1:21" ht="15" customHeight="1">
      <c r="A182" t="s">
        <v>1273</v>
      </c>
      <c r="B182"/>
      <c r="C182" t="s">
        <v>1280</v>
      </c>
      <c r="D182" t="s">
        <v>147</v>
      </c>
      <c r="E182" t="s">
        <v>148</v>
      </c>
      <c r="F182" t="s">
        <v>199</v>
      </c>
      <c r="G182" t="s">
        <v>202</v>
      </c>
      <c r="H182"/>
      <c r="I182"/>
      <c r="J182"/>
      <c r="K182"/>
      <c r="L182"/>
      <c r="M182"/>
      <c r="N182" s="119">
        <v>7.69</v>
      </c>
      <c r="O182" s="64">
        <v>5.88</v>
      </c>
      <c r="P182">
        <v>11.11</v>
      </c>
      <c r="Q182"/>
      <c r="R182" t="s">
        <v>151</v>
      </c>
      <c r="S182" t="s">
        <v>194</v>
      </c>
      <c r="T182" s="29" t="s">
        <v>203</v>
      </c>
      <c r="U182" t="s">
        <v>34</v>
      </c>
    </row>
    <row r="183" spans="1:21" ht="15" customHeight="1">
      <c r="A183" t="s">
        <v>1273</v>
      </c>
      <c r="B183"/>
      <c r="C183" t="s">
        <v>1280</v>
      </c>
      <c r="D183" t="s">
        <v>147</v>
      </c>
      <c r="E183" t="s">
        <v>148</v>
      </c>
      <c r="F183" t="s">
        <v>199</v>
      </c>
      <c r="G183" t="s">
        <v>202</v>
      </c>
      <c r="H183"/>
      <c r="I183"/>
      <c r="J183"/>
      <c r="K183"/>
      <c r="L183"/>
      <c r="M183"/>
      <c r="N183" s="119">
        <v>7.69</v>
      </c>
      <c r="O183" s="64">
        <v>6.25</v>
      </c>
      <c r="P183">
        <v>10</v>
      </c>
      <c r="Q183"/>
      <c r="R183" t="s">
        <v>151</v>
      </c>
      <c r="S183" t="s">
        <v>194</v>
      </c>
      <c r="T183" s="29" t="s">
        <v>204</v>
      </c>
      <c r="U183" t="s">
        <v>34</v>
      </c>
    </row>
    <row r="184" spans="1:21" ht="15" customHeight="1">
      <c r="A184" t="s">
        <v>1273</v>
      </c>
      <c r="B184"/>
      <c r="C184" t="s">
        <v>1280</v>
      </c>
      <c r="D184" t="s">
        <v>147</v>
      </c>
      <c r="E184" t="s">
        <v>148</v>
      </c>
      <c r="F184" t="s">
        <v>199</v>
      </c>
      <c r="G184" t="s">
        <v>202</v>
      </c>
      <c r="H184"/>
      <c r="I184"/>
      <c r="J184"/>
      <c r="K184"/>
      <c r="L184"/>
      <c r="M184"/>
      <c r="N184" s="119">
        <v>9.09</v>
      </c>
      <c r="O184" s="64">
        <v>6.25</v>
      </c>
      <c r="P184">
        <v>20</v>
      </c>
      <c r="Q184"/>
      <c r="R184" t="s">
        <v>151</v>
      </c>
      <c r="S184" t="s">
        <v>194</v>
      </c>
      <c r="T184" s="29" t="s">
        <v>205</v>
      </c>
      <c r="U184" t="s">
        <v>34</v>
      </c>
    </row>
    <row r="185" spans="1:21" ht="15" customHeight="1">
      <c r="A185" t="s">
        <v>1273</v>
      </c>
      <c r="B185"/>
      <c r="C185" t="s">
        <v>1280</v>
      </c>
      <c r="D185" t="s">
        <v>147</v>
      </c>
      <c r="E185" t="s">
        <v>148</v>
      </c>
      <c r="F185" t="s">
        <v>199</v>
      </c>
      <c r="G185" t="s">
        <v>202</v>
      </c>
      <c r="H185"/>
      <c r="I185"/>
      <c r="J185"/>
      <c r="K185"/>
      <c r="L185"/>
      <c r="M185"/>
      <c r="N185" s="119">
        <v>9.09</v>
      </c>
      <c r="O185" s="64">
        <v>5.88</v>
      </c>
      <c r="P185">
        <v>25</v>
      </c>
      <c r="Q185"/>
      <c r="R185" t="s">
        <v>151</v>
      </c>
      <c r="S185" t="s">
        <v>194</v>
      </c>
      <c r="T185" s="29" t="s">
        <v>206</v>
      </c>
      <c r="U185" t="s">
        <v>34</v>
      </c>
    </row>
    <row r="186" spans="1:21" ht="15" customHeight="1">
      <c r="A186" t="s">
        <v>1273</v>
      </c>
      <c r="B186"/>
      <c r="C186" t="s">
        <v>1280</v>
      </c>
      <c r="D186" t="s">
        <v>68</v>
      </c>
      <c r="E186" t="s">
        <v>148</v>
      </c>
      <c r="F186" t="s">
        <v>175</v>
      </c>
      <c r="G186" t="s">
        <v>207</v>
      </c>
      <c r="H186"/>
      <c r="I186"/>
      <c r="J186"/>
      <c r="K186"/>
      <c r="L186"/>
      <c r="M186"/>
      <c r="N186" s="119">
        <v>7.8</v>
      </c>
      <c r="O186" s="64">
        <v>7</v>
      </c>
      <c r="P186">
        <v>8.6</v>
      </c>
      <c r="Q186"/>
      <c r="R186" t="s">
        <v>151</v>
      </c>
      <c r="S186" t="s">
        <v>194</v>
      </c>
      <c r="T186" s="29" t="s">
        <v>208</v>
      </c>
      <c r="U186" t="s">
        <v>34</v>
      </c>
    </row>
    <row r="187" spans="1:21" ht="15" customHeight="1">
      <c r="A187" t="s">
        <v>1273</v>
      </c>
      <c r="B187"/>
      <c r="C187" t="s">
        <v>1280</v>
      </c>
      <c r="D187" t="s">
        <v>68</v>
      </c>
      <c r="E187" t="s">
        <v>148</v>
      </c>
      <c r="F187" t="s">
        <v>175</v>
      </c>
      <c r="G187" t="s">
        <v>207</v>
      </c>
      <c r="H187"/>
      <c r="I187"/>
      <c r="J187"/>
      <c r="K187"/>
      <c r="L187"/>
      <c r="M187"/>
      <c r="N187" s="119">
        <v>7.8</v>
      </c>
      <c r="O187" s="64">
        <v>7</v>
      </c>
      <c r="P187">
        <v>8.6</v>
      </c>
      <c r="Q187"/>
      <c r="R187" t="s">
        <v>151</v>
      </c>
      <c r="S187" t="s">
        <v>194</v>
      </c>
      <c r="T187" s="29" t="s">
        <v>209</v>
      </c>
      <c r="U187" t="s">
        <v>34</v>
      </c>
    </row>
    <row r="188" spans="1:21" ht="15" customHeight="1">
      <c r="A188" t="s">
        <v>1273</v>
      </c>
      <c r="B188"/>
      <c r="C188" t="s">
        <v>1280</v>
      </c>
      <c r="D188" t="s">
        <v>68</v>
      </c>
      <c r="E188" t="s">
        <v>148</v>
      </c>
      <c r="F188" t="s">
        <v>175</v>
      </c>
      <c r="G188" t="s">
        <v>207</v>
      </c>
      <c r="H188"/>
      <c r="I188"/>
      <c r="J188"/>
      <c r="K188"/>
      <c r="L188"/>
      <c r="M188"/>
      <c r="N188" s="119">
        <v>6.4</v>
      </c>
      <c r="O188" s="64">
        <v>5.4</v>
      </c>
      <c r="P188">
        <v>7.4</v>
      </c>
      <c r="Q188"/>
      <c r="R188" t="s">
        <v>151</v>
      </c>
      <c r="S188" t="s">
        <v>194</v>
      </c>
      <c r="T188" s="29" t="s">
        <v>210</v>
      </c>
      <c r="U188" t="s">
        <v>34</v>
      </c>
    </row>
    <row r="189" spans="1:21" ht="15" customHeight="1">
      <c r="A189" t="s">
        <v>1273</v>
      </c>
      <c r="B189"/>
      <c r="C189" t="s">
        <v>1280</v>
      </c>
      <c r="D189" t="s">
        <v>68</v>
      </c>
      <c r="E189" t="s">
        <v>148</v>
      </c>
      <c r="F189" t="s">
        <v>175</v>
      </c>
      <c r="G189" t="s">
        <v>207</v>
      </c>
      <c r="H189"/>
      <c r="I189"/>
      <c r="J189"/>
      <c r="K189"/>
      <c r="L189"/>
      <c r="M189"/>
      <c r="N189" s="119">
        <v>6.4</v>
      </c>
      <c r="O189" s="64">
        <v>5.4</v>
      </c>
      <c r="P189">
        <v>7.4</v>
      </c>
      <c r="Q189"/>
      <c r="R189" t="s">
        <v>151</v>
      </c>
      <c r="S189" t="s">
        <v>194</v>
      </c>
      <c r="T189" s="29" t="s">
        <v>211</v>
      </c>
      <c r="U189" t="s">
        <v>34</v>
      </c>
    </row>
    <row r="190" spans="1:21" ht="15" customHeight="1">
      <c r="A190" t="s">
        <v>1273</v>
      </c>
      <c r="B190"/>
      <c r="C190" t="s">
        <v>1280</v>
      </c>
      <c r="D190" t="s">
        <v>68</v>
      </c>
      <c r="E190" t="s">
        <v>148</v>
      </c>
      <c r="F190" t="s">
        <v>149</v>
      </c>
      <c r="G190" t="s">
        <v>190</v>
      </c>
      <c r="H190"/>
      <c r="I190"/>
      <c r="J190"/>
      <c r="K190"/>
      <c r="L190"/>
      <c r="M190"/>
      <c r="N190" s="119">
        <v>4.25</v>
      </c>
      <c r="O190" s="64">
        <v>2.57</v>
      </c>
      <c r="P190">
        <v>5.93</v>
      </c>
      <c r="Q190"/>
      <c r="R190" t="s">
        <v>151</v>
      </c>
      <c r="S190" t="s">
        <v>235</v>
      </c>
      <c r="T190" s="29" t="s">
        <v>377</v>
      </c>
      <c r="U190" t="s">
        <v>34</v>
      </c>
    </row>
    <row r="191" spans="1:21" ht="15" customHeight="1">
      <c r="A191" t="s">
        <v>1273</v>
      </c>
      <c r="B191"/>
      <c r="C191" t="s">
        <v>1280</v>
      </c>
      <c r="D191" t="s">
        <v>68</v>
      </c>
      <c r="E191" t="s">
        <v>148</v>
      </c>
      <c r="F191" t="s">
        <v>149</v>
      </c>
      <c r="G191" t="s">
        <v>190</v>
      </c>
      <c r="H191"/>
      <c r="I191"/>
      <c r="J191"/>
      <c r="K191"/>
      <c r="L191"/>
      <c r="M191"/>
      <c r="N191" s="119">
        <v>4.25</v>
      </c>
      <c r="O191" s="64">
        <v>2.57</v>
      </c>
      <c r="P191">
        <v>5.96</v>
      </c>
      <c r="Q191"/>
      <c r="R191" t="s">
        <v>151</v>
      </c>
      <c r="S191" t="s">
        <v>235</v>
      </c>
      <c r="T191" s="29" t="s">
        <v>378</v>
      </c>
      <c r="U191" t="s">
        <v>34</v>
      </c>
    </row>
    <row r="192" spans="1:21" ht="15" customHeight="1">
      <c r="A192" t="s">
        <v>1273</v>
      </c>
      <c r="B192"/>
      <c r="C192" t="s">
        <v>1280</v>
      </c>
      <c r="D192" t="s">
        <v>68</v>
      </c>
      <c r="E192" t="s">
        <v>148</v>
      </c>
      <c r="F192" t="s">
        <v>149</v>
      </c>
      <c r="G192" t="s">
        <v>190</v>
      </c>
      <c r="H192"/>
      <c r="I192"/>
      <c r="J192"/>
      <c r="K192"/>
      <c r="L192"/>
      <c r="M192"/>
      <c r="N192" s="119">
        <v>6.8</v>
      </c>
      <c r="O192" s="64">
        <v>4.91</v>
      </c>
      <c r="P192">
        <v>8.69</v>
      </c>
      <c r="Q192"/>
      <c r="R192" t="s">
        <v>151</v>
      </c>
      <c r="S192" t="s">
        <v>235</v>
      </c>
      <c r="T192" s="29" t="s">
        <v>379</v>
      </c>
      <c r="U192" t="s">
        <v>34</v>
      </c>
    </row>
    <row r="193" spans="1:21" ht="15" customHeight="1">
      <c r="A193" t="s">
        <v>1273</v>
      </c>
      <c r="B193"/>
      <c r="C193" t="s">
        <v>1280</v>
      </c>
      <c r="D193" t="s">
        <v>68</v>
      </c>
      <c r="E193" t="s">
        <v>148</v>
      </c>
      <c r="F193" t="s">
        <v>149</v>
      </c>
      <c r="G193" t="s">
        <v>190</v>
      </c>
      <c r="H193"/>
      <c r="I193"/>
      <c r="J193"/>
      <c r="K193"/>
      <c r="L193"/>
      <c r="M193"/>
      <c r="N193" s="119">
        <v>6.8</v>
      </c>
      <c r="O193" s="64">
        <v>4.91</v>
      </c>
      <c r="P193">
        <v>8.69</v>
      </c>
      <c r="Q193"/>
      <c r="R193" t="s">
        <v>151</v>
      </c>
      <c r="S193" t="s">
        <v>235</v>
      </c>
      <c r="T193" s="29" t="s">
        <v>380</v>
      </c>
      <c r="U193" t="s">
        <v>34</v>
      </c>
    </row>
    <row r="194" spans="1:21" ht="15" customHeight="1">
      <c r="A194" t="s">
        <v>1273</v>
      </c>
      <c r="B194"/>
      <c r="C194" t="s">
        <v>1280</v>
      </c>
      <c r="D194" t="s">
        <v>68</v>
      </c>
      <c r="E194" t="s">
        <v>148</v>
      </c>
      <c r="F194" t="s">
        <v>149</v>
      </c>
      <c r="G194" t="s">
        <v>190</v>
      </c>
      <c r="H194"/>
      <c r="I194"/>
      <c r="J194"/>
      <c r="K194"/>
      <c r="L194"/>
      <c r="M194"/>
      <c r="N194" s="119">
        <v>1</v>
      </c>
      <c r="O194" s="75"/>
      <c r="P194"/>
      <c r="Q194"/>
      <c r="R194" t="s">
        <v>151</v>
      </c>
      <c r="S194" t="s">
        <v>235</v>
      </c>
      <c r="T194" s="29" t="s">
        <v>381</v>
      </c>
      <c r="U194" t="s">
        <v>34</v>
      </c>
    </row>
    <row r="195" spans="1:21" ht="15" customHeight="1">
      <c r="A195" t="s">
        <v>1273</v>
      </c>
      <c r="B195"/>
      <c r="C195" t="s">
        <v>1280</v>
      </c>
      <c r="D195" t="s">
        <v>68</v>
      </c>
      <c r="E195" t="s">
        <v>148</v>
      </c>
      <c r="F195" t="s">
        <v>149</v>
      </c>
      <c r="G195" t="s">
        <v>190</v>
      </c>
      <c r="H195"/>
      <c r="I195"/>
      <c r="J195"/>
      <c r="K195"/>
      <c r="L195"/>
      <c r="M195"/>
      <c r="N195" s="119">
        <v>1</v>
      </c>
      <c r="O195" s="75"/>
      <c r="P195"/>
      <c r="Q195"/>
      <c r="R195" t="s">
        <v>151</v>
      </c>
      <c r="S195" t="s">
        <v>235</v>
      </c>
      <c r="T195" s="29" t="s">
        <v>382</v>
      </c>
      <c r="U195" t="s">
        <v>34</v>
      </c>
    </row>
    <row r="196" spans="1:21" ht="15" customHeight="1">
      <c r="A196" t="s">
        <v>1273</v>
      </c>
      <c r="B196"/>
      <c r="C196" t="s">
        <v>1280</v>
      </c>
      <c r="D196" t="s">
        <v>68</v>
      </c>
      <c r="E196" t="s">
        <v>148</v>
      </c>
      <c r="F196" t="s">
        <v>155</v>
      </c>
      <c r="G196" t="s">
        <v>207</v>
      </c>
      <c r="H196"/>
      <c r="I196"/>
      <c r="J196"/>
      <c r="K196"/>
      <c r="L196"/>
      <c r="M196"/>
      <c r="N196" s="119">
        <v>1.5</v>
      </c>
      <c r="O196" s="64">
        <v>0</v>
      </c>
      <c r="P196">
        <v>7.8</v>
      </c>
      <c r="Q196"/>
      <c r="R196" t="s">
        <v>151</v>
      </c>
      <c r="S196" t="s">
        <v>217</v>
      </c>
      <c r="T196" s="29" t="s">
        <v>218</v>
      </c>
      <c r="U196" t="s">
        <v>34</v>
      </c>
    </row>
    <row r="197" spans="1:21" ht="15" customHeight="1">
      <c r="A197" t="s">
        <v>1273</v>
      </c>
      <c r="B197"/>
      <c r="C197" t="s">
        <v>1280</v>
      </c>
      <c r="D197" t="s">
        <v>68</v>
      </c>
      <c r="E197" t="s">
        <v>148</v>
      </c>
      <c r="F197" t="s">
        <v>155</v>
      </c>
      <c r="G197" t="s">
        <v>207</v>
      </c>
      <c r="H197"/>
      <c r="I197"/>
      <c r="J197"/>
      <c r="K197"/>
      <c r="L197"/>
      <c r="M197"/>
      <c r="N197" s="119">
        <v>1</v>
      </c>
      <c r="O197" s="76"/>
      <c r="P197"/>
      <c r="Q197"/>
      <c r="R197" t="s">
        <v>151</v>
      </c>
      <c r="S197" t="s">
        <v>217</v>
      </c>
      <c r="T197" s="29" t="s">
        <v>219</v>
      </c>
      <c r="U197" t="s">
        <v>34</v>
      </c>
    </row>
    <row r="198" spans="1:21" ht="15" customHeight="1">
      <c r="A198" t="s">
        <v>1273</v>
      </c>
      <c r="B198"/>
      <c r="C198" t="s">
        <v>1280</v>
      </c>
      <c r="D198" t="s">
        <v>68</v>
      </c>
      <c r="E198" t="s">
        <v>148</v>
      </c>
      <c r="F198" t="s">
        <v>155</v>
      </c>
      <c r="G198" t="s">
        <v>207</v>
      </c>
      <c r="H198"/>
      <c r="I198"/>
      <c r="J198"/>
      <c r="K198"/>
      <c r="L198"/>
      <c r="M198"/>
      <c r="N198" s="119">
        <v>1.3</v>
      </c>
      <c r="O198" s="64">
        <v>0.8</v>
      </c>
      <c r="P198">
        <v>1.7</v>
      </c>
      <c r="Q198"/>
      <c r="R198" t="s">
        <v>151</v>
      </c>
      <c r="S198" t="s">
        <v>217</v>
      </c>
      <c r="T198" s="29" t="s">
        <v>220</v>
      </c>
      <c r="U198" t="s">
        <v>34</v>
      </c>
    </row>
    <row r="199" spans="1:21" ht="15" customHeight="1">
      <c r="A199" t="s">
        <v>1273</v>
      </c>
      <c r="B199"/>
      <c r="C199" t="s">
        <v>1280</v>
      </c>
      <c r="D199" t="s">
        <v>68</v>
      </c>
      <c r="E199" t="s">
        <v>148</v>
      </c>
      <c r="F199" t="s">
        <v>155</v>
      </c>
      <c r="G199" t="s">
        <v>207</v>
      </c>
      <c r="H199"/>
      <c r="I199"/>
      <c r="J199"/>
      <c r="K199"/>
      <c r="L199"/>
      <c r="M199"/>
      <c r="N199" s="119">
        <v>2.8</v>
      </c>
      <c r="O199" s="64">
        <v>0.6</v>
      </c>
      <c r="P199">
        <v>5</v>
      </c>
      <c r="Q199"/>
      <c r="R199" t="s">
        <v>151</v>
      </c>
      <c r="S199" t="s">
        <v>217</v>
      </c>
      <c r="T199" s="29" t="s">
        <v>221</v>
      </c>
      <c r="U199" t="s">
        <v>34</v>
      </c>
    </row>
    <row r="200" spans="1:21" ht="15" customHeight="1">
      <c r="A200" t="s">
        <v>1273</v>
      </c>
      <c r="B200"/>
      <c r="C200" t="s">
        <v>1280</v>
      </c>
      <c r="D200" t="s">
        <v>68</v>
      </c>
      <c r="E200" t="s">
        <v>148</v>
      </c>
      <c r="F200" t="s">
        <v>155</v>
      </c>
      <c r="G200" t="s">
        <v>207</v>
      </c>
      <c r="H200"/>
      <c r="I200"/>
      <c r="J200"/>
      <c r="K200"/>
      <c r="L200"/>
      <c r="M200"/>
      <c r="N200" s="119">
        <v>1.4</v>
      </c>
      <c r="O200" s="64">
        <v>1</v>
      </c>
      <c r="P200">
        <v>1.7</v>
      </c>
      <c r="Q200"/>
      <c r="R200" t="s">
        <v>151</v>
      </c>
      <c r="S200" t="s">
        <v>217</v>
      </c>
      <c r="T200" s="29" t="s">
        <v>222</v>
      </c>
      <c r="U200" t="s">
        <v>34</v>
      </c>
    </row>
    <row r="201" spans="1:21" ht="15" customHeight="1">
      <c r="A201" t="s">
        <v>1273</v>
      </c>
      <c r="B201"/>
      <c r="C201" t="s">
        <v>1280</v>
      </c>
      <c r="D201" t="s">
        <v>68</v>
      </c>
      <c r="E201" t="s">
        <v>148</v>
      </c>
      <c r="F201" t="s">
        <v>155</v>
      </c>
      <c r="G201" t="s">
        <v>207</v>
      </c>
      <c r="H201"/>
      <c r="I201"/>
      <c r="J201"/>
      <c r="K201"/>
      <c r="L201"/>
      <c r="M201"/>
      <c r="N201" s="119">
        <v>1.8</v>
      </c>
      <c r="O201" s="64">
        <v>1.2</v>
      </c>
      <c r="P201">
        <v>2.4</v>
      </c>
      <c r="Q201"/>
      <c r="R201" t="s">
        <v>151</v>
      </c>
      <c r="S201" t="s">
        <v>217</v>
      </c>
      <c r="T201" s="29" t="s">
        <v>223</v>
      </c>
      <c r="U201" t="s">
        <v>34</v>
      </c>
    </row>
    <row r="202" spans="1:21" ht="15" customHeight="1">
      <c r="A202" t="s">
        <v>1273</v>
      </c>
      <c r="B202"/>
      <c r="C202" t="s">
        <v>1280</v>
      </c>
      <c r="D202" t="s">
        <v>147</v>
      </c>
      <c r="E202" t="s">
        <v>148</v>
      </c>
      <c r="F202" t="s">
        <v>155</v>
      </c>
      <c r="G202" t="s">
        <v>224</v>
      </c>
      <c r="H202"/>
      <c r="I202"/>
      <c r="J202"/>
      <c r="K202"/>
      <c r="L202"/>
      <c r="M202"/>
      <c r="N202" s="117">
        <v>1</v>
      </c>
      <c r="O202"/>
      <c r="P202"/>
      <c r="Q202"/>
      <c r="R202" t="s">
        <v>151</v>
      </c>
      <c r="S202" t="s">
        <v>225</v>
      </c>
      <c r="T202" s="29" t="s">
        <v>226</v>
      </c>
      <c r="U202" t="s">
        <v>34</v>
      </c>
    </row>
    <row r="203" spans="1:21" ht="15" customHeight="1">
      <c r="A203" t="s">
        <v>1273</v>
      </c>
      <c r="B203"/>
      <c r="C203" t="s">
        <v>1280</v>
      </c>
      <c r="D203" t="s">
        <v>147</v>
      </c>
      <c r="E203" t="s">
        <v>148</v>
      </c>
      <c r="F203" t="s">
        <v>155</v>
      </c>
      <c r="G203" t="s">
        <v>224</v>
      </c>
      <c r="H203"/>
      <c r="I203"/>
      <c r="J203"/>
      <c r="K203"/>
      <c r="L203"/>
      <c r="M203"/>
      <c r="N203" s="117">
        <v>2</v>
      </c>
      <c r="O203"/>
      <c r="P203"/>
      <c r="Q203"/>
      <c r="R203" t="s">
        <v>151</v>
      </c>
      <c r="S203" t="s">
        <v>225</v>
      </c>
      <c r="T203" s="29" t="s">
        <v>227</v>
      </c>
      <c r="U203" t="s">
        <v>34</v>
      </c>
    </row>
    <row r="204" spans="1:21" ht="15" customHeight="1">
      <c r="A204" t="s">
        <v>1273</v>
      </c>
      <c r="B204"/>
      <c r="C204" t="s">
        <v>1280</v>
      </c>
      <c r="D204" t="s">
        <v>147</v>
      </c>
      <c r="E204" t="s">
        <v>148</v>
      </c>
      <c r="F204" t="s">
        <v>155</v>
      </c>
      <c r="G204" t="s">
        <v>224</v>
      </c>
      <c r="H204"/>
      <c r="I204"/>
      <c r="J204"/>
      <c r="K204"/>
      <c r="L204"/>
      <c r="M204"/>
      <c r="N204" s="117">
        <v>3</v>
      </c>
      <c r="O204"/>
      <c r="P204"/>
      <c r="Q204"/>
      <c r="R204" t="s">
        <v>151</v>
      </c>
      <c r="S204" t="s">
        <v>225</v>
      </c>
      <c r="T204" s="29" t="s">
        <v>228</v>
      </c>
      <c r="U204" t="s">
        <v>34</v>
      </c>
    </row>
    <row r="205" spans="1:21" ht="15" customHeight="1">
      <c r="A205" t="s">
        <v>1273</v>
      </c>
      <c r="B205"/>
      <c r="C205" t="s">
        <v>1280</v>
      </c>
      <c r="D205" t="s">
        <v>147</v>
      </c>
      <c r="E205" t="s">
        <v>148</v>
      </c>
      <c r="F205" t="s">
        <v>155</v>
      </c>
      <c r="G205" t="s">
        <v>224</v>
      </c>
      <c r="H205"/>
      <c r="I205"/>
      <c r="J205"/>
      <c r="K205"/>
      <c r="L205"/>
      <c r="M205"/>
      <c r="N205" s="117">
        <v>4</v>
      </c>
      <c r="O205"/>
      <c r="P205"/>
      <c r="Q205"/>
      <c r="R205" t="s">
        <v>151</v>
      </c>
      <c r="S205" t="s">
        <v>225</v>
      </c>
      <c r="T205" s="29" t="s">
        <v>229</v>
      </c>
      <c r="U205" t="s">
        <v>34</v>
      </c>
    </row>
    <row r="206" spans="1:21" ht="15" customHeight="1">
      <c r="A206" t="s">
        <v>1273</v>
      </c>
      <c r="B206"/>
      <c r="C206" t="s">
        <v>1280</v>
      </c>
      <c r="D206" t="s">
        <v>147</v>
      </c>
      <c r="E206" t="s">
        <v>148</v>
      </c>
      <c r="F206" t="s">
        <v>155</v>
      </c>
      <c r="G206" t="s">
        <v>230</v>
      </c>
      <c r="H206"/>
      <c r="I206"/>
      <c r="J206"/>
      <c r="K206"/>
      <c r="L206"/>
      <c r="M206"/>
      <c r="N206" s="117">
        <v>1</v>
      </c>
      <c r="O206"/>
      <c r="P206"/>
      <c r="Q206"/>
      <c r="R206" t="s">
        <v>151</v>
      </c>
      <c r="S206" t="s">
        <v>225</v>
      </c>
      <c r="T206" s="29" t="s">
        <v>231</v>
      </c>
      <c r="U206" t="s">
        <v>34</v>
      </c>
    </row>
    <row r="207" spans="1:21" ht="15" customHeight="1">
      <c r="A207" t="s">
        <v>1273</v>
      </c>
      <c r="B207"/>
      <c r="C207" t="s">
        <v>1280</v>
      </c>
      <c r="D207" t="s">
        <v>147</v>
      </c>
      <c r="E207" t="s">
        <v>148</v>
      </c>
      <c r="F207" t="s">
        <v>155</v>
      </c>
      <c r="G207" t="s">
        <v>230</v>
      </c>
      <c r="H207"/>
      <c r="I207"/>
      <c r="J207"/>
      <c r="K207"/>
      <c r="L207"/>
      <c r="M207"/>
      <c r="N207" s="117">
        <v>2</v>
      </c>
      <c r="O207"/>
      <c r="P207"/>
      <c r="Q207"/>
      <c r="R207" t="s">
        <v>151</v>
      </c>
      <c r="S207" t="s">
        <v>225</v>
      </c>
      <c r="T207" s="29" t="s">
        <v>232</v>
      </c>
      <c r="U207" t="s">
        <v>34</v>
      </c>
    </row>
    <row r="208" spans="1:21" ht="15" customHeight="1">
      <c r="A208" t="s">
        <v>1273</v>
      </c>
      <c r="B208"/>
      <c r="C208" t="s">
        <v>1280</v>
      </c>
      <c r="D208" t="s">
        <v>147</v>
      </c>
      <c r="E208" t="s">
        <v>148</v>
      </c>
      <c r="F208" t="s">
        <v>155</v>
      </c>
      <c r="G208" t="s">
        <v>230</v>
      </c>
      <c r="H208"/>
      <c r="I208"/>
      <c r="J208"/>
      <c r="K208"/>
      <c r="L208"/>
      <c r="M208"/>
      <c r="N208" s="117">
        <v>3</v>
      </c>
      <c r="O208"/>
      <c r="P208"/>
      <c r="Q208"/>
      <c r="R208" t="s">
        <v>151</v>
      </c>
      <c r="S208" t="s">
        <v>225</v>
      </c>
      <c r="T208" s="29" t="s">
        <v>233</v>
      </c>
      <c r="U208" t="s">
        <v>34</v>
      </c>
    </row>
    <row r="209" spans="1:21" ht="15" customHeight="1">
      <c r="A209" t="s">
        <v>1273</v>
      </c>
      <c r="B209"/>
      <c r="C209" t="s">
        <v>1280</v>
      </c>
      <c r="D209" t="s">
        <v>147</v>
      </c>
      <c r="E209" t="s">
        <v>148</v>
      </c>
      <c r="F209" t="s">
        <v>155</v>
      </c>
      <c r="G209" t="s">
        <v>230</v>
      </c>
      <c r="H209"/>
      <c r="I209"/>
      <c r="J209"/>
      <c r="K209"/>
      <c r="L209"/>
      <c r="M209"/>
      <c r="N209" s="117">
        <v>4</v>
      </c>
      <c r="O209"/>
      <c r="P209"/>
      <c r="Q209"/>
      <c r="R209" t="s">
        <v>151</v>
      </c>
      <c r="S209" t="s">
        <v>225</v>
      </c>
      <c r="T209" s="29" t="s">
        <v>234</v>
      </c>
      <c r="U209" t="s">
        <v>34</v>
      </c>
    </row>
    <row r="210" spans="1:21" ht="15" customHeight="1">
      <c r="A210" t="s">
        <v>1273</v>
      </c>
      <c r="B210"/>
      <c r="C210" t="s">
        <v>1280</v>
      </c>
      <c r="D210" t="s">
        <v>68</v>
      </c>
      <c r="E210" t="s">
        <v>148</v>
      </c>
      <c r="F210" t="s">
        <v>175</v>
      </c>
      <c r="G210" t="s">
        <v>190</v>
      </c>
      <c r="H210"/>
      <c r="I210"/>
      <c r="J210"/>
      <c r="K210"/>
      <c r="L210"/>
      <c r="M210"/>
      <c r="N210" s="119">
        <v>6.3</v>
      </c>
      <c r="O210" s="64">
        <v>3.9</v>
      </c>
      <c r="P210">
        <v>8.6999999999999993</v>
      </c>
      <c r="Q210"/>
      <c r="R210" t="s">
        <v>151</v>
      </c>
      <c r="S210" t="s">
        <v>235</v>
      </c>
      <c r="T210" s="29" t="s">
        <v>236</v>
      </c>
      <c r="U210" t="s">
        <v>34</v>
      </c>
    </row>
    <row r="211" spans="1:21" ht="15" customHeight="1">
      <c r="A211" t="s">
        <v>1273</v>
      </c>
      <c r="B211"/>
      <c r="C211" t="s">
        <v>1280</v>
      </c>
      <c r="D211" t="s">
        <v>68</v>
      </c>
      <c r="E211" t="s">
        <v>148</v>
      </c>
      <c r="F211" t="s">
        <v>155</v>
      </c>
      <c r="G211" t="s">
        <v>190</v>
      </c>
      <c r="H211"/>
      <c r="I211"/>
      <c r="J211"/>
      <c r="K211"/>
      <c r="L211"/>
      <c r="M211"/>
      <c r="N211" s="119">
        <v>2.5</v>
      </c>
      <c r="O211" s="76">
        <v>2.2000000000000002</v>
      </c>
      <c r="P211">
        <v>2.8</v>
      </c>
      <c r="Q211"/>
      <c r="R211" t="s">
        <v>151</v>
      </c>
      <c r="S211" t="s">
        <v>238</v>
      </c>
      <c r="T211" s="29" t="s">
        <v>239</v>
      </c>
      <c r="U211" t="s">
        <v>34</v>
      </c>
    </row>
    <row r="212" spans="1:21" ht="15" customHeight="1">
      <c r="A212" t="s">
        <v>1273</v>
      </c>
      <c r="B212"/>
      <c r="C212" t="s">
        <v>1280</v>
      </c>
      <c r="D212" t="s">
        <v>68</v>
      </c>
      <c r="E212" t="s">
        <v>148</v>
      </c>
      <c r="F212" t="s">
        <v>155</v>
      </c>
      <c r="G212" t="s">
        <v>190</v>
      </c>
      <c r="H212"/>
      <c r="I212"/>
      <c r="J212"/>
      <c r="K212"/>
      <c r="L212"/>
      <c r="M212"/>
      <c r="N212" s="119">
        <v>1.3</v>
      </c>
      <c r="O212" s="76">
        <v>0.92</v>
      </c>
      <c r="P212">
        <v>1.8</v>
      </c>
      <c r="Q212"/>
      <c r="R212" t="s">
        <v>151</v>
      </c>
      <c r="S212" t="s">
        <v>238</v>
      </c>
      <c r="T212" s="29" t="s">
        <v>240</v>
      </c>
      <c r="U212" t="s">
        <v>34</v>
      </c>
    </row>
    <row r="213" spans="1:21" ht="15" customHeight="1">
      <c r="A213" t="s">
        <v>1273</v>
      </c>
      <c r="B213"/>
      <c r="C213" t="s">
        <v>1280</v>
      </c>
      <c r="D213" t="s">
        <v>147</v>
      </c>
      <c r="E213" t="s">
        <v>148</v>
      </c>
      <c r="F213" t="s">
        <v>171</v>
      </c>
      <c r="G213" t="s">
        <v>156</v>
      </c>
      <c r="H213"/>
      <c r="I213"/>
      <c r="J213"/>
      <c r="K213"/>
      <c r="L213"/>
      <c r="M213"/>
      <c r="N213" s="119">
        <v>12.3</v>
      </c>
      <c r="O213" s="75"/>
      <c r="P213"/>
      <c r="Q213"/>
      <c r="R213" t="s">
        <v>151</v>
      </c>
      <c r="S213" t="s">
        <v>241</v>
      </c>
      <c r="T213" s="29" t="s">
        <v>242</v>
      </c>
      <c r="U213" t="s">
        <v>34</v>
      </c>
    </row>
    <row r="214" spans="1:21" ht="15" customHeight="1">
      <c r="A214" t="s">
        <v>1273</v>
      </c>
      <c r="B214"/>
      <c r="C214" t="s">
        <v>1280</v>
      </c>
      <c r="D214" t="s">
        <v>147</v>
      </c>
      <c r="E214" t="s">
        <v>148</v>
      </c>
      <c r="F214" t="s">
        <v>171</v>
      </c>
      <c r="G214" t="s">
        <v>156</v>
      </c>
      <c r="H214"/>
      <c r="I214"/>
      <c r="J214"/>
      <c r="K214"/>
      <c r="L214"/>
      <c r="M214"/>
      <c r="N214" s="119">
        <v>11.3</v>
      </c>
      <c r="O214" s="75"/>
      <c r="P214"/>
      <c r="Q214"/>
      <c r="R214" t="s">
        <v>151</v>
      </c>
      <c r="S214" t="s">
        <v>241</v>
      </c>
      <c r="T214" s="29" t="s">
        <v>243</v>
      </c>
      <c r="U214" t="s">
        <v>34</v>
      </c>
    </row>
    <row r="215" spans="1:21" ht="15" customHeight="1">
      <c r="A215" t="s">
        <v>1273</v>
      </c>
      <c r="B215"/>
      <c r="C215" t="s">
        <v>1280</v>
      </c>
      <c r="D215"/>
      <c r="E215" t="s">
        <v>148</v>
      </c>
      <c r="F215" t="s">
        <v>155</v>
      </c>
      <c r="G215" t="s">
        <v>190</v>
      </c>
      <c r="H215"/>
      <c r="I215"/>
      <c r="J215"/>
      <c r="K215"/>
      <c r="L215"/>
      <c r="M215"/>
      <c r="N215" s="119">
        <v>1</v>
      </c>
      <c r="O215" s="75"/>
      <c r="P215"/>
      <c r="Q215"/>
      <c r="R215" s="9" t="s">
        <v>387</v>
      </c>
      <c r="S215" t="s">
        <v>245</v>
      </c>
      <c r="T215" s="21" t="s">
        <v>246</v>
      </c>
      <c r="U215" t="s">
        <v>247</v>
      </c>
    </row>
    <row r="216" spans="1:21" ht="15" customHeight="1">
      <c r="A216" t="s">
        <v>1273</v>
      </c>
      <c r="B216"/>
      <c r="C216" t="s">
        <v>1280</v>
      </c>
      <c r="D216"/>
      <c r="E216" t="s">
        <v>148</v>
      </c>
      <c r="F216" t="s">
        <v>155</v>
      </c>
      <c r="G216" t="s">
        <v>190</v>
      </c>
      <c r="H216"/>
      <c r="I216"/>
      <c r="J216"/>
      <c r="K216"/>
      <c r="L216"/>
      <c r="M216"/>
      <c r="N216" s="117">
        <v>4</v>
      </c>
      <c r="O216"/>
      <c r="P216"/>
      <c r="Q216"/>
      <c r="R216" s="9" t="s">
        <v>387</v>
      </c>
      <c r="S216" t="s">
        <v>245</v>
      </c>
      <c r="T216" s="21" t="s">
        <v>246</v>
      </c>
      <c r="U216" t="s">
        <v>247</v>
      </c>
    </row>
    <row r="217" spans="1:21" ht="15" customHeight="1">
      <c r="A217" t="s">
        <v>1273</v>
      </c>
      <c r="B217"/>
      <c r="C217" t="s">
        <v>1280</v>
      </c>
      <c r="D217"/>
      <c r="E217" t="s">
        <v>148</v>
      </c>
      <c r="F217" t="s">
        <v>155</v>
      </c>
      <c r="G217" t="s">
        <v>388</v>
      </c>
      <c r="H217"/>
      <c r="I217"/>
      <c r="J217"/>
      <c r="K217"/>
      <c r="L217"/>
      <c r="M217"/>
      <c r="N217" s="117">
        <v>8.5</v>
      </c>
      <c r="O217">
        <v>7.6</v>
      </c>
      <c r="P217">
        <v>9.4</v>
      </c>
      <c r="Q217"/>
      <c r="R217" s="9" t="s">
        <v>387</v>
      </c>
      <c r="S217" t="s">
        <v>253</v>
      </c>
      <c r="T217" s="21" t="s">
        <v>246</v>
      </c>
      <c r="U217" t="s">
        <v>247</v>
      </c>
    </row>
    <row r="218" spans="1:21" ht="15" customHeight="1">
      <c r="A218" t="s">
        <v>1273</v>
      </c>
      <c r="B218"/>
      <c r="C218" t="s">
        <v>1280</v>
      </c>
      <c r="D218"/>
      <c r="E218" t="s">
        <v>148</v>
      </c>
      <c r="F218" t="s">
        <v>155</v>
      </c>
      <c r="G218" t="s">
        <v>156</v>
      </c>
      <c r="H218"/>
      <c r="I218"/>
      <c r="J218"/>
      <c r="K218"/>
      <c r="L218"/>
      <c r="M218"/>
      <c r="N218" s="119">
        <v>7</v>
      </c>
      <c r="O218"/>
      <c r="P218"/>
      <c r="Q218"/>
      <c r="R218" s="9" t="s">
        <v>387</v>
      </c>
      <c r="S218" t="s">
        <v>248</v>
      </c>
      <c r="T218" s="21" t="s">
        <v>246</v>
      </c>
      <c r="U218" t="s">
        <v>247</v>
      </c>
    </row>
    <row r="219" spans="1:21" ht="15" customHeight="1">
      <c r="A219" t="s">
        <v>1273</v>
      </c>
      <c r="B219"/>
      <c r="C219" t="s">
        <v>1280</v>
      </c>
      <c r="D219"/>
      <c r="E219" t="s">
        <v>148</v>
      </c>
      <c r="F219" t="s">
        <v>155</v>
      </c>
      <c r="G219" t="s">
        <v>156</v>
      </c>
      <c r="H219"/>
      <c r="I219"/>
      <c r="J219"/>
      <c r="K219"/>
      <c r="L219"/>
      <c r="M219"/>
      <c r="N219" s="117">
        <v>14</v>
      </c>
      <c r="O219"/>
      <c r="P219"/>
      <c r="Q219"/>
      <c r="R219" s="9" t="s">
        <v>387</v>
      </c>
      <c r="S219" t="s">
        <v>248</v>
      </c>
      <c r="T219" s="21" t="s">
        <v>246</v>
      </c>
      <c r="U219" t="s">
        <v>247</v>
      </c>
    </row>
    <row r="220" spans="1:21" ht="15" customHeight="1">
      <c r="A220" t="s">
        <v>1273</v>
      </c>
      <c r="B220"/>
      <c r="C220" t="s">
        <v>1280</v>
      </c>
      <c r="D220"/>
      <c r="E220" t="s">
        <v>148</v>
      </c>
      <c r="F220" t="s">
        <v>155</v>
      </c>
      <c r="G220" t="s">
        <v>156</v>
      </c>
      <c r="H220"/>
      <c r="I220"/>
      <c r="J220"/>
      <c r="K220"/>
      <c r="L220"/>
      <c r="M220"/>
      <c r="N220" s="117">
        <v>4.74</v>
      </c>
      <c r="O220">
        <v>3.84</v>
      </c>
      <c r="P220">
        <v>5.91</v>
      </c>
      <c r="Q220"/>
      <c r="R220" s="9" t="s">
        <v>387</v>
      </c>
      <c r="S220" t="s">
        <v>253</v>
      </c>
      <c r="T220" s="21" t="s">
        <v>246</v>
      </c>
      <c r="U220" t="s">
        <v>247</v>
      </c>
    </row>
    <row r="221" spans="1:21" ht="15" customHeight="1">
      <c r="A221" t="s">
        <v>1273</v>
      </c>
      <c r="B221"/>
      <c r="C221" t="s">
        <v>1280</v>
      </c>
      <c r="D221"/>
      <c r="E221" t="s">
        <v>148</v>
      </c>
      <c r="F221" t="s">
        <v>155</v>
      </c>
      <c r="G221" t="s">
        <v>156</v>
      </c>
      <c r="H221"/>
      <c r="I221"/>
      <c r="J221"/>
      <c r="K221"/>
      <c r="L221"/>
      <c r="M221"/>
      <c r="N221" s="117">
        <v>9.1</v>
      </c>
      <c r="O221">
        <v>7.29</v>
      </c>
      <c r="P221">
        <v>11.21</v>
      </c>
      <c r="Q221"/>
      <c r="R221" s="9" t="s">
        <v>387</v>
      </c>
      <c r="S221" t="s">
        <v>253</v>
      </c>
      <c r="T221" s="21" t="s">
        <v>246</v>
      </c>
      <c r="U221" t="s">
        <v>247</v>
      </c>
    </row>
    <row r="222" spans="1:21" ht="15" customHeight="1">
      <c r="A222" t="s">
        <v>1273</v>
      </c>
      <c r="B222"/>
      <c r="C222" t="s">
        <v>1280</v>
      </c>
      <c r="D222"/>
      <c r="E222" t="s">
        <v>148</v>
      </c>
      <c r="F222" t="s">
        <v>155</v>
      </c>
      <c r="G222" t="s">
        <v>156</v>
      </c>
      <c r="H222"/>
      <c r="I222"/>
      <c r="J222"/>
      <c r="K222"/>
      <c r="L222"/>
      <c r="M222"/>
      <c r="N222" s="117">
        <v>4</v>
      </c>
      <c r="O222"/>
      <c r="P222"/>
      <c r="Q222"/>
      <c r="R222" s="9" t="s">
        <v>387</v>
      </c>
      <c r="S222" t="s">
        <v>255</v>
      </c>
      <c r="T222" s="21" t="s">
        <v>246</v>
      </c>
      <c r="U222" t="s">
        <v>247</v>
      </c>
    </row>
    <row r="223" spans="1:21" ht="15" customHeight="1">
      <c r="A223" t="s">
        <v>1273</v>
      </c>
      <c r="B223"/>
      <c r="C223" t="s">
        <v>1280</v>
      </c>
      <c r="D223"/>
      <c r="E223" t="s">
        <v>148</v>
      </c>
      <c r="F223" t="s">
        <v>155</v>
      </c>
      <c r="G223" t="s">
        <v>156</v>
      </c>
      <c r="H223"/>
      <c r="I223"/>
      <c r="J223"/>
      <c r="K223"/>
      <c r="L223"/>
      <c r="M223"/>
      <c r="N223" s="117">
        <v>13</v>
      </c>
      <c r="O223"/>
      <c r="P223"/>
      <c r="Q223"/>
      <c r="R223" s="9" t="s">
        <v>387</v>
      </c>
      <c r="S223" t="s">
        <v>255</v>
      </c>
      <c r="T223" s="21" t="s">
        <v>246</v>
      </c>
      <c r="U223" t="s">
        <v>247</v>
      </c>
    </row>
    <row r="224" spans="1:21" ht="15" customHeight="1">
      <c r="A224" t="s">
        <v>1273</v>
      </c>
      <c r="B224"/>
      <c r="C224" t="s">
        <v>1280</v>
      </c>
      <c r="D224"/>
      <c r="E224" t="s">
        <v>148</v>
      </c>
      <c r="F224" t="s">
        <v>155</v>
      </c>
      <c r="G224" t="s">
        <v>156</v>
      </c>
      <c r="H224"/>
      <c r="I224"/>
      <c r="J224"/>
      <c r="K224"/>
      <c r="L224"/>
      <c r="M224"/>
      <c r="N224" s="117">
        <v>10</v>
      </c>
      <c r="O224"/>
      <c r="P224"/>
      <c r="Q224"/>
      <c r="R224" s="9" t="s">
        <v>387</v>
      </c>
      <c r="S224" t="s">
        <v>1286</v>
      </c>
      <c r="T224" s="21" t="s">
        <v>246</v>
      </c>
      <c r="U224" t="s">
        <v>247</v>
      </c>
    </row>
    <row r="225" spans="1:21" ht="15" customHeight="1">
      <c r="A225" t="s">
        <v>1273</v>
      </c>
      <c r="B225"/>
      <c r="C225" t="s">
        <v>1280</v>
      </c>
      <c r="D225"/>
      <c r="E225" t="s">
        <v>148</v>
      </c>
      <c r="F225" t="s">
        <v>155</v>
      </c>
      <c r="G225" t="s">
        <v>156</v>
      </c>
      <c r="H225"/>
      <c r="I225"/>
      <c r="J225"/>
      <c r="K225"/>
      <c r="L225"/>
      <c r="M225"/>
      <c r="N225" s="117">
        <v>10</v>
      </c>
      <c r="O225"/>
      <c r="P225"/>
      <c r="Q225"/>
      <c r="R225" s="9" t="s">
        <v>387</v>
      </c>
      <c r="S225" t="s">
        <v>260</v>
      </c>
      <c r="T225" s="21" t="s">
        <v>246</v>
      </c>
      <c r="U225" t="s">
        <v>247</v>
      </c>
    </row>
    <row r="226" spans="1:21" ht="15" customHeight="1">
      <c r="A226" t="s">
        <v>1273</v>
      </c>
      <c r="B226"/>
      <c r="C226" t="s">
        <v>1280</v>
      </c>
      <c r="D226"/>
      <c r="E226" t="s">
        <v>148</v>
      </c>
      <c r="F226"/>
      <c r="G226"/>
      <c r="H226"/>
      <c r="I226"/>
      <c r="J226"/>
      <c r="K226"/>
      <c r="L226"/>
      <c r="M226"/>
      <c r="N226" s="117">
        <v>7.9</v>
      </c>
      <c r="O226"/>
      <c r="P226"/>
      <c r="Q226"/>
      <c r="R226" s="9" t="s">
        <v>387</v>
      </c>
      <c r="S226" t="s">
        <v>265</v>
      </c>
      <c r="T226" s="21" t="s">
        <v>246</v>
      </c>
      <c r="U226" t="s">
        <v>247</v>
      </c>
    </row>
    <row r="227" spans="1:21" ht="15" customHeight="1">
      <c r="A227" t="s">
        <v>1273</v>
      </c>
      <c r="B227"/>
      <c r="C227" t="s">
        <v>1280</v>
      </c>
      <c r="D227"/>
      <c r="E227" t="s">
        <v>148</v>
      </c>
      <c r="F227" t="s">
        <v>155</v>
      </c>
      <c r="G227" t="s">
        <v>156</v>
      </c>
      <c r="H227"/>
      <c r="I227"/>
      <c r="J227"/>
      <c r="K227"/>
      <c r="L227"/>
      <c r="M227"/>
      <c r="N227" s="117">
        <v>12</v>
      </c>
      <c r="O227"/>
      <c r="P227"/>
      <c r="Q227"/>
      <c r="R227" s="9" t="s">
        <v>387</v>
      </c>
      <c r="S227" t="s">
        <v>265</v>
      </c>
      <c r="T227" s="21" t="s">
        <v>246</v>
      </c>
      <c r="U227" t="s">
        <v>247</v>
      </c>
    </row>
    <row r="228" spans="1:21" ht="15" customHeight="1">
      <c r="A228" t="s">
        <v>1273</v>
      </c>
      <c r="B228"/>
      <c r="C228" t="s">
        <v>1280</v>
      </c>
      <c r="D228"/>
      <c r="E228" t="s">
        <v>148</v>
      </c>
      <c r="F228" t="s">
        <v>155</v>
      </c>
      <c r="G228" t="s">
        <v>156</v>
      </c>
      <c r="H228"/>
      <c r="I228"/>
      <c r="J228"/>
      <c r="K228"/>
      <c r="L228"/>
      <c r="M228"/>
      <c r="N228" s="117">
        <v>7</v>
      </c>
      <c r="O228"/>
      <c r="P228"/>
      <c r="Q228"/>
      <c r="R228" s="9" t="s">
        <v>387</v>
      </c>
      <c r="S228" t="s">
        <v>267</v>
      </c>
      <c r="T228" s="21" t="s">
        <v>246</v>
      </c>
      <c r="U228" t="s">
        <v>247</v>
      </c>
    </row>
    <row r="229" spans="1:21" ht="15" customHeight="1">
      <c r="A229" t="s">
        <v>1273</v>
      </c>
      <c r="B229"/>
      <c r="C229" t="s">
        <v>1280</v>
      </c>
      <c r="D229"/>
      <c r="E229" t="s">
        <v>148</v>
      </c>
      <c r="F229" t="s">
        <v>155</v>
      </c>
      <c r="G229" t="s">
        <v>156</v>
      </c>
      <c r="H229"/>
      <c r="I229"/>
      <c r="J229"/>
      <c r="K229"/>
      <c r="L229"/>
      <c r="M229"/>
      <c r="N229" s="117">
        <v>10</v>
      </c>
      <c r="O229"/>
      <c r="P229"/>
      <c r="Q229"/>
      <c r="R229" s="9" t="s">
        <v>387</v>
      </c>
      <c r="S229" t="s">
        <v>1282</v>
      </c>
      <c r="T229" s="21" t="s">
        <v>246</v>
      </c>
      <c r="U229" t="s">
        <v>247</v>
      </c>
    </row>
    <row r="230" spans="1:21" ht="15" customHeight="1">
      <c r="A230" t="s">
        <v>1273</v>
      </c>
      <c r="B230"/>
      <c r="C230" t="s">
        <v>1280</v>
      </c>
      <c r="D230"/>
      <c r="E230" t="s">
        <v>148</v>
      </c>
      <c r="F230" t="s">
        <v>155</v>
      </c>
      <c r="G230" t="s">
        <v>156</v>
      </c>
      <c r="H230"/>
      <c r="I230"/>
      <c r="J230"/>
      <c r="K230"/>
      <c r="L230"/>
      <c r="M230"/>
      <c r="N230" s="117">
        <v>12</v>
      </c>
      <c r="O230"/>
      <c r="P230"/>
      <c r="Q230"/>
      <c r="R230" s="9" t="s">
        <v>387</v>
      </c>
      <c r="S230" t="s">
        <v>269</v>
      </c>
      <c r="T230" s="21" t="s">
        <v>246</v>
      </c>
      <c r="U230" t="s">
        <v>247</v>
      </c>
    </row>
    <row r="231" spans="1:21" ht="15" customHeight="1">
      <c r="A231" t="s">
        <v>1273</v>
      </c>
      <c r="B231"/>
      <c r="C231" t="s">
        <v>1280</v>
      </c>
      <c r="D231"/>
      <c r="E231" t="s">
        <v>148</v>
      </c>
      <c r="F231" t="s">
        <v>155</v>
      </c>
      <c r="G231" t="s">
        <v>156</v>
      </c>
      <c r="H231"/>
      <c r="I231"/>
      <c r="J231"/>
      <c r="K231"/>
      <c r="L231"/>
      <c r="M231"/>
      <c r="N231" s="117">
        <v>10</v>
      </c>
      <c r="O231"/>
      <c r="P231"/>
      <c r="Q231"/>
      <c r="R231" s="9" t="s">
        <v>387</v>
      </c>
      <c r="S231" t="s">
        <v>271</v>
      </c>
      <c r="T231" s="21" t="s">
        <v>246</v>
      </c>
      <c r="U231" t="s">
        <v>247</v>
      </c>
    </row>
    <row r="232" spans="1:21" ht="15" customHeight="1">
      <c r="A232" t="s">
        <v>1273</v>
      </c>
      <c r="B232"/>
      <c r="C232" t="s">
        <v>1280</v>
      </c>
      <c r="D232"/>
      <c r="E232" t="s">
        <v>148</v>
      </c>
      <c r="F232" t="s">
        <v>155</v>
      </c>
      <c r="G232" t="s">
        <v>156</v>
      </c>
      <c r="H232"/>
      <c r="I232"/>
      <c r="J232"/>
      <c r="K232"/>
      <c r="L232"/>
      <c r="M232"/>
      <c r="N232" s="117">
        <v>7</v>
      </c>
      <c r="O232"/>
      <c r="P232"/>
      <c r="Q232"/>
      <c r="R232" s="9" t="s">
        <v>387</v>
      </c>
      <c r="S232" t="s">
        <v>273</v>
      </c>
      <c r="T232" s="21" t="s">
        <v>246</v>
      </c>
      <c r="U232" t="s">
        <v>247</v>
      </c>
    </row>
    <row r="233" spans="1:21" ht="15" customHeight="1">
      <c r="A233" t="s">
        <v>1273</v>
      </c>
      <c r="B233"/>
      <c r="C233" t="s">
        <v>1280</v>
      </c>
      <c r="D233"/>
      <c r="E233" t="s">
        <v>148</v>
      </c>
      <c r="F233" t="s">
        <v>149</v>
      </c>
      <c r="G233" t="s">
        <v>156</v>
      </c>
      <c r="H233"/>
      <c r="I233"/>
      <c r="J233"/>
      <c r="K233"/>
      <c r="L233"/>
      <c r="M233"/>
      <c r="N233" s="117">
        <v>7</v>
      </c>
      <c r="O233"/>
      <c r="P233"/>
      <c r="Q233"/>
      <c r="R233" s="9" t="s">
        <v>387</v>
      </c>
      <c r="S233" t="s">
        <v>1283</v>
      </c>
      <c r="T233" s="21" t="s">
        <v>246</v>
      </c>
      <c r="U233" t="s">
        <v>247</v>
      </c>
    </row>
    <row r="234" spans="1:21" ht="15" customHeight="1">
      <c r="A234" t="s">
        <v>1273</v>
      </c>
      <c r="B234"/>
      <c r="C234" t="s">
        <v>1280</v>
      </c>
      <c r="D234"/>
      <c r="E234" t="s">
        <v>148</v>
      </c>
      <c r="F234" t="s">
        <v>149</v>
      </c>
      <c r="G234" t="s">
        <v>156</v>
      </c>
      <c r="H234"/>
      <c r="I234"/>
      <c r="J234"/>
      <c r="K234"/>
      <c r="L234"/>
      <c r="M234"/>
      <c r="N234" s="117">
        <v>7</v>
      </c>
      <c r="O234"/>
      <c r="P234"/>
      <c r="Q234"/>
      <c r="R234" s="9" t="s">
        <v>387</v>
      </c>
      <c r="S234" t="s">
        <v>1283</v>
      </c>
      <c r="T234" s="21" t="s">
        <v>246</v>
      </c>
      <c r="U234" t="s">
        <v>247</v>
      </c>
    </row>
    <row r="235" spans="1:21" ht="15" customHeight="1">
      <c r="A235" t="s">
        <v>1273</v>
      </c>
      <c r="B235"/>
      <c r="C235" t="s">
        <v>1280</v>
      </c>
      <c r="D235"/>
      <c r="E235" t="s">
        <v>148</v>
      </c>
      <c r="F235" t="s">
        <v>149</v>
      </c>
      <c r="G235" t="s">
        <v>275</v>
      </c>
      <c r="H235"/>
      <c r="I235"/>
      <c r="J235"/>
      <c r="K235"/>
      <c r="L235"/>
      <c r="M235"/>
      <c r="N235" s="117">
        <v>17.22</v>
      </c>
      <c r="O235">
        <v>16.57</v>
      </c>
      <c r="P235">
        <v>17.87</v>
      </c>
      <c r="Q235"/>
      <c r="R235" s="9" t="s">
        <v>387</v>
      </c>
      <c r="S235" t="s">
        <v>276</v>
      </c>
      <c r="T235" s="21" t="s">
        <v>246</v>
      </c>
      <c r="U235" t="s">
        <v>247</v>
      </c>
    </row>
    <row r="236" spans="1:21" ht="15" customHeight="1">
      <c r="A236" t="s">
        <v>1273</v>
      </c>
      <c r="B236"/>
      <c r="C236" t="s">
        <v>1280</v>
      </c>
      <c r="D236"/>
      <c r="E236" t="s">
        <v>148</v>
      </c>
      <c r="F236" t="s">
        <v>149</v>
      </c>
      <c r="G236" t="s">
        <v>150</v>
      </c>
      <c r="H236"/>
      <c r="I236"/>
      <c r="J236"/>
      <c r="K236"/>
      <c r="L236"/>
      <c r="M236"/>
      <c r="N236" s="117">
        <v>4</v>
      </c>
      <c r="O236"/>
      <c r="P236"/>
      <c r="Q236"/>
      <c r="R236" s="9" t="s">
        <v>387</v>
      </c>
      <c r="S236" t="s">
        <v>265</v>
      </c>
      <c r="T236" s="21" t="s">
        <v>246</v>
      </c>
      <c r="U236" t="s">
        <v>247</v>
      </c>
    </row>
    <row r="237" spans="1:21" ht="15" customHeight="1">
      <c r="A237" t="s">
        <v>1273</v>
      </c>
      <c r="B237"/>
      <c r="C237" t="s">
        <v>1280</v>
      </c>
      <c r="D237"/>
      <c r="E237" t="s">
        <v>148</v>
      </c>
      <c r="F237"/>
      <c r="G237"/>
      <c r="H237"/>
      <c r="I237"/>
      <c r="J237"/>
      <c r="K237"/>
      <c r="L237"/>
      <c r="M237"/>
      <c r="N237" s="117">
        <v>1.1000000000000001</v>
      </c>
      <c r="O237"/>
      <c r="P237"/>
      <c r="Q237"/>
      <c r="R237" s="9" t="s">
        <v>387</v>
      </c>
      <c r="S237" t="s">
        <v>287</v>
      </c>
      <c r="T237" s="21" t="s">
        <v>246</v>
      </c>
      <c r="U237" t="s">
        <v>247</v>
      </c>
    </row>
    <row r="238" spans="1:21" ht="15" customHeight="1">
      <c r="A238" t="s">
        <v>1273</v>
      </c>
      <c r="B238"/>
      <c r="C238" t="s">
        <v>1280</v>
      </c>
      <c r="D238"/>
      <c r="E238" t="s">
        <v>148</v>
      </c>
      <c r="F238" t="s">
        <v>286</v>
      </c>
      <c r="G238" t="s">
        <v>250</v>
      </c>
      <c r="H238"/>
      <c r="I238"/>
      <c r="J238"/>
      <c r="K238"/>
      <c r="L238"/>
      <c r="M238"/>
      <c r="N238" s="117">
        <v>8.5</v>
      </c>
      <c r="O238"/>
      <c r="P238"/>
      <c r="Q238"/>
      <c r="R238" s="9" t="s">
        <v>387</v>
      </c>
      <c r="S238" t="s">
        <v>287</v>
      </c>
      <c r="T238" s="21" t="s">
        <v>246</v>
      </c>
      <c r="U238" t="s">
        <v>247</v>
      </c>
    </row>
    <row r="239" spans="1:21" ht="15" customHeight="1">
      <c r="A239" t="s">
        <v>1273</v>
      </c>
      <c r="B239"/>
      <c r="C239" t="s">
        <v>1280</v>
      </c>
      <c r="D239"/>
      <c r="E239" t="s">
        <v>148</v>
      </c>
      <c r="F239" t="s">
        <v>286</v>
      </c>
      <c r="G239" t="s">
        <v>164</v>
      </c>
      <c r="H239"/>
      <c r="I239"/>
      <c r="J239"/>
      <c r="K239"/>
      <c r="L239"/>
      <c r="M239"/>
      <c r="N239" s="117">
        <v>4.3</v>
      </c>
      <c r="O239">
        <v>2.8</v>
      </c>
      <c r="P239">
        <v>5.7</v>
      </c>
      <c r="Q239"/>
      <c r="R239" s="9" t="s">
        <v>387</v>
      </c>
      <c r="S239" t="s">
        <v>292</v>
      </c>
      <c r="T239" s="21" t="s">
        <v>246</v>
      </c>
      <c r="U239" t="s">
        <v>247</v>
      </c>
    </row>
    <row r="240" spans="1:21" ht="15" customHeight="1">
      <c r="A240" t="s">
        <v>1273</v>
      </c>
      <c r="B240"/>
      <c r="C240" t="s">
        <v>1280</v>
      </c>
      <c r="D240"/>
      <c r="E240" t="s">
        <v>148</v>
      </c>
      <c r="F240" t="s">
        <v>286</v>
      </c>
      <c r="G240" t="s">
        <v>190</v>
      </c>
      <c r="H240"/>
      <c r="I240"/>
      <c r="J240"/>
      <c r="K240"/>
      <c r="L240"/>
      <c r="M240"/>
      <c r="N240" s="117">
        <v>4</v>
      </c>
      <c r="O240"/>
      <c r="P240"/>
      <c r="Q240"/>
      <c r="R240" s="9" t="s">
        <v>387</v>
      </c>
      <c r="S240" t="s">
        <v>294</v>
      </c>
      <c r="T240" s="21" t="s">
        <v>246</v>
      </c>
      <c r="U240" t="s">
        <v>247</v>
      </c>
    </row>
    <row r="241" spans="1:21" ht="15" customHeight="1">
      <c r="A241" t="s">
        <v>1273</v>
      </c>
      <c r="B241"/>
      <c r="C241" t="s">
        <v>1280</v>
      </c>
      <c r="D241"/>
      <c r="E241" t="s">
        <v>148</v>
      </c>
      <c r="F241" t="s">
        <v>296</v>
      </c>
      <c r="G241" t="s">
        <v>156</v>
      </c>
      <c r="H241"/>
      <c r="I241"/>
      <c r="J241"/>
      <c r="K241"/>
      <c r="L241"/>
      <c r="M241"/>
      <c r="N241" s="117">
        <v>4.5</v>
      </c>
      <c r="O241"/>
      <c r="P241"/>
      <c r="Q241"/>
      <c r="R241" s="9" t="s">
        <v>387</v>
      </c>
      <c r="S241" t="s">
        <v>297</v>
      </c>
      <c r="T241" s="21" t="s">
        <v>246</v>
      </c>
      <c r="U241" t="s">
        <v>247</v>
      </c>
    </row>
    <row r="242" spans="1:21" ht="15" customHeight="1">
      <c r="A242" t="s">
        <v>1273</v>
      </c>
      <c r="B242"/>
      <c r="C242" t="s">
        <v>1280</v>
      </c>
      <c r="D242"/>
      <c r="E242" t="s">
        <v>148</v>
      </c>
      <c r="F242" t="s">
        <v>171</v>
      </c>
      <c r="G242" t="s">
        <v>299</v>
      </c>
      <c r="H242"/>
      <c r="I242"/>
      <c r="J242"/>
      <c r="K242"/>
      <c r="L242"/>
      <c r="M242"/>
      <c r="N242" s="117">
        <v>11.82</v>
      </c>
      <c r="O242">
        <v>6</v>
      </c>
      <c r="P242">
        <v>26</v>
      </c>
      <c r="Q242"/>
      <c r="R242" s="9" t="s">
        <v>387</v>
      </c>
      <c r="S242" t="s">
        <v>300</v>
      </c>
      <c r="T242" s="21" t="s">
        <v>246</v>
      </c>
      <c r="U242" t="s">
        <v>247</v>
      </c>
    </row>
    <row r="243" spans="1:21" ht="15" customHeight="1">
      <c r="A243" t="s">
        <v>1273</v>
      </c>
      <c r="B243"/>
      <c r="C243" t="s">
        <v>1280</v>
      </c>
      <c r="D243"/>
      <c r="E243" t="s">
        <v>148</v>
      </c>
      <c r="F243"/>
      <c r="G243"/>
      <c r="H243"/>
      <c r="I243"/>
      <c r="J243"/>
      <c r="K243"/>
      <c r="L243"/>
      <c r="M243"/>
      <c r="N243" s="117">
        <v>6.9</v>
      </c>
      <c r="O243">
        <v>3.9</v>
      </c>
      <c r="P243">
        <v>9.9</v>
      </c>
      <c r="Q243"/>
      <c r="R243" s="9" t="s">
        <v>387</v>
      </c>
      <c r="S243" t="s">
        <v>304</v>
      </c>
      <c r="T243" s="21" t="s">
        <v>246</v>
      </c>
      <c r="U243" t="s">
        <v>247</v>
      </c>
    </row>
    <row r="244" spans="1:21" ht="15" customHeight="1">
      <c r="A244" t="s">
        <v>1273</v>
      </c>
      <c r="B244"/>
      <c r="C244" t="s">
        <v>1280</v>
      </c>
      <c r="D244"/>
      <c r="E244" t="s">
        <v>148</v>
      </c>
      <c r="F244" t="s">
        <v>175</v>
      </c>
      <c r="G244" t="s">
        <v>156</v>
      </c>
      <c r="H244"/>
      <c r="I244"/>
      <c r="J244"/>
      <c r="K244"/>
      <c r="L244"/>
      <c r="M244"/>
      <c r="N244" s="117">
        <v>13.8</v>
      </c>
      <c r="O244">
        <v>9.9</v>
      </c>
      <c r="P244">
        <v>17.600000000000001</v>
      </c>
      <c r="Q244"/>
      <c r="R244" s="9" t="s">
        <v>387</v>
      </c>
      <c r="S244" t="s">
        <v>304</v>
      </c>
      <c r="T244" s="21" t="s">
        <v>246</v>
      </c>
      <c r="U244" t="s">
        <v>247</v>
      </c>
    </row>
    <row r="245" spans="1:21" ht="15" customHeight="1">
      <c r="A245" t="s">
        <v>1273</v>
      </c>
      <c r="B245"/>
      <c r="C245" t="s">
        <v>1280</v>
      </c>
      <c r="D245"/>
      <c r="E245" t="s">
        <v>148</v>
      </c>
      <c r="F245"/>
      <c r="G245"/>
      <c r="H245"/>
      <c r="I245"/>
      <c r="J245"/>
      <c r="K245"/>
      <c r="L245"/>
      <c r="M245"/>
      <c r="N245" s="117">
        <v>6</v>
      </c>
      <c r="O245"/>
      <c r="P245"/>
      <c r="Q245"/>
      <c r="R245" s="9" t="s">
        <v>387</v>
      </c>
      <c r="S245" t="s">
        <v>306</v>
      </c>
      <c r="T245" s="21" t="s">
        <v>246</v>
      </c>
      <c r="U245" t="s">
        <v>247</v>
      </c>
    </row>
    <row r="246" spans="1:21" ht="15" customHeight="1">
      <c r="A246" t="s">
        <v>1273</v>
      </c>
      <c r="B246"/>
      <c r="C246" t="s">
        <v>1280</v>
      </c>
      <c r="D246"/>
      <c r="E246" t="s">
        <v>148</v>
      </c>
      <c r="F246" t="s">
        <v>175</v>
      </c>
      <c r="G246" t="s">
        <v>156</v>
      </c>
      <c r="H246"/>
      <c r="I246"/>
      <c r="J246"/>
      <c r="K246"/>
      <c r="L246"/>
      <c r="M246"/>
      <c r="N246" s="117">
        <v>10</v>
      </c>
      <c r="O246"/>
      <c r="P246"/>
      <c r="Q246"/>
      <c r="R246" s="9" t="s">
        <v>387</v>
      </c>
      <c r="S246" t="s">
        <v>306</v>
      </c>
      <c r="T246" s="21" t="s">
        <v>246</v>
      </c>
      <c r="U246" t="s">
        <v>247</v>
      </c>
    </row>
    <row r="247" spans="1:21" ht="15" customHeight="1">
      <c r="A247" t="s">
        <v>1273</v>
      </c>
      <c r="B247"/>
      <c r="C247" t="s">
        <v>1280</v>
      </c>
      <c r="D247"/>
      <c r="E247" t="s">
        <v>148</v>
      </c>
      <c r="F247" t="s">
        <v>175</v>
      </c>
      <c r="G247" t="s">
        <v>156</v>
      </c>
      <c r="H247"/>
      <c r="I247"/>
      <c r="J247"/>
      <c r="K247"/>
      <c r="L247"/>
      <c r="M247"/>
      <c r="N247" s="117">
        <v>7.47</v>
      </c>
      <c r="O247">
        <v>7.2</v>
      </c>
      <c r="P247">
        <v>7.8</v>
      </c>
      <c r="Q247"/>
      <c r="R247" s="9" t="s">
        <v>387</v>
      </c>
      <c r="S247" t="s">
        <v>308</v>
      </c>
      <c r="T247" s="21" t="s">
        <v>246</v>
      </c>
      <c r="U247" t="s">
        <v>247</v>
      </c>
    </row>
    <row r="248" spans="1:21" ht="15" customHeight="1">
      <c r="A248" t="s">
        <v>1273</v>
      </c>
      <c r="B248"/>
      <c r="C248" t="s">
        <v>1280</v>
      </c>
      <c r="D248"/>
      <c r="E248" t="s">
        <v>148</v>
      </c>
      <c r="F248"/>
      <c r="G248"/>
      <c r="H248"/>
      <c r="I248"/>
      <c r="J248"/>
      <c r="K248"/>
      <c r="L248"/>
      <c r="M248"/>
      <c r="N248" s="117">
        <v>4</v>
      </c>
      <c r="O248"/>
      <c r="P248"/>
      <c r="Q248"/>
      <c r="R248" s="9" t="s">
        <v>387</v>
      </c>
      <c r="S248" t="s">
        <v>312</v>
      </c>
      <c r="T248" s="21" t="s">
        <v>246</v>
      </c>
      <c r="U248" t="s">
        <v>247</v>
      </c>
    </row>
    <row r="249" spans="1:21" ht="15" customHeight="1">
      <c r="A249" t="s">
        <v>1273</v>
      </c>
      <c r="B249"/>
      <c r="C249" t="s">
        <v>1280</v>
      </c>
      <c r="D249"/>
      <c r="E249" t="s">
        <v>148</v>
      </c>
      <c r="F249" t="s">
        <v>175</v>
      </c>
      <c r="G249" t="s">
        <v>275</v>
      </c>
      <c r="H249"/>
      <c r="I249"/>
      <c r="J249"/>
      <c r="K249"/>
      <c r="L249"/>
      <c r="M249"/>
      <c r="N249" s="117">
        <v>15</v>
      </c>
      <c r="O249"/>
      <c r="P249"/>
      <c r="Q249"/>
      <c r="R249" s="9" t="s">
        <v>387</v>
      </c>
      <c r="S249" t="s">
        <v>312</v>
      </c>
      <c r="T249" s="21" t="s">
        <v>246</v>
      </c>
      <c r="U249" t="s">
        <v>247</v>
      </c>
    </row>
    <row r="250" spans="1:21" ht="15" customHeight="1">
      <c r="A250" t="s">
        <v>1273</v>
      </c>
      <c r="B250"/>
      <c r="C250" t="s">
        <v>1280</v>
      </c>
      <c r="D250"/>
      <c r="E250" t="s">
        <v>148</v>
      </c>
      <c r="F250" t="s">
        <v>175</v>
      </c>
      <c r="G250" t="s">
        <v>315</v>
      </c>
      <c r="H250"/>
      <c r="I250"/>
      <c r="J250"/>
      <c r="K250"/>
      <c r="L250"/>
      <c r="M250"/>
      <c r="N250" s="117">
        <v>4</v>
      </c>
      <c r="O250"/>
      <c r="P250"/>
      <c r="Q250"/>
      <c r="R250" s="9" t="s">
        <v>387</v>
      </c>
      <c r="S250" t="s">
        <v>316</v>
      </c>
      <c r="T250" s="21" t="s">
        <v>246</v>
      </c>
      <c r="U250" t="s">
        <v>247</v>
      </c>
    </row>
    <row r="251" spans="1:21" ht="15" customHeight="1">
      <c r="A251" t="s">
        <v>1273</v>
      </c>
      <c r="B251"/>
      <c r="C251" t="s">
        <v>1280</v>
      </c>
      <c r="D251"/>
      <c r="E251" t="s">
        <v>148</v>
      </c>
      <c r="F251" t="s">
        <v>175</v>
      </c>
      <c r="G251" t="s">
        <v>156</v>
      </c>
      <c r="H251"/>
      <c r="I251"/>
      <c r="J251"/>
      <c r="K251"/>
      <c r="L251"/>
      <c r="M251"/>
      <c r="N251" s="117">
        <v>6.4</v>
      </c>
      <c r="O251"/>
      <c r="P251"/>
      <c r="Q251"/>
      <c r="R251" s="9" t="s">
        <v>387</v>
      </c>
      <c r="S251" t="s">
        <v>1287</v>
      </c>
      <c r="T251" s="21" t="s">
        <v>246</v>
      </c>
      <c r="U251" t="s">
        <v>247</v>
      </c>
    </row>
    <row r="252" spans="1:21" ht="15" customHeight="1">
      <c r="A252" t="s">
        <v>1273</v>
      </c>
      <c r="B252"/>
      <c r="C252" t="s">
        <v>1280</v>
      </c>
      <c r="D252"/>
      <c r="E252" t="s">
        <v>148</v>
      </c>
      <c r="F252" t="s">
        <v>149</v>
      </c>
      <c r="G252" t="s">
        <v>150</v>
      </c>
      <c r="H252"/>
      <c r="I252"/>
      <c r="J252"/>
      <c r="K252"/>
      <c r="L252"/>
      <c r="M252"/>
      <c r="N252" s="117">
        <v>11.78</v>
      </c>
      <c r="O252"/>
      <c r="P252"/>
      <c r="Q252"/>
      <c r="R252" s="9" t="s">
        <v>387</v>
      </c>
      <c r="S252" t="s">
        <v>276</v>
      </c>
      <c r="T252" s="21" t="s">
        <v>246</v>
      </c>
      <c r="U252" t="s">
        <v>247</v>
      </c>
    </row>
    <row r="253" spans="1:21" ht="15" customHeight="1">
      <c r="A253" t="s">
        <v>1273</v>
      </c>
      <c r="B253"/>
      <c r="C253" t="s">
        <v>1280</v>
      </c>
      <c r="D253"/>
      <c r="E253" t="s">
        <v>148</v>
      </c>
      <c r="F253"/>
      <c r="G253"/>
      <c r="H253"/>
      <c r="I253"/>
      <c r="J253"/>
      <c r="K253"/>
      <c r="L253"/>
      <c r="M253"/>
      <c r="N253" s="117">
        <v>7.69</v>
      </c>
      <c r="O253">
        <v>5.88</v>
      </c>
      <c r="P253">
        <v>11.11</v>
      </c>
      <c r="Q253"/>
      <c r="R253" s="9" t="s">
        <v>387</v>
      </c>
      <c r="S253" t="s">
        <v>320</v>
      </c>
      <c r="T253" s="21" t="s">
        <v>246</v>
      </c>
      <c r="U253" t="s">
        <v>247</v>
      </c>
    </row>
    <row r="254" spans="1:21" ht="15" customHeight="1">
      <c r="A254" t="s">
        <v>1273</v>
      </c>
      <c r="B254"/>
      <c r="C254" t="s">
        <v>1280</v>
      </c>
      <c r="D254"/>
      <c r="E254" t="s">
        <v>148</v>
      </c>
      <c r="F254" t="s">
        <v>199</v>
      </c>
      <c r="G254" t="s">
        <v>190</v>
      </c>
      <c r="H254"/>
      <c r="I254"/>
      <c r="J254"/>
      <c r="K254"/>
      <c r="L254"/>
      <c r="M254"/>
      <c r="N254" s="117">
        <v>9.09</v>
      </c>
      <c r="O254">
        <v>6.25</v>
      </c>
      <c r="P254">
        <v>20</v>
      </c>
      <c r="Q254"/>
      <c r="R254" s="9" t="s">
        <v>387</v>
      </c>
      <c r="S254" t="s">
        <v>320</v>
      </c>
      <c r="T254" s="21" t="s">
        <v>246</v>
      </c>
      <c r="U254" t="s">
        <v>247</v>
      </c>
    </row>
    <row r="255" spans="1:21" ht="15" customHeight="1">
      <c r="A255" t="s">
        <v>1273</v>
      </c>
      <c r="B255"/>
      <c r="C255" t="s">
        <v>1280</v>
      </c>
      <c r="D255"/>
      <c r="E255" t="s">
        <v>148</v>
      </c>
      <c r="F255"/>
      <c r="G255"/>
      <c r="H255"/>
      <c r="I255"/>
      <c r="J255"/>
      <c r="K255"/>
      <c r="L255"/>
      <c r="M255"/>
      <c r="N255" s="117">
        <v>3.95</v>
      </c>
      <c r="O255">
        <v>3.76</v>
      </c>
      <c r="P255">
        <v>4.13</v>
      </c>
      <c r="Q255"/>
      <c r="R255" s="9" t="s">
        <v>387</v>
      </c>
      <c r="S255" t="s">
        <v>323</v>
      </c>
      <c r="T255" s="21" t="s">
        <v>246</v>
      </c>
      <c r="U255" t="s">
        <v>247</v>
      </c>
    </row>
    <row r="256" spans="1:21" ht="15" customHeight="1">
      <c r="A256" t="s">
        <v>1273</v>
      </c>
      <c r="B256"/>
      <c r="C256" t="s">
        <v>1280</v>
      </c>
      <c r="D256"/>
      <c r="E256" t="s">
        <v>148</v>
      </c>
      <c r="F256" t="s">
        <v>322</v>
      </c>
      <c r="G256" t="s">
        <v>190</v>
      </c>
      <c r="H256"/>
      <c r="I256"/>
      <c r="J256"/>
      <c r="K256"/>
      <c r="L256"/>
      <c r="M256"/>
      <c r="N256" s="117">
        <v>5.94</v>
      </c>
      <c r="O256">
        <v>5.9</v>
      </c>
      <c r="P256">
        <v>3.02</v>
      </c>
      <c r="Q256"/>
      <c r="R256" s="9" t="s">
        <v>387</v>
      </c>
      <c r="S256" t="s">
        <v>323</v>
      </c>
      <c r="T256" s="21" t="s">
        <v>246</v>
      </c>
      <c r="U256" t="s">
        <v>247</v>
      </c>
    </row>
    <row r="257" spans="1:21" ht="15" customHeight="1">
      <c r="A257" t="s">
        <v>1288</v>
      </c>
      <c r="B257"/>
      <c r="C257"/>
      <c r="D257"/>
      <c r="E257" t="s">
        <v>148</v>
      </c>
      <c r="F257"/>
      <c r="G257" t="s">
        <v>388</v>
      </c>
      <c r="H257"/>
      <c r="I257"/>
      <c r="J257"/>
      <c r="K257"/>
      <c r="L257"/>
      <c r="M257"/>
      <c r="N257" s="117">
        <v>8.5</v>
      </c>
      <c r="O257">
        <v>7.6</v>
      </c>
      <c r="P257">
        <v>9.4</v>
      </c>
      <c r="Q257"/>
      <c r="R257" s="9" t="s">
        <v>387</v>
      </c>
      <c r="S257" t="s">
        <v>253</v>
      </c>
      <c r="T257" s="21" t="s">
        <v>246</v>
      </c>
      <c r="U257" t="s">
        <v>247</v>
      </c>
    </row>
    <row r="258" spans="1:21" ht="15" customHeight="1">
      <c r="A258" t="s">
        <v>1288</v>
      </c>
      <c r="B258"/>
      <c r="C258"/>
      <c r="D258"/>
      <c r="E258" t="s">
        <v>148</v>
      </c>
      <c r="F258"/>
      <c r="G258" t="s">
        <v>156</v>
      </c>
      <c r="H258"/>
      <c r="I258"/>
      <c r="J258"/>
      <c r="K258"/>
      <c r="L258"/>
      <c r="M258"/>
      <c r="N258" s="117">
        <v>7</v>
      </c>
      <c r="O258"/>
      <c r="P258"/>
      <c r="Q258"/>
      <c r="R258" s="9" t="s">
        <v>387</v>
      </c>
      <c r="S258" t="s">
        <v>248</v>
      </c>
      <c r="T258" s="21" t="s">
        <v>246</v>
      </c>
      <c r="U258" t="s">
        <v>247</v>
      </c>
    </row>
    <row r="259" spans="1:21" ht="15" customHeight="1">
      <c r="A259" t="s">
        <v>1288</v>
      </c>
      <c r="B259"/>
      <c r="C259"/>
      <c r="D259"/>
      <c r="E259" t="s">
        <v>148</v>
      </c>
      <c r="F259"/>
      <c r="G259" t="s">
        <v>156</v>
      </c>
      <c r="H259"/>
      <c r="I259"/>
      <c r="J259"/>
      <c r="K259"/>
      <c r="L259"/>
      <c r="M259"/>
      <c r="N259" s="117">
        <v>4.74</v>
      </c>
      <c r="O259">
        <v>3.84</v>
      </c>
      <c r="P259">
        <v>5.91</v>
      </c>
      <c r="Q259"/>
      <c r="R259" s="9" t="s">
        <v>387</v>
      </c>
      <c r="S259" t="s">
        <v>253</v>
      </c>
      <c r="T259" s="21" t="s">
        <v>246</v>
      </c>
      <c r="U259" t="s">
        <v>247</v>
      </c>
    </row>
    <row r="260" spans="1:21" ht="15" customHeight="1">
      <c r="A260" t="s">
        <v>1288</v>
      </c>
      <c r="B260"/>
      <c r="C260"/>
      <c r="D260"/>
      <c r="E260" t="s">
        <v>148</v>
      </c>
      <c r="F260"/>
      <c r="G260" t="s">
        <v>156</v>
      </c>
      <c r="H260"/>
      <c r="I260"/>
      <c r="J260"/>
      <c r="K260"/>
      <c r="L260"/>
      <c r="M260"/>
      <c r="N260" s="117">
        <v>9.1</v>
      </c>
      <c r="O260">
        <v>7.29</v>
      </c>
      <c r="P260">
        <v>11.21</v>
      </c>
      <c r="Q260"/>
      <c r="R260" s="9" t="s">
        <v>387</v>
      </c>
      <c r="S260" t="s">
        <v>253</v>
      </c>
      <c r="T260" s="21" t="s">
        <v>246</v>
      </c>
      <c r="U260" t="s">
        <v>247</v>
      </c>
    </row>
    <row r="261" spans="1:21" ht="15" customHeight="1">
      <c r="A261" t="s">
        <v>1288</v>
      </c>
      <c r="B261"/>
      <c r="C261"/>
      <c r="D261"/>
      <c r="E261" t="s">
        <v>148</v>
      </c>
      <c r="F261"/>
      <c r="G261" t="s">
        <v>156</v>
      </c>
      <c r="H261"/>
      <c r="I261"/>
      <c r="J261"/>
      <c r="K261"/>
      <c r="L261"/>
      <c r="M261"/>
      <c r="N261" s="117">
        <v>3</v>
      </c>
      <c r="O261"/>
      <c r="P261"/>
      <c r="Q261"/>
      <c r="R261" s="9" t="s">
        <v>387</v>
      </c>
      <c r="S261" t="s">
        <v>255</v>
      </c>
      <c r="T261" s="21" t="s">
        <v>246</v>
      </c>
      <c r="U261" t="s">
        <v>247</v>
      </c>
    </row>
    <row r="262" spans="1:21" ht="15" customHeight="1">
      <c r="A262" t="s">
        <v>1288</v>
      </c>
      <c r="B262"/>
      <c r="C262"/>
      <c r="D262"/>
      <c r="E262" t="s">
        <v>148</v>
      </c>
      <c r="F262"/>
      <c r="G262" t="s">
        <v>156</v>
      </c>
      <c r="H262"/>
      <c r="I262"/>
      <c r="J262"/>
      <c r="K262"/>
      <c r="L262"/>
      <c r="M262"/>
      <c r="N262" s="117">
        <v>12</v>
      </c>
      <c r="O262"/>
      <c r="P262"/>
      <c r="Q262"/>
      <c r="R262" s="9" t="s">
        <v>387</v>
      </c>
      <c r="S262" t="s">
        <v>255</v>
      </c>
      <c r="T262" s="21" t="s">
        <v>246</v>
      </c>
      <c r="U262" t="s">
        <v>247</v>
      </c>
    </row>
    <row r="263" spans="1:21" ht="15" customHeight="1">
      <c r="A263" t="s">
        <v>1288</v>
      </c>
      <c r="B263"/>
      <c r="C263"/>
      <c r="D263"/>
      <c r="E263" t="s">
        <v>148</v>
      </c>
      <c r="F263"/>
      <c r="G263" t="s">
        <v>250</v>
      </c>
      <c r="H263"/>
      <c r="I263"/>
      <c r="J263"/>
      <c r="K263"/>
      <c r="L263"/>
      <c r="M263"/>
      <c r="N263" s="117">
        <v>2.5</v>
      </c>
      <c r="O263"/>
      <c r="P263"/>
      <c r="Q263"/>
      <c r="R263" s="9" t="s">
        <v>387</v>
      </c>
      <c r="S263" t="s">
        <v>258</v>
      </c>
      <c r="T263" s="21" t="s">
        <v>246</v>
      </c>
      <c r="U263" t="s">
        <v>247</v>
      </c>
    </row>
    <row r="264" spans="1:21" ht="15" customHeight="1">
      <c r="A264" t="s">
        <v>1288</v>
      </c>
      <c r="B264"/>
      <c r="C264"/>
      <c r="D264"/>
      <c r="E264" t="s">
        <v>148</v>
      </c>
      <c r="F264"/>
      <c r="G264" t="s">
        <v>250</v>
      </c>
      <c r="H264"/>
      <c r="I264"/>
      <c r="J264"/>
      <c r="K264"/>
      <c r="L264"/>
      <c r="M264"/>
      <c r="N264" s="117">
        <v>7.2</v>
      </c>
      <c r="O264"/>
      <c r="P264"/>
      <c r="Q264"/>
      <c r="R264" s="9" t="s">
        <v>387</v>
      </c>
      <c r="S264" t="s">
        <v>258</v>
      </c>
      <c r="T264" s="21" t="s">
        <v>246</v>
      </c>
      <c r="U264" t="s">
        <v>247</v>
      </c>
    </row>
    <row r="265" spans="1:21" ht="15" customHeight="1">
      <c r="A265" t="s">
        <v>1288</v>
      </c>
      <c r="B265"/>
      <c r="C265"/>
      <c r="D265"/>
      <c r="E265" t="s">
        <v>148</v>
      </c>
      <c r="F265"/>
      <c r="G265" t="s">
        <v>156</v>
      </c>
      <c r="H265"/>
      <c r="I265"/>
      <c r="J265"/>
      <c r="K265"/>
      <c r="L265"/>
      <c r="M265"/>
      <c r="N265" s="117">
        <v>2</v>
      </c>
      <c r="O265"/>
      <c r="P265"/>
      <c r="Q265"/>
      <c r="R265" s="9" t="s">
        <v>387</v>
      </c>
      <c r="S265" t="s">
        <v>390</v>
      </c>
      <c r="T265" s="21" t="s">
        <v>246</v>
      </c>
      <c r="U265" t="s">
        <v>247</v>
      </c>
    </row>
    <row r="266" spans="1:21" ht="15" customHeight="1">
      <c r="A266" t="s">
        <v>1288</v>
      </c>
      <c r="B266"/>
      <c r="C266"/>
      <c r="D266"/>
      <c r="E266" t="s">
        <v>148</v>
      </c>
      <c r="F266"/>
      <c r="G266" t="s">
        <v>156</v>
      </c>
      <c r="H266"/>
      <c r="I266"/>
      <c r="J266"/>
      <c r="K266"/>
      <c r="L266"/>
      <c r="M266"/>
      <c r="N266" s="117">
        <v>8</v>
      </c>
      <c r="O266"/>
      <c r="P266"/>
      <c r="Q266"/>
      <c r="R266" s="9" t="s">
        <v>387</v>
      </c>
      <c r="S266" t="s">
        <v>390</v>
      </c>
      <c r="T266" s="21" t="s">
        <v>246</v>
      </c>
      <c r="U266" t="s">
        <v>247</v>
      </c>
    </row>
    <row r="267" spans="1:21" ht="15" customHeight="1">
      <c r="A267" t="s">
        <v>1288</v>
      </c>
      <c r="B267"/>
      <c r="C267"/>
      <c r="D267"/>
      <c r="E267" t="s">
        <v>148</v>
      </c>
      <c r="F267"/>
      <c r="G267" t="s">
        <v>190</v>
      </c>
      <c r="H267"/>
      <c r="I267"/>
      <c r="J267"/>
      <c r="K267"/>
      <c r="L267"/>
      <c r="M267"/>
      <c r="N267" s="117">
        <v>7</v>
      </c>
      <c r="O267"/>
      <c r="P267"/>
      <c r="Q267"/>
      <c r="R267" s="9" t="s">
        <v>387</v>
      </c>
      <c r="S267" t="s">
        <v>262</v>
      </c>
      <c r="T267" s="21" t="s">
        <v>246</v>
      </c>
      <c r="U267" t="s">
        <v>247</v>
      </c>
    </row>
    <row r="268" spans="1:21" ht="15" customHeight="1">
      <c r="A268" t="s">
        <v>1288</v>
      </c>
      <c r="B268"/>
      <c r="C268"/>
      <c r="D268"/>
      <c r="E268" t="s">
        <v>148</v>
      </c>
      <c r="F268"/>
      <c r="G268" t="s">
        <v>190</v>
      </c>
      <c r="H268"/>
      <c r="I268"/>
      <c r="J268"/>
      <c r="K268"/>
      <c r="L268"/>
      <c r="M268"/>
      <c r="N268" s="117">
        <v>7</v>
      </c>
      <c r="O268"/>
      <c r="P268"/>
      <c r="Q268"/>
      <c r="R268" s="9" t="s">
        <v>387</v>
      </c>
      <c r="S268" t="s">
        <v>262</v>
      </c>
      <c r="T268" s="21" t="s">
        <v>246</v>
      </c>
      <c r="U268" t="s">
        <v>247</v>
      </c>
    </row>
    <row r="269" spans="1:21" ht="15" customHeight="1">
      <c r="A269" t="s">
        <v>1288</v>
      </c>
      <c r="B269"/>
      <c r="C269"/>
      <c r="D269"/>
      <c r="E269" t="s">
        <v>148</v>
      </c>
      <c r="F269"/>
      <c r="G269" t="s">
        <v>156</v>
      </c>
      <c r="H269"/>
      <c r="I269"/>
      <c r="J269"/>
      <c r="K269"/>
      <c r="L269"/>
      <c r="M269"/>
      <c r="N269" s="117">
        <v>7</v>
      </c>
      <c r="O269"/>
      <c r="P269"/>
      <c r="Q269"/>
      <c r="R269" s="9" t="s">
        <v>387</v>
      </c>
      <c r="S269" t="s">
        <v>265</v>
      </c>
      <c r="T269" s="21" t="s">
        <v>246</v>
      </c>
      <c r="U269" t="s">
        <v>247</v>
      </c>
    </row>
    <row r="270" spans="1:21" ht="15" customHeight="1">
      <c r="A270" t="s">
        <v>1288</v>
      </c>
      <c r="B270"/>
      <c r="C270"/>
      <c r="D270"/>
      <c r="E270" t="s">
        <v>148</v>
      </c>
      <c r="F270"/>
      <c r="G270" t="s">
        <v>275</v>
      </c>
      <c r="H270"/>
      <c r="I270"/>
      <c r="J270"/>
      <c r="K270"/>
      <c r="L270"/>
      <c r="M270"/>
      <c r="N270" s="117">
        <v>8</v>
      </c>
      <c r="O270"/>
      <c r="P270"/>
      <c r="Q270"/>
      <c r="R270" s="9" t="s">
        <v>387</v>
      </c>
      <c r="S270" t="s">
        <v>276</v>
      </c>
      <c r="T270" s="21" t="s">
        <v>246</v>
      </c>
      <c r="U270" t="s">
        <v>247</v>
      </c>
    </row>
    <row r="271" spans="1:21" ht="15" customHeight="1">
      <c r="A271" t="s">
        <v>1288</v>
      </c>
      <c r="B271"/>
      <c r="C271"/>
      <c r="D271"/>
      <c r="E271" t="s">
        <v>148</v>
      </c>
      <c r="F271"/>
      <c r="G271" t="s">
        <v>156</v>
      </c>
      <c r="H271"/>
      <c r="I271"/>
      <c r="J271"/>
      <c r="K271"/>
      <c r="L271"/>
      <c r="M271"/>
      <c r="N271" s="117">
        <v>10</v>
      </c>
      <c r="O271"/>
      <c r="P271"/>
      <c r="Q271"/>
      <c r="R271" s="9" t="s">
        <v>387</v>
      </c>
      <c r="S271" t="s">
        <v>282</v>
      </c>
      <c r="T271" s="21" t="s">
        <v>246</v>
      </c>
      <c r="U271" t="s">
        <v>247</v>
      </c>
    </row>
    <row r="272" spans="1:21" ht="15" customHeight="1">
      <c r="A272" t="s">
        <v>1288</v>
      </c>
      <c r="B272"/>
      <c r="C272"/>
      <c r="D272"/>
      <c r="E272" t="s">
        <v>148</v>
      </c>
      <c r="F272"/>
      <c r="G272" t="s">
        <v>156</v>
      </c>
      <c r="H272"/>
      <c r="I272"/>
      <c r="J272"/>
      <c r="K272"/>
      <c r="L272"/>
      <c r="M272"/>
      <c r="N272" s="117">
        <v>14</v>
      </c>
      <c r="O272"/>
      <c r="P272"/>
      <c r="Q272"/>
      <c r="R272" s="9" t="s">
        <v>387</v>
      </c>
      <c r="S272" t="s">
        <v>282</v>
      </c>
      <c r="T272" s="21" t="s">
        <v>246</v>
      </c>
      <c r="U272" t="s">
        <v>247</v>
      </c>
    </row>
    <row r="273" spans="1:21" ht="15" customHeight="1">
      <c r="A273" t="s">
        <v>1288</v>
      </c>
      <c r="B273"/>
      <c r="C273"/>
      <c r="D273"/>
      <c r="E273" t="s">
        <v>148</v>
      </c>
      <c r="F273"/>
      <c r="G273" t="s">
        <v>250</v>
      </c>
      <c r="H273"/>
      <c r="I273"/>
      <c r="J273"/>
      <c r="K273"/>
      <c r="L273"/>
      <c r="M273"/>
      <c r="N273" s="117">
        <v>2</v>
      </c>
      <c r="O273"/>
      <c r="P273"/>
      <c r="Q273"/>
      <c r="R273" s="9" t="s">
        <v>387</v>
      </c>
      <c r="S273" t="s">
        <v>271</v>
      </c>
      <c r="T273" s="21" t="s">
        <v>246</v>
      </c>
      <c r="U273" t="s">
        <v>247</v>
      </c>
    </row>
    <row r="274" spans="1:21" ht="15" customHeight="1">
      <c r="A274" t="s">
        <v>1288</v>
      </c>
      <c r="B274"/>
      <c r="C274"/>
      <c r="D274"/>
      <c r="E274" t="s">
        <v>148</v>
      </c>
      <c r="F274"/>
      <c r="G274" t="s">
        <v>250</v>
      </c>
      <c r="H274"/>
      <c r="I274"/>
      <c r="J274"/>
      <c r="K274"/>
      <c r="L274"/>
      <c r="M274"/>
      <c r="N274" s="117">
        <v>4</v>
      </c>
      <c r="O274"/>
      <c r="P274"/>
      <c r="Q274"/>
      <c r="R274" s="9" t="s">
        <v>387</v>
      </c>
      <c r="S274" t="s">
        <v>271</v>
      </c>
      <c r="T274" s="21" t="s">
        <v>246</v>
      </c>
      <c r="U274" t="s">
        <v>247</v>
      </c>
    </row>
    <row r="275" spans="1:21" ht="15" customHeight="1">
      <c r="A275" t="s">
        <v>1288</v>
      </c>
      <c r="B275"/>
      <c r="C275"/>
      <c r="D275"/>
      <c r="E275" t="s">
        <v>148</v>
      </c>
      <c r="F275"/>
      <c r="G275" t="s">
        <v>1284</v>
      </c>
      <c r="H275"/>
      <c r="I275"/>
      <c r="J275"/>
      <c r="K275"/>
      <c r="L275"/>
      <c r="M275"/>
      <c r="N275" s="117">
        <v>5.87</v>
      </c>
      <c r="O275">
        <v>1</v>
      </c>
      <c r="P275">
        <v>12.85</v>
      </c>
      <c r="Q275"/>
      <c r="R275" s="9" t="s">
        <v>387</v>
      </c>
      <c r="S275" t="s">
        <v>1285</v>
      </c>
      <c r="T275" s="21" t="s">
        <v>246</v>
      </c>
      <c r="U275" t="s">
        <v>247</v>
      </c>
    </row>
    <row r="276" spans="1:21" ht="15" customHeight="1">
      <c r="A276" t="s">
        <v>1288</v>
      </c>
      <c r="B276"/>
      <c r="C276"/>
      <c r="D276"/>
      <c r="E276" t="s">
        <v>148</v>
      </c>
      <c r="F276"/>
      <c r="G276" t="s">
        <v>1284</v>
      </c>
      <c r="H276"/>
      <c r="I276"/>
      <c r="J276"/>
      <c r="K276"/>
      <c r="L276"/>
      <c r="M276"/>
      <c r="N276" s="117">
        <v>5.98</v>
      </c>
      <c r="O276">
        <v>1</v>
      </c>
      <c r="P276">
        <v>12.94</v>
      </c>
      <c r="Q276"/>
      <c r="R276" s="9" t="s">
        <v>387</v>
      </c>
      <c r="S276" t="s">
        <v>1285</v>
      </c>
      <c r="T276" s="21" t="s">
        <v>246</v>
      </c>
      <c r="U276" t="s">
        <v>247</v>
      </c>
    </row>
    <row r="277" spans="1:21" ht="15" customHeight="1">
      <c r="A277" t="s">
        <v>1288</v>
      </c>
      <c r="B277"/>
      <c r="C277"/>
      <c r="D277"/>
      <c r="E277" t="s">
        <v>148</v>
      </c>
      <c r="F277"/>
      <c r="G277" t="s">
        <v>289</v>
      </c>
      <c r="H277"/>
      <c r="I277"/>
      <c r="J277"/>
      <c r="K277"/>
      <c r="L277"/>
      <c r="M277"/>
      <c r="N277" s="117">
        <v>7</v>
      </c>
      <c r="O277"/>
      <c r="P277"/>
      <c r="Q277"/>
      <c r="R277" s="9" t="s">
        <v>387</v>
      </c>
      <c r="S277" t="s">
        <v>290</v>
      </c>
      <c r="T277" s="21" t="s">
        <v>246</v>
      </c>
      <c r="U277" t="s">
        <v>247</v>
      </c>
    </row>
    <row r="278" spans="1:21" ht="15" customHeight="1">
      <c r="A278" t="s">
        <v>1288</v>
      </c>
      <c r="B278"/>
      <c r="C278"/>
      <c r="D278"/>
      <c r="E278" t="s">
        <v>148</v>
      </c>
      <c r="F278"/>
      <c r="G278" t="s">
        <v>299</v>
      </c>
      <c r="H278"/>
      <c r="I278"/>
      <c r="J278"/>
      <c r="K278"/>
      <c r="L278"/>
      <c r="M278"/>
      <c r="N278" s="117">
        <v>7</v>
      </c>
      <c r="O278"/>
      <c r="P278"/>
      <c r="Q278"/>
      <c r="R278" s="9" t="s">
        <v>387</v>
      </c>
      <c r="S278" t="s">
        <v>300</v>
      </c>
      <c r="T278" s="21" t="s">
        <v>246</v>
      </c>
      <c r="U278" t="s">
        <v>247</v>
      </c>
    </row>
    <row r="279" spans="1:21" ht="15" customHeight="1">
      <c r="A279" t="s">
        <v>1288</v>
      </c>
      <c r="B279"/>
      <c r="C279"/>
      <c r="D279"/>
      <c r="E279" t="s">
        <v>148</v>
      </c>
      <c r="F279"/>
      <c r="G279" t="s">
        <v>156</v>
      </c>
      <c r="H279"/>
      <c r="I279"/>
      <c r="J279"/>
      <c r="K279"/>
      <c r="L279"/>
      <c r="M279"/>
      <c r="N279" s="117">
        <v>3</v>
      </c>
      <c r="O279"/>
      <c r="P279"/>
      <c r="Q279"/>
      <c r="R279" s="9" t="s">
        <v>387</v>
      </c>
      <c r="S279" t="s">
        <v>302</v>
      </c>
      <c r="T279" s="21" t="s">
        <v>246</v>
      </c>
      <c r="U279" t="s">
        <v>247</v>
      </c>
    </row>
    <row r="280" spans="1:21" ht="15" customHeight="1">
      <c r="A280" t="s">
        <v>1288</v>
      </c>
      <c r="B280"/>
      <c r="C280"/>
      <c r="D280"/>
      <c r="E280" t="s">
        <v>148</v>
      </c>
      <c r="F280"/>
      <c r="G280" t="s">
        <v>156</v>
      </c>
      <c r="H280"/>
      <c r="I280"/>
      <c r="J280"/>
      <c r="K280"/>
      <c r="L280"/>
      <c r="M280"/>
      <c r="N280" s="117">
        <v>9</v>
      </c>
      <c r="O280"/>
      <c r="P280"/>
      <c r="Q280"/>
      <c r="R280" s="9" t="s">
        <v>387</v>
      </c>
      <c r="S280" t="s">
        <v>302</v>
      </c>
      <c r="T280" s="21" t="s">
        <v>246</v>
      </c>
      <c r="U280" t="s">
        <v>247</v>
      </c>
    </row>
    <row r="281" spans="1:21" ht="15" customHeight="1">
      <c r="A281" t="s">
        <v>1288</v>
      </c>
      <c r="B281"/>
      <c r="C281"/>
      <c r="D281"/>
      <c r="E281" t="s">
        <v>148</v>
      </c>
      <c r="F281"/>
      <c r="G281" t="s">
        <v>156</v>
      </c>
      <c r="H281"/>
      <c r="I281"/>
      <c r="J281"/>
      <c r="K281"/>
      <c r="L281"/>
      <c r="M281"/>
      <c r="N281" s="117">
        <v>6</v>
      </c>
      <c r="O281"/>
      <c r="P281"/>
      <c r="Q281"/>
      <c r="R281" s="9" t="s">
        <v>387</v>
      </c>
      <c r="S281" t="s">
        <v>304</v>
      </c>
      <c r="T281" s="21" t="s">
        <v>246</v>
      </c>
      <c r="U281" t="s">
        <v>247</v>
      </c>
    </row>
    <row r="282" spans="1:21" ht="15" customHeight="1">
      <c r="A282" t="s">
        <v>1288</v>
      </c>
      <c r="B282"/>
      <c r="C282"/>
      <c r="D282"/>
      <c r="E282" t="s">
        <v>148</v>
      </c>
      <c r="F282"/>
      <c r="G282" t="s">
        <v>156</v>
      </c>
      <c r="H282"/>
      <c r="I282"/>
      <c r="J282"/>
      <c r="K282"/>
      <c r="L282"/>
      <c r="M282"/>
      <c r="N282" s="117">
        <v>6</v>
      </c>
      <c r="O282"/>
      <c r="P282"/>
      <c r="Q282"/>
      <c r="R282" s="9" t="s">
        <v>387</v>
      </c>
      <c r="S282" t="s">
        <v>306</v>
      </c>
      <c r="T282" s="21" t="s">
        <v>246</v>
      </c>
      <c r="U282" t="s">
        <v>247</v>
      </c>
    </row>
    <row r="283" spans="1:21" ht="15" customHeight="1">
      <c r="A283" t="s">
        <v>1288</v>
      </c>
      <c r="B283"/>
      <c r="C283"/>
      <c r="D283"/>
      <c r="E283" t="s">
        <v>148</v>
      </c>
      <c r="F283"/>
      <c r="G283" t="s">
        <v>156</v>
      </c>
      <c r="H283"/>
      <c r="I283"/>
      <c r="J283"/>
      <c r="K283"/>
      <c r="L283"/>
      <c r="M283"/>
      <c r="N283" s="117">
        <v>6</v>
      </c>
      <c r="O283"/>
      <c r="P283"/>
      <c r="Q283"/>
      <c r="R283" s="9" t="s">
        <v>387</v>
      </c>
      <c r="S283" t="s">
        <v>308</v>
      </c>
      <c r="T283" s="21" t="s">
        <v>246</v>
      </c>
      <c r="U283" t="s">
        <v>247</v>
      </c>
    </row>
    <row r="284" spans="1:21" ht="15" customHeight="1">
      <c r="A284" t="s">
        <v>1288</v>
      </c>
      <c r="B284"/>
      <c r="C284"/>
      <c r="D284"/>
      <c r="E284" t="s">
        <v>148</v>
      </c>
      <c r="F284"/>
      <c r="G284" t="s">
        <v>156</v>
      </c>
      <c r="H284"/>
      <c r="I284"/>
      <c r="J284"/>
      <c r="K284"/>
      <c r="L284"/>
      <c r="M284"/>
      <c r="N284" s="117">
        <v>4</v>
      </c>
      <c r="O284"/>
      <c r="P284"/>
      <c r="Q284"/>
      <c r="R284" s="9" t="s">
        <v>387</v>
      </c>
      <c r="S284" t="s">
        <v>310</v>
      </c>
      <c r="T284" s="21" t="s">
        <v>246</v>
      </c>
      <c r="U284" t="s">
        <v>247</v>
      </c>
    </row>
    <row r="285" spans="1:21" ht="15" customHeight="1">
      <c r="A285" t="s">
        <v>1288</v>
      </c>
      <c r="B285"/>
      <c r="C285"/>
      <c r="D285"/>
      <c r="E285" t="s">
        <v>148</v>
      </c>
      <c r="F285"/>
      <c r="G285" t="s">
        <v>156</v>
      </c>
      <c r="H285"/>
      <c r="I285"/>
      <c r="J285"/>
      <c r="K285"/>
      <c r="L285"/>
      <c r="M285"/>
      <c r="N285" s="117">
        <v>12</v>
      </c>
      <c r="O285"/>
      <c r="P285"/>
      <c r="Q285"/>
      <c r="R285" s="9" t="s">
        <v>387</v>
      </c>
      <c r="S285" t="s">
        <v>310</v>
      </c>
      <c r="T285" s="21" t="s">
        <v>246</v>
      </c>
      <c r="U285" t="s">
        <v>247</v>
      </c>
    </row>
    <row r="286" spans="1:21" ht="15" customHeight="1">
      <c r="A286" s="9" t="s">
        <v>1278</v>
      </c>
      <c r="C286" s="9" t="s">
        <v>1289</v>
      </c>
      <c r="D286" s="10" t="s">
        <v>53</v>
      </c>
      <c r="E286" s="9" t="s">
        <v>462</v>
      </c>
      <c r="N286" s="122">
        <v>24</v>
      </c>
      <c r="O286" s="35">
        <v>15</v>
      </c>
      <c r="P286" s="9">
        <v>34</v>
      </c>
      <c r="R286" t="s">
        <v>463</v>
      </c>
      <c r="S286" s="9" t="s">
        <v>464</v>
      </c>
      <c r="T286" s="9" t="s">
        <v>465</v>
      </c>
      <c r="U286" s="9" t="s">
        <v>34</v>
      </c>
    </row>
    <row r="287" spans="1:21" ht="15" customHeight="1">
      <c r="A287" s="9" t="s">
        <v>1278</v>
      </c>
      <c r="C287" s="9" t="s">
        <v>1289</v>
      </c>
      <c r="D287" s="10" t="s">
        <v>53</v>
      </c>
      <c r="E287" s="9" t="s">
        <v>462</v>
      </c>
      <c r="N287" s="122">
        <v>13.3</v>
      </c>
      <c r="O287" s="35">
        <v>4</v>
      </c>
      <c r="P287" s="9">
        <v>27</v>
      </c>
      <c r="R287" t="s">
        <v>463</v>
      </c>
      <c r="S287" s="9" t="s">
        <v>464</v>
      </c>
      <c r="T287" s="9" t="s">
        <v>465</v>
      </c>
      <c r="U287" s="9" t="s">
        <v>34</v>
      </c>
    </row>
    <row r="288" spans="1:21" ht="15" customHeight="1">
      <c r="A288" s="9" t="s">
        <v>45</v>
      </c>
      <c r="B288" s="9" t="s">
        <v>1290</v>
      </c>
      <c r="C288" s="9" t="s">
        <v>1280</v>
      </c>
      <c r="D288" s="10" t="s">
        <v>53</v>
      </c>
      <c r="E288" s="9" t="s">
        <v>462</v>
      </c>
      <c r="N288" s="122">
        <v>22</v>
      </c>
      <c r="O288" s="35">
        <v>14</v>
      </c>
      <c r="P288" s="9">
        <v>12</v>
      </c>
      <c r="R288" t="s">
        <v>463</v>
      </c>
      <c r="S288" s="9" t="s">
        <v>464</v>
      </c>
      <c r="T288" s="9" t="s">
        <v>465</v>
      </c>
      <c r="U288" s="9" t="s">
        <v>34</v>
      </c>
    </row>
    <row r="289" spans="1:21" ht="15" customHeight="1">
      <c r="A289" s="9" t="s">
        <v>45</v>
      </c>
      <c r="B289" s="9" t="s">
        <v>1290</v>
      </c>
      <c r="C289" s="9" t="s">
        <v>1280</v>
      </c>
      <c r="D289" s="10" t="s">
        <v>53</v>
      </c>
      <c r="E289" s="9" t="s">
        <v>462</v>
      </c>
      <c r="N289" s="122">
        <v>41</v>
      </c>
      <c r="O289" s="35">
        <v>30</v>
      </c>
      <c r="P289" s="9">
        <v>54</v>
      </c>
      <c r="R289" t="s">
        <v>463</v>
      </c>
      <c r="S289" s="9" t="s">
        <v>464</v>
      </c>
      <c r="T289" s="9" t="s">
        <v>465</v>
      </c>
      <c r="U289" s="9" t="s">
        <v>34</v>
      </c>
    </row>
    <row r="290" spans="1:21" ht="15" customHeight="1">
      <c r="A290" s="9" t="s">
        <v>45</v>
      </c>
      <c r="B290" s="9" t="s">
        <v>1290</v>
      </c>
      <c r="C290" s="9" t="s">
        <v>1280</v>
      </c>
      <c r="D290" s="10" t="s">
        <v>53</v>
      </c>
      <c r="E290" s="9" t="s">
        <v>462</v>
      </c>
      <c r="N290" s="122">
        <v>1.8</v>
      </c>
      <c r="O290" s="35">
        <v>0</v>
      </c>
      <c r="P290" s="9">
        <v>7.7</v>
      </c>
      <c r="R290" t="s">
        <v>463</v>
      </c>
      <c r="S290" s="9" t="s">
        <v>464</v>
      </c>
      <c r="T290" s="9" t="s">
        <v>465</v>
      </c>
      <c r="U290" s="9" t="s">
        <v>34</v>
      </c>
    </row>
    <row r="291" spans="1:21" ht="15" customHeight="1">
      <c r="A291" s="9" t="s">
        <v>45</v>
      </c>
      <c r="B291" s="9" t="s">
        <v>1290</v>
      </c>
      <c r="C291" s="9" t="s">
        <v>1280</v>
      </c>
      <c r="D291" s="10" t="s">
        <v>53</v>
      </c>
      <c r="E291" s="9" t="s">
        <v>462</v>
      </c>
      <c r="N291" s="122">
        <v>28</v>
      </c>
      <c r="O291" s="35">
        <v>1</v>
      </c>
      <c r="P291" s="9">
        <v>119</v>
      </c>
      <c r="R291" t="s">
        <v>463</v>
      </c>
      <c r="S291" s="9" t="s">
        <v>464</v>
      </c>
      <c r="T291" s="9" t="s">
        <v>465</v>
      </c>
      <c r="U291" s="9" t="s">
        <v>34</v>
      </c>
    </row>
    <row r="292" spans="1:21" ht="15" customHeight="1">
      <c r="A292" s="9" t="s">
        <v>45</v>
      </c>
      <c r="B292" s="9" t="s">
        <v>1290</v>
      </c>
      <c r="C292" s="9" t="s">
        <v>1280</v>
      </c>
      <c r="D292" s="10" t="s">
        <v>53</v>
      </c>
      <c r="E292" s="9" t="s">
        <v>462</v>
      </c>
      <c r="N292" s="122">
        <v>275</v>
      </c>
      <c r="O292" s="9">
        <v>24</v>
      </c>
      <c r="P292" s="9">
        <v>517</v>
      </c>
      <c r="R292" t="s">
        <v>463</v>
      </c>
      <c r="S292" s="9" t="s">
        <v>464</v>
      </c>
      <c r="T292" s="9" t="s">
        <v>465</v>
      </c>
      <c r="U292" s="9" t="s">
        <v>34</v>
      </c>
    </row>
    <row r="293" spans="1:21" ht="15" customHeight="1">
      <c r="A293" s="9" t="s">
        <v>45</v>
      </c>
      <c r="B293" s="9" t="s">
        <v>1290</v>
      </c>
      <c r="C293" s="9" t="s">
        <v>1280</v>
      </c>
      <c r="D293" s="10" t="s">
        <v>53</v>
      </c>
      <c r="E293" s="9" t="s">
        <v>462</v>
      </c>
      <c r="N293" s="122">
        <v>43.9</v>
      </c>
      <c r="R293" t="s">
        <v>463</v>
      </c>
      <c r="S293" s="9" t="s">
        <v>464</v>
      </c>
      <c r="T293" s="9" t="s">
        <v>465</v>
      </c>
      <c r="U293" s="9" t="s">
        <v>34</v>
      </c>
    </row>
    <row r="294" spans="1:21" ht="15" customHeight="1">
      <c r="A294" s="9" t="s">
        <v>45</v>
      </c>
      <c r="B294" s="9" t="s">
        <v>1290</v>
      </c>
      <c r="C294" s="9" t="s">
        <v>1280</v>
      </c>
      <c r="D294" s="10" t="s">
        <v>53</v>
      </c>
      <c r="E294" s="9" t="s">
        <v>462</v>
      </c>
      <c r="N294" s="122">
        <v>44</v>
      </c>
      <c r="O294" s="9">
        <v>14</v>
      </c>
      <c r="P294" s="9">
        <v>44</v>
      </c>
      <c r="R294" t="s">
        <v>463</v>
      </c>
      <c r="S294" s="9" t="s">
        <v>464</v>
      </c>
      <c r="T294" s="9" t="s">
        <v>465</v>
      </c>
      <c r="U294" s="9" t="s">
        <v>34</v>
      </c>
    </row>
    <row r="295" spans="1:21" ht="15" customHeight="1">
      <c r="A295" s="9" t="s">
        <v>45</v>
      </c>
      <c r="B295" s="9" t="s">
        <v>1291</v>
      </c>
      <c r="C295" s="9" t="s">
        <v>1289</v>
      </c>
      <c r="D295" s="10" t="s">
        <v>53</v>
      </c>
      <c r="E295" s="9" t="s">
        <v>462</v>
      </c>
      <c r="N295" s="122">
        <v>6</v>
      </c>
      <c r="O295" s="9">
        <v>3</v>
      </c>
      <c r="P295" s="9">
        <v>9</v>
      </c>
      <c r="R295" t="s">
        <v>463</v>
      </c>
      <c r="S295" s="9" t="s">
        <v>464</v>
      </c>
      <c r="T295" s="9" t="s">
        <v>465</v>
      </c>
      <c r="U295" s="9" t="s">
        <v>34</v>
      </c>
    </row>
    <row r="296" spans="1:21" ht="15" customHeight="1">
      <c r="A296" s="9" t="s">
        <v>45</v>
      </c>
      <c r="B296" s="9" t="s">
        <v>1291</v>
      </c>
      <c r="C296" s="9" t="s">
        <v>1289</v>
      </c>
      <c r="D296" s="10" t="s">
        <v>53</v>
      </c>
      <c r="E296" s="9" t="s">
        <v>462</v>
      </c>
      <c r="N296" s="122">
        <v>8.3000000000000007</v>
      </c>
      <c r="O296" s="9">
        <v>6.3</v>
      </c>
      <c r="P296" s="9">
        <v>25</v>
      </c>
      <c r="R296" t="s">
        <v>463</v>
      </c>
      <c r="S296" s="9" t="s">
        <v>464</v>
      </c>
      <c r="T296" s="9" t="s">
        <v>465</v>
      </c>
      <c r="U296" s="9" t="s">
        <v>34</v>
      </c>
    </row>
    <row r="297" spans="1:21" ht="15" customHeight="1">
      <c r="A297" s="9" t="s">
        <v>45</v>
      </c>
      <c r="B297" s="9" t="s">
        <v>1291</v>
      </c>
      <c r="C297" s="9" t="s">
        <v>1289</v>
      </c>
      <c r="D297" s="10" t="s">
        <v>53</v>
      </c>
      <c r="E297" s="9" t="s">
        <v>462</v>
      </c>
      <c r="N297" s="122">
        <v>34.6</v>
      </c>
      <c r="R297" t="s">
        <v>463</v>
      </c>
      <c r="S297" s="9" t="s">
        <v>464</v>
      </c>
      <c r="T297" s="9" t="s">
        <v>465</v>
      </c>
      <c r="U297" s="9" t="s">
        <v>34</v>
      </c>
    </row>
    <row r="298" spans="1:21" ht="15" customHeight="1">
      <c r="A298" s="9" t="s">
        <v>45</v>
      </c>
      <c r="B298" s="9" t="s">
        <v>1291</v>
      </c>
      <c r="C298" s="9" t="s">
        <v>1289</v>
      </c>
      <c r="D298" s="10" t="s">
        <v>53</v>
      </c>
      <c r="E298" s="9" t="s">
        <v>462</v>
      </c>
      <c r="N298" s="122">
        <v>35.6</v>
      </c>
      <c r="O298" s="9">
        <v>3</v>
      </c>
      <c r="P298" s="9">
        <v>35.6</v>
      </c>
      <c r="R298" t="s">
        <v>463</v>
      </c>
      <c r="S298" s="9" t="s">
        <v>464</v>
      </c>
      <c r="T298" s="9" t="s">
        <v>465</v>
      </c>
      <c r="U298" s="9" t="s">
        <v>34</v>
      </c>
    </row>
    <row r="299" spans="1:21" ht="15" customHeight="1">
      <c r="A299" s="9" t="s">
        <v>1278</v>
      </c>
      <c r="C299" s="9" t="s">
        <v>1280</v>
      </c>
      <c r="D299" s="10" t="s">
        <v>28</v>
      </c>
      <c r="E299" s="9" t="s">
        <v>462</v>
      </c>
      <c r="N299" s="122">
        <v>0</v>
      </c>
      <c r="R299" s="9" t="s">
        <v>470</v>
      </c>
      <c r="S299" s="9" t="s">
        <v>471</v>
      </c>
      <c r="T299" s="9" t="s">
        <v>472</v>
      </c>
      <c r="U299" s="9" t="s">
        <v>34</v>
      </c>
    </row>
    <row r="300" spans="1:21" ht="15" customHeight="1">
      <c r="A300" s="9" t="s">
        <v>1278</v>
      </c>
      <c r="C300" s="9" t="s">
        <v>1280</v>
      </c>
      <c r="D300" s="10" t="s">
        <v>28</v>
      </c>
      <c r="E300" s="9" t="s">
        <v>462</v>
      </c>
      <c r="N300" s="122">
        <v>63</v>
      </c>
      <c r="R300" s="9" t="s">
        <v>470</v>
      </c>
      <c r="S300" s="9" t="s">
        <v>471</v>
      </c>
      <c r="T300" s="9" t="s">
        <v>472</v>
      </c>
      <c r="U300" s="9" t="s">
        <v>34</v>
      </c>
    </row>
    <row r="301" spans="1:21" ht="15" customHeight="1">
      <c r="A301" s="9" t="s">
        <v>1278</v>
      </c>
      <c r="C301" s="9" t="s">
        <v>1280</v>
      </c>
      <c r="E301" s="9" t="s">
        <v>462</v>
      </c>
      <c r="N301" s="122">
        <v>97</v>
      </c>
      <c r="R301" t="s">
        <v>476</v>
      </c>
      <c r="S301" s="9" t="s">
        <v>477</v>
      </c>
      <c r="T301" s="9" t="s">
        <v>478</v>
      </c>
      <c r="U301" s="9" t="s">
        <v>34</v>
      </c>
    </row>
    <row r="302" spans="1:21" ht="15" customHeight="1">
      <c r="A302" s="9" t="s">
        <v>1278</v>
      </c>
      <c r="C302" s="9" t="s">
        <v>1289</v>
      </c>
      <c r="E302" s="9" t="s">
        <v>462</v>
      </c>
      <c r="N302" s="122">
        <v>3.5</v>
      </c>
      <c r="R302" t="s">
        <v>486</v>
      </c>
      <c r="S302" s="9" t="s">
        <v>487</v>
      </c>
      <c r="T302" s="9" t="s">
        <v>488</v>
      </c>
      <c r="U302" s="9" t="s">
        <v>34</v>
      </c>
    </row>
    <row r="303" spans="1:21" ht="15" customHeight="1">
      <c r="A303" s="10" t="s">
        <v>1292</v>
      </c>
      <c r="C303" s="9" t="s">
        <v>1293</v>
      </c>
      <c r="D303" s="10" t="s">
        <v>53</v>
      </c>
      <c r="E303" s="9" t="s">
        <v>493</v>
      </c>
      <c r="G303" s="10" t="s">
        <v>454</v>
      </c>
      <c r="N303" s="122">
        <f>2</f>
        <v>2</v>
      </c>
      <c r="R303" s="9" t="s">
        <v>1294</v>
      </c>
      <c r="S303" s="9" t="s">
        <v>1295</v>
      </c>
      <c r="T303" s="9" t="s">
        <v>1296</v>
      </c>
    </row>
    <row r="304" spans="1:21" ht="15" customHeight="1">
      <c r="A304" s="10" t="s">
        <v>1292</v>
      </c>
      <c r="C304" s="9" t="s">
        <v>1293</v>
      </c>
      <c r="D304" s="10" t="s">
        <v>53</v>
      </c>
      <c r="E304" s="9" t="s">
        <v>493</v>
      </c>
      <c r="G304" s="10" t="s">
        <v>454</v>
      </c>
      <c r="N304" s="122">
        <v>5</v>
      </c>
      <c r="R304" s="9" t="s">
        <v>1294</v>
      </c>
      <c r="S304" s="9" t="s">
        <v>1295</v>
      </c>
      <c r="T304" s="9" t="s">
        <v>1296</v>
      </c>
    </row>
    <row r="305" spans="1:21" ht="15" customHeight="1">
      <c r="A305" s="9" t="s">
        <v>1273</v>
      </c>
      <c r="D305" s="9" t="s">
        <v>53</v>
      </c>
      <c r="E305" s="9" t="s">
        <v>1297</v>
      </c>
      <c r="G305" s="9" t="s">
        <v>454</v>
      </c>
      <c r="K305" t="s">
        <v>533</v>
      </c>
      <c r="N305" s="122">
        <v>0</v>
      </c>
      <c r="R305" t="s">
        <v>543</v>
      </c>
      <c r="S305" t="s">
        <v>544</v>
      </c>
      <c r="T305" t="s">
        <v>545</v>
      </c>
      <c r="U305" t="s">
        <v>34</v>
      </c>
    </row>
    <row r="306" spans="1:21" ht="15" customHeight="1">
      <c r="A306" s="9" t="s">
        <v>1273</v>
      </c>
      <c r="D306" s="9" t="s">
        <v>53</v>
      </c>
      <c r="E306" s="9" t="s">
        <v>1297</v>
      </c>
      <c r="G306" s="9" t="s">
        <v>454</v>
      </c>
      <c r="K306" t="s">
        <v>533</v>
      </c>
      <c r="N306" s="122">
        <v>14</v>
      </c>
      <c r="R306" t="s">
        <v>543</v>
      </c>
      <c r="S306" t="s">
        <v>544</v>
      </c>
      <c r="T306" t="s">
        <v>545</v>
      </c>
      <c r="U306" t="s">
        <v>34</v>
      </c>
    </row>
    <row r="307" spans="1:21" ht="15" customHeight="1">
      <c r="A307" s="9" t="s">
        <v>1273</v>
      </c>
      <c r="D307" s="9" t="s">
        <v>53</v>
      </c>
      <c r="E307" s="9" t="s">
        <v>1298</v>
      </c>
      <c r="G307" s="9" t="s">
        <v>454</v>
      </c>
      <c r="K307" t="s">
        <v>527</v>
      </c>
      <c r="N307" s="125" t="s">
        <v>2756</v>
      </c>
      <c r="R307" t="s">
        <v>543</v>
      </c>
      <c r="S307" t="s">
        <v>544</v>
      </c>
      <c r="T307" t="s">
        <v>545</v>
      </c>
      <c r="U307" t="s">
        <v>34</v>
      </c>
    </row>
    <row r="308" spans="1:21" ht="15" customHeight="1">
      <c r="A308" s="9" t="s">
        <v>1278</v>
      </c>
      <c r="C308" s="9" t="s">
        <v>1299</v>
      </c>
      <c r="D308" s="10" t="s">
        <v>28</v>
      </c>
      <c r="E308" s="26" t="s">
        <v>547</v>
      </c>
      <c r="G308" s="9" t="s">
        <v>156</v>
      </c>
      <c r="H308" s="79"/>
      <c r="I308" s="79"/>
      <c r="J308" s="79"/>
      <c r="K308" s="79"/>
      <c r="L308" s="80"/>
      <c r="M308" s="80"/>
      <c r="N308" s="123">
        <v>1</v>
      </c>
      <c r="O308" s="80"/>
      <c r="P308" s="80"/>
      <c r="Q308" s="80"/>
      <c r="R308" s="9" t="s">
        <v>1300</v>
      </c>
      <c r="S308" s="9" t="s">
        <v>555</v>
      </c>
      <c r="T308" s="9" t="s">
        <v>1301</v>
      </c>
      <c r="U308" s="9" t="s">
        <v>34</v>
      </c>
    </row>
    <row r="309" spans="1:21" ht="15" customHeight="1">
      <c r="A309" s="9" t="s">
        <v>1278</v>
      </c>
      <c r="C309" s="9" t="s">
        <v>1299</v>
      </c>
      <c r="D309" s="10" t="s">
        <v>28</v>
      </c>
      <c r="E309" s="26" t="s">
        <v>547</v>
      </c>
      <c r="G309" s="9" t="s">
        <v>156</v>
      </c>
      <c r="N309" s="122">
        <v>0.33333333333333298</v>
      </c>
      <c r="R309" s="9" t="s">
        <v>1300</v>
      </c>
      <c r="S309" s="9" t="s">
        <v>555</v>
      </c>
      <c r="T309" s="9" t="s">
        <v>1301</v>
      </c>
      <c r="U309" s="9" t="s">
        <v>34</v>
      </c>
    </row>
    <row r="310" spans="1:21" ht="15" customHeight="1">
      <c r="A310" s="9" t="s">
        <v>1273</v>
      </c>
      <c r="C310" s="9" t="s">
        <v>1302</v>
      </c>
      <c r="D310" s="10"/>
      <c r="E310" s="26" t="s">
        <v>547</v>
      </c>
      <c r="G310" s="9" t="s">
        <v>156</v>
      </c>
      <c r="J310" s="9" t="s">
        <v>1303</v>
      </c>
      <c r="K310" s="9" t="s">
        <v>1304</v>
      </c>
      <c r="N310" s="122">
        <v>42</v>
      </c>
      <c r="R310" s="9" t="s">
        <v>1305</v>
      </c>
      <c r="S310" s="9" t="s">
        <v>1306</v>
      </c>
      <c r="T310" s="9" t="s">
        <v>1307</v>
      </c>
      <c r="U310" s="9" t="s">
        <v>34</v>
      </c>
    </row>
    <row r="311" spans="1:21" ht="15" customHeight="1">
      <c r="A311" s="9" t="s">
        <v>1273</v>
      </c>
      <c r="C311" s="9" t="s">
        <v>1302</v>
      </c>
      <c r="D311" s="10"/>
      <c r="E311" s="26" t="s">
        <v>547</v>
      </c>
      <c r="G311" s="9" t="s">
        <v>156</v>
      </c>
      <c r="J311" s="9" t="s">
        <v>1308</v>
      </c>
      <c r="K311" s="9" t="s">
        <v>1304</v>
      </c>
      <c r="N311" s="122">
        <v>2.5</v>
      </c>
      <c r="R311" s="9" t="s">
        <v>1305</v>
      </c>
      <c r="S311" s="9" t="s">
        <v>1306</v>
      </c>
      <c r="T311" s="9" t="s">
        <v>1307</v>
      </c>
      <c r="U311" s="9" t="s">
        <v>34</v>
      </c>
    </row>
    <row r="312" spans="1:21" ht="15" customHeight="1">
      <c r="A312" s="9" t="s">
        <v>1273</v>
      </c>
      <c r="C312" s="9" t="s">
        <v>1302</v>
      </c>
      <c r="D312" s="10"/>
      <c r="E312" s="26" t="s">
        <v>547</v>
      </c>
      <c r="G312" s="9" t="s">
        <v>156</v>
      </c>
      <c r="J312" s="9" t="s">
        <v>1309</v>
      </c>
      <c r="K312" s="9" t="s">
        <v>1304</v>
      </c>
      <c r="N312" s="125" t="s">
        <v>2756</v>
      </c>
      <c r="R312" s="9" t="s">
        <v>1305</v>
      </c>
      <c r="S312" s="9" t="s">
        <v>1306</v>
      </c>
      <c r="T312" s="9" t="s">
        <v>1307</v>
      </c>
      <c r="U312" s="9" t="s">
        <v>34</v>
      </c>
    </row>
    <row r="313" spans="1:21" ht="15" customHeight="1">
      <c r="A313" s="9" t="s">
        <v>1273</v>
      </c>
      <c r="C313" s="9" t="s">
        <v>1280</v>
      </c>
      <c r="D313" s="10" t="s">
        <v>53</v>
      </c>
      <c r="E313" s="9" t="s">
        <v>575</v>
      </c>
      <c r="G313" s="9" t="s">
        <v>699</v>
      </c>
      <c r="N313" s="122">
        <v>15</v>
      </c>
      <c r="R313" t="s">
        <v>607</v>
      </c>
      <c r="S313" s="9" t="s">
        <v>608</v>
      </c>
      <c r="T313" t="s">
        <v>609</v>
      </c>
      <c r="U313" s="9" t="s">
        <v>34</v>
      </c>
    </row>
    <row r="314" spans="1:21" ht="15" customHeight="1">
      <c r="A314" s="9" t="s">
        <v>1273</v>
      </c>
      <c r="C314" s="9" t="s">
        <v>1280</v>
      </c>
      <c r="D314" s="10" t="s">
        <v>53</v>
      </c>
      <c r="E314" s="9" t="s">
        <v>575</v>
      </c>
      <c r="G314" s="9" t="s">
        <v>699</v>
      </c>
      <c r="N314" s="122">
        <v>25</v>
      </c>
      <c r="R314" t="s">
        <v>607</v>
      </c>
      <c r="S314" s="9" t="s">
        <v>608</v>
      </c>
      <c r="T314" t="s">
        <v>609</v>
      </c>
      <c r="U314" s="9" t="s">
        <v>34</v>
      </c>
    </row>
    <row r="315" spans="1:21" ht="15" customHeight="1">
      <c r="A315" s="9" t="s">
        <v>1278</v>
      </c>
      <c r="C315" s="9" t="s">
        <v>1280</v>
      </c>
      <c r="D315" s="10" t="s">
        <v>53</v>
      </c>
      <c r="E315" s="9" t="s">
        <v>575</v>
      </c>
      <c r="G315" s="9" t="s">
        <v>699</v>
      </c>
      <c r="N315" s="122">
        <v>4</v>
      </c>
      <c r="R315" t="s">
        <v>607</v>
      </c>
      <c r="S315" s="9" t="s">
        <v>608</v>
      </c>
      <c r="T315" t="s">
        <v>609</v>
      </c>
      <c r="U315" s="9" t="s">
        <v>34</v>
      </c>
    </row>
    <row r="316" spans="1:21" ht="15" customHeight="1">
      <c r="A316" s="9" t="s">
        <v>1275</v>
      </c>
      <c r="D316" s="10"/>
      <c r="E316" s="9" t="s">
        <v>575</v>
      </c>
      <c r="G316" s="9" t="s">
        <v>699</v>
      </c>
      <c r="N316" s="122">
        <v>7</v>
      </c>
      <c r="R316" t="s">
        <v>607</v>
      </c>
      <c r="S316" s="9" t="s">
        <v>608</v>
      </c>
      <c r="T316" t="s">
        <v>609</v>
      </c>
      <c r="U316" s="9" t="s">
        <v>34</v>
      </c>
    </row>
    <row r="317" spans="1:21" ht="15" customHeight="1">
      <c r="A317" s="9" t="s">
        <v>1275</v>
      </c>
      <c r="D317" s="10"/>
      <c r="E317" s="9" t="s">
        <v>575</v>
      </c>
      <c r="G317" s="9" t="s">
        <v>699</v>
      </c>
      <c r="N317" s="122">
        <v>10</v>
      </c>
      <c r="R317" t="s">
        <v>607</v>
      </c>
      <c r="S317" s="9" t="s">
        <v>608</v>
      </c>
      <c r="T317" t="s">
        <v>609</v>
      </c>
      <c r="U317" s="9" t="s">
        <v>34</v>
      </c>
    </row>
    <row r="318" spans="1:21" ht="15" customHeight="1">
      <c r="A318" s="9" t="s">
        <v>1273</v>
      </c>
      <c r="B318" s="9" t="s">
        <v>1310</v>
      </c>
      <c r="C318" s="9" t="s">
        <v>1280</v>
      </c>
      <c r="D318" s="9" t="s">
        <v>1311</v>
      </c>
      <c r="E318" s="26" t="s">
        <v>616</v>
      </c>
      <c r="G318" s="9" t="s">
        <v>454</v>
      </c>
      <c r="N318" s="122">
        <v>411</v>
      </c>
      <c r="R318" s="9" t="s">
        <v>1312</v>
      </c>
      <c r="S318" s="9" t="s">
        <v>1313</v>
      </c>
      <c r="T318" s="21" t="s">
        <v>1314</v>
      </c>
      <c r="U318" s="9" t="s">
        <v>34</v>
      </c>
    </row>
    <row r="319" spans="1:21" ht="15" customHeight="1">
      <c r="A319" s="9" t="s">
        <v>1273</v>
      </c>
      <c r="B319" s="9" t="s">
        <v>1310</v>
      </c>
      <c r="C319" s="9" t="s">
        <v>1280</v>
      </c>
      <c r="D319" s="9" t="s">
        <v>1311</v>
      </c>
      <c r="E319" s="26" t="s">
        <v>616</v>
      </c>
      <c r="G319" s="9" t="s">
        <v>454</v>
      </c>
      <c r="N319" s="122">
        <v>170</v>
      </c>
      <c r="O319" s="35"/>
      <c r="R319" s="9" t="s">
        <v>1312</v>
      </c>
      <c r="S319" s="9" t="s">
        <v>1313</v>
      </c>
      <c r="T319" s="21" t="s">
        <v>1314</v>
      </c>
      <c r="U319" s="9" t="s">
        <v>34</v>
      </c>
    </row>
    <row r="320" spans="1:21" ht="15" customHeight="1">
      <c r="A320" s="9" t="s">
        <v>1273</v>
      </c>
      <c r="B320" s="9" t="s">
        <v>1310</v>
      </c>
      <c r="C320" s="9" t="s">
        <v>1280</v>
      </c>
      <c r="D320" s="9" t="s">
        <v>1311</v>
      </c>
      <c r="E320" s="26" t="s">
        <v>616</v>
      </c>
      <c r="G320" s="9" t="s">
        <v>454</v>
      </c>
      <c r="N320" s="122">
        <v>152</v>
      </c>
      <c r="O320" s="35"/>
      <c r="R320" s="9" t="s">
        <v>1312</v>
      </c>
      <c r="S320" s="9" t="s">
        <v>1313</v>
      </c>
      <c r="T320" s="21" t="s">
        <v>1314</v>
      </c>
      <c r="U320" s="9" t="s">
        <v>34</v>
      </c>
    </row>
    <row r="321" spans="1:21" ht="15" customHeight="1">
      <c r="A321" s="9" t="s">
        <v>1273</v>
      </c>
      <c r="B321" s="9" t="s">
        <v>1310</v>
      </c>
      <c r="C321" s="9" t="s">
        <v>1280</v>
      </c>
      <c r="D321" s="9" t="s">
        <v>1311</v>
      </c>
      <c r="E321" s="26" t="s">
        <v>616</v>
      </c>
      <c r="G321" s="9" t="s">
        <v>1315</v>
      </c>
      <c r="N321" s="122">
        <v>112</v>
      </c>
      <c r="O321" s="35"/>
      <c r="R321" s="9" t="s">
        <v>1312</v>
      </c>
      <c r="S321" s="9" t="s">
        <v>1313</v>
      </c>
      <c r="T321" s="21" t="s">
        <v>1314</v>
      </c>
      <c r="U321" s="9" t="s">
        <v>34</v>
      </c>
    </row>
    <row r="322" spans="1:21" ht="15" customHeight="1">
      <c r="A322" s="9" t="s">
        <v>1273</v>
      </c>
      <c r="B322" s="9" t="s">
        <v>1310</v>
      </c>
      <c r="C322" s="9" t="s">
        <v>1280</v>
      </c>
      <c r="D322" s="9" t="s">
        <v>1311</v>
      </c>
      <c r="E322" s="26" t="s">
        <v>616</v>
      </c>
      <c r="G322" s="9" t="s">
        <v>1315</v>
      </c>
      <c r="N322" s="122">
        <v>70</v>
      </c>
      <c r="O322" s="35"/>
      <c r="R322" s="9" t="s">
        <v>1312</v>
      </c>
      <c r="S322" s="9" t="s">
        <v>1313</v>
      </c>
      <c r="T322" s="21" t="s">
        <v>1314</v>
      </c>
      <c r="U322" s="9" t="s">
        <v>34</v>
      </c>
    </row>
    <row r="323" spans="1:21" ht="15" customHeight="1">
      <c r="A323" s="10" t="s">
        <v>1273</v>
      </c>
      <c r="B323" s="9" t="s">
        <v>1316</v>
      </c>
      <c r="D323" s="9" t="s">
        <v>102</v>
      </c>
      <c r="E323" s="26" t="s">
        <v>648</v>
      </c>
      <c r="F323" s="9" t="s">
        <v>739</v>
      </c>
      <c r="G323" s="9" t="s">
        <v>456</v>
      </c>
      <c r="H323" s="36"/>
      <c r="I323" s="36"/>
      <c r="N323" s="122">
        <v>15</v>
      </c>
      <c r="R323" s="9" t="s">
        <v>1317</v>
      </c>
      <c r="S323" s="9" t="s">
        <v>1318</v>
      </c>
      <c r="T323" s="21" t="s">
        <v>1319</v>
      </c>
      <c r="U323" s="9" t="s">
        <v>34</v>
      </c>
    </row>
    <row r="324" spans="1:21" ht="15" customHeight="1">
      <c r="A324" s="10" t="s">
        <v>45</v>
      </c>
      <c r="B324" s="10" t="s">
        <v>1320</v>
      </c>
      <c r="C324" s="10" t="s">
        <v>1280</v>
      </c>
      <c r="D324" s="10" t="s">
        <v>102</v>
      </c>
      <c r="E324" s="33" t="s">
        <v>648</v>
      </c>
      <c r="F324" s="10" t="s">
        <v>705</v>
      </c>
      <c r="G324" s="10" t="s">
        <v>1321</v>
      </c>
      <c r="H324" s="10" t="s">
        <v>398</v>
      </c>
      <c r="I324" s="10" t="s">
        <v>1322</v>
      </c>
      <c r="J324" s="10" t="s">
        <v>1323</v>
      </c>
      <c r="K324" s="10"/>
      <c r="L324" s="10"/>
      <c r="M324" s="10"/>
      <c r="N324" s="124">
        <v>2</v>
      </c>
      <c r="O324" s="10"/>
      <c r="P324" s="10"/>
      <c r="Q324" s="10"/>
      <c r="R324" s="10" t="s">
        <v>1324</v>
      </c>
      <c r="S324" s="10" t="s">
        <v>708</v>
      </c>
      <c r="T324" s="29" t="s">
        <v>709</v>
      </c>
      <c r="U324" s="9" t="s">
        <v>34</v>
      </c>
    </row>
    <row r="325" spans="1:21" ht="15" customHeight="1">
      <c r="A325" s="10" t="s">
        <v>45</v>
      </c>
      <c r="B325" s="10" t="s">
        <v>1325</v>
      </c>
      <c r="C325" s="10" t="s">
        <v>1326</v>
      </c>
      <c r="D325" s="10" t="s">
        <v>53</v>
      </c>
      <c r="E325" s="33" t="s">
        <v>1327</v>
      </c>
      <c r="F325" s="10" t="s">
        <v>677</v>
      </c>
      <c r="G325" s="10" t="s">
        <v>454</v>
      </c>
      <c r="H325" s="10"/>
      <c r="I325" s="10"/>
      <c r="J325" s="10"/>
      <c r="K325" s="10"/>
      <c r="L325" s="10"/>
      <c r="M325" s="10"/>
      <c r="N325" s="124">
        <v>50</v>
      </c>
      <c r="O325" s="10"/>
      <c r="P325" s="10"/>
      <c r="Q325" s="10"/>
      <c r="R325" s="10" t="s">
        <v>1328</v>
      </c>
      <c r="S325" s="10" t="s">
        <v>1329</v>
      </c>
      <c r="T325" s="29" t="s">
        <v>1330</v>
      </c>
      <c r="U325" s="9" t="s">
        <v>34</v>
      </c>
    </row>
    <row r="326" spans="1:21" ht="15" customHeight="1">
      <c r="A326" s="9" t="s">
        <v>1278</v>
      </c>
      <c r="B326" s="10"/>
      <c r="C326" s="10" t="s">
        <v>1331</v>
      </c>
      <c r="D326" s="10" t="s">
        <v>1332</v>
      </c>
      <c r="E326" s="26" t="s">
        <v>1333</v>
      </c>
      <c r="G326" s="9" t="s">
        <v>1334</v>
      </c>
      <c r="H326" s="10"/>
      <c r="I326" s="10"/>
      <c r="J326" s="10" t="s">
        <v>897</v>
      </c>
      <c r="K326" s="10"/>
      <c r="L326" s="10"/>
      <c r="M326" s="10"/>
      <c r="N326" s="124">
        <v>12</v>
      </c>
      <c r="O326" s="10"/>
      <c r="P326" s="10"/>
      <c r="Q326" s="10"/>
      <c r="R326" s="10"/>
      <c r="S326" s="9" t="s">
        <v>1335</v>
      </c>
      <c r="T326" s="9" t="s">
        <v>1336</v>
      </c>
      <c r="U326" s="9" t="s">
        <v>34</v>
      </c>
    </row>
    <row r="327" spans="1:21" ht="15" customHeight="1">
      <c r="A327" s="9" t="s">
        <v>1278</v>
      </c>
      <c r="B327" s="10"/>
      <c r="C327" s="10" t="s">
        <v>1331</v>
      </c>
      <c r="D327" s="10" t="s">
        <v>1332</v>
      </c>
      <c r="E327" s="26" t="s">
        <v>1333</v>
      </c>
      <c r="G327" s="9" t="s">
        <v>1334</v>
      </c>
      <c r="H327" s="10"/>
      <c r="I327" s="10"/>
      <c r="J327" s="10" t="s">
        <v>897</v>
      </c>
      <c r="K327" s="10"/>
      <c r="L327" s="10"/>
      <c r="M327" s="10"/>
      <c r="N327" s="124">
        <v>15</v>
      </c>
      <c r="O327" s="10"/>
      <c r="P327" s="10"/>
      <c r="Q327" s="10"/>
      <c r="R327" s="10"/>
      <c r="S327" s="9" t="s">
        <v>1335</v>
      </c>
      <c r="T327" s="9" t="s">
        <v>1336</v>
      </c>
      <c r="U327" s="9" t="s">
        <v>34</v>
      </c>
    </row>
    <row r="328" spans="1:21" ht="15" customHeight="1">
      <c r="A328" s="9" t="s">
        <v>1278</v>
      </c>
      <c r="C328" s="9" t="s">
        <v>1331</v>
      </c>
      <c r="D328" s="10" t="s">
        <v>1332</v>
      </c>
      <c r="E328" s="26" t="s">
        <v>1333</v>
      </c>
      <c r="G328" s="9" t="s">
        <v>1334</v>
      </c>
      <c r="J328" s="9" t="s">
        <v>1337</v>
      </c>
      <c r="N328" s="122">
        <v>12</v>
      </c>
      <c r="S328" s="9" t="s">
        <v>1335</v>
      </c>
      <c r="T328" s="9" t="s">
        <v>1336</v>
      </c>
      <c r="U328" s="9" t="s">
        <v>34</v>
      </c>
    </row>
    <row r="329" spans="1:21" ht="15" customHeight="1">
      <c r="A329" s="9" t="s">
        <v>1273</v>
      </c>
      <c r="C329" s="9" t="s">
        <v>1280</v>
      </c>
      <c r="D329" s="9" t="s">
        <v>53</v>
      </c>
      <c r="E329" s="26" t="s">
        <v>1333</v>
      </c>
      <c r="G329" s="9" t="s">
        <v>454</v>
      </c>
      <c r="J329" s="9" t="s">
        <v>897</v>
      </c>
      <c r="N329" s="122">
        <v>4</v>
      </c>
      <c r="R329" s="9" t="s">
        <v>1338</v>
      </c>
      <c r="S329" s="9" t="s">
        <v>1339</v>
      </c>
      <c r="T329" s="9" t="s">
        <v>1340</v>
      </c>
      <c r="U329" s="9" t="s">
        <v>34</v>
      </c>
    </row>
    <row r="330" spans="1:21" ht="15" customHeight="1">
      <c r="A330" s="9" t="s">
        <v>1273</v>
      </c>
      <c r="C330" s="9" t="s">
        <v>1280</v>
      </c>
      <c r="D330" s="9" t="s">
        <v>53</v>
      </c>
      <c r="E330" s="26" t="s">
        <v>1333</v>
      </c>
      <c r="G330" s="9" t="s">
        <v>454</v>
      </c>
      <c r="J330" s="9" t="s">
        <v>897</v>
      </c>
      <c r="N330" s="122">
        <v>15</v>
      </c>
      <c r="R330" s="9" t="s">
        <v>1338</v>
      </c>
      <c r="S330" s="9" t="s">
        <v>1339</v>
      </c>
      <c r="T330" s="9" t="s">
        <v>1340</v>
      </c>
      <c r="U330" s="9" t="s">
        <v>34</v>
      </c>
    </row>
    <row r="331" spans="1:21" ht="15" customHeight="1">
      <c r="A331" s="10" t="s">
        <v>1273</v>
      </c>
      <c r="B331" s="10"/>
      <c r="C331" s="10"/>
      <c r="D331" s="10" t="s">
        <v>102</v>
      </c>
      <c r="E331" s="10" t="s">
        <v>783</v>
      </c>
      <c r="F331" s="10"/>
      <c r="G331" s="10" t="s">
        <v>30</v>
      </c>
      <c r="H331" s="10"/>
      <c r="I331" s="10"/>
      <c r="J331" s="10"/>
      <c r="K331" s="10"/>
      <c r="L331" s="10"/>
      <c r="M331" s="9" t="s">
        <v>1341</v>
      </c>
      <c r="N331" s="124">
        <v>6.5</v>
      </c>
      <c r="O331" s="10">
        <v>5.7</v>
      </c>
      <c r="P331" s="10">
        <v>7.3</v>
      </c>
      <c r="Q331" s="10"/>
      <c r="R331" s="10" t="s">
        <v>1342</v>
      </c>
      <c r="S331" s="9" t="s">
        <v>804</v>
      </c>
      <c r="T331" s="9" t="s">
        <v>805</v>
      </c>
      <c r="U331" s="9" t="s">
        <v>34</v>
      </c>
    </row>
    <row r="332" spans="1:21" ht="15" customHeight="1">
      <c r="A332" s="10" t="s">
        <v>1273</v>
      </c>
      <c r="B332" s="10"/>
      <c r="C332" s="10"/>
      <c r="D332" s="10" t="s">
        <v>102</v>
      </c>
      <c r="E332" s="10" t="s">
        <v>783</v>
      </c>
      <c r="F332" s="10"/>
      <c r="G332" s="10" t="s">
        <v>30</v>
      </c>
      <c r="H332" s="10"/>
      <c r="I332" s="10"/>
      <c r="J332" s="10"/>
      <c r="K332" s="10" t="s">
        <v>1343</v>
      </c>
      <c r="L332" s="10"/>
      <c r="M332" s="9" t="s">
        <v>807</v>
      </c>
      <c r="N332" s="124">
        <v>5.3</v>
      </c>
      <c r="O332" s="10">
        <v>4.7</v>
      </c>
      <c r="P332" s="10">
        <v>6</v>
      </c>
      <c r="Q332" s="10"/>
      <c r="R332" s="10" t="s">
        <v>1342</v>
      </c>
      <c r="S332" s="9" t="s">
        <v>804</v>
      </c>
      <c r="T332" s="21" t="s">
        <v>805</v>
      </c>
      <c r="U332" s="9" t="s">
        <v>34</v>
      </c>
    </row>
    <row r="333" spans="1:21" ht="15" customHeight="1">
      <c r="A333" s="10" t="s">
        <v>1273</v>
      </c>
      <c r="B333" s="10"/>
      <c r="C333" s="10"/>
      <c r="D333" s="10" t="s">
        <v>102</v>
      </c>
      <c r="E333" s="10" t="s">
        <v>783</v>
      </c>
      <c r="F333" s="10"/>
      <c r="G333" s="10" t="s">
        <v>30</v>
      </c>
      <c r="H333" s="10"/>
      <c r="I333" s="10"/>
      <c r="J333" s="10"/>
      <c r="K333" s="10" t="s">
        <v>1343</v>
      </c>
      <c r="L333" s="10"/>
      <c r="M333" s="9" t="s">
        <v>1344</v>
      </c>
      <c r="N333" s="124">
        <v>2.2999999999999998</v>
      </c>
      <c r="O333" s="10">
        <v>0.9</v>
      </c>
      <c r="P333" s="10">
        <v>5.7</v>
      </c>
      <c r="Q333" s="10"/>
      <c r="R333" s="10" t="s">
        <v>1342</v>
      </c>
      <c r="S333" s="9" t="s">
        <v>804</v>
      </c>
      <c r="T333" s="9" t="s">
        <v>805</v>
      </c>
      <c r="U333" s="9" t="s">
        <v>34</v>
      </c>
    </row>
    <row r="334" spans="1:21" ht="15" customHeight="1">
      <c r="A334" s="10" t="s">
        <v>1273</v>
      </c>
      <c r="B334" s="10"/>
      <c r="C334" s="10"/>
      <c r="D334" s="10" t="s">
        <v>102</v>
      </c>
      <c r="E334" s="10" t="s">
        <v>783</v>
      </c>
      <c r="F334" s="10" t="s">
        <v>811</v>
      </c>
      <c r="G334" s="10" t="s">
        <v>456</v>
      </c>
      <c r="H334" s="10"/>
      <c r="I334" s="10" t="s">
        <v>813</v>
      </c>
      <c r="J334" s="10" t="s">
        <v>814</v>
      </c>
      <c r="K334" s="10"/>
      <c r="L334" s="10" t="s">
        <v>806</v>
      </c>
      <c r="M334" s="9" t="s">
        <v>819</v>
      </c>
      <c r="N334" s="124">
        <v>21.11</v>
      </c>
      <c r="O334" s="10">
        <v>10.6</v>
      </c>
      <c r="P334" s="10">
        <v>42.1</v>
      </c>
      <c r="Q334" s="10"/>
      <c r="R334" s="9" t="s">
        <v>815</v>
      </c>
      <c r="S334" s="9" t="s">
        <v>816</v>
      </c>
      <c r="T334" s="9" t="s">
        <v>817</v>
      </c>
      <c r="U334" s="9" t="s">
        <v>34</v>
      </c>
    </row>
    <row r="335" spans="1:21" ht="15" customHeight="1">
      <c r="A335" s="9" t="s">
        <v>45</v>
      </c>
      <c r="B335" s="9" t="s">
        <v>1345</v>
      </c>
      <c r="C335" s="9" t="s">
        <v>1280</v>
      </c>
      <c r="D335" s="10" t="s">
        <v>53</v>
      </c>
      <c r="E335" s="9" t="s">
        <v>783</v>
      </c>
      <c r="F335" s="9" t="s">
        <v>1346</v>
      </c>
      <c r="G335" s="9" t="s">
        <v>454</v>
      </c>
      <c r="N335" s="122">
        <v>3.6</v>
      </c>
      <c r="O335" s="9">
        <v>2.7</v>
      </c>
      <c r="P335" s="9">
        <v>4.8</v>
      </c>
      <c r="R335" t="s">
        <v>1347</v>
      </c>
      <c r="S335" s="9" t="s">
        <v>1348</v>
      </c>
      <c r="T335" s="9" t="s">
        <v>1349</v>
      </c>
      <c r="U335" s="9" t="s">
        <v>34</v>
      </c>
    </row>
    <row r="336" spans="1:21" ht="15" customHeight="1">
      <c r="A336" s="9" t="s">
        <v>1273</v>
      </c>
      <c r="B336" s="9" t="s">
        <v>1350</v>
      </c>
      <c r="C336" s="9" t="s">
        <v>1280</v>
      </c>
      <c r="D336" s="10" t="s">
        <v>53</v>
      </c>
      <c r="E336" s="9" t="s">
        <v>783</v>
      </c>
      <c r="F336" s="9" t="s">
        <v>1346</v>
      </c>
      <c r="G336" s="9" t="s">
        <v>454</v>
      </c>
      <c r="N336" s="122">
        <v>2.2000000000000002</v>
      </c>
      <c r="O336" s="9">
        <v>1.5</v>
      </c>
      <c r="P336" s="9">
        <v>3.5</v>
      </c>
      <c r="R336" t="s">
        <v>1347</v>
      </c>
      <c r="S336" s="9" t="s">
        <v>1348</v>
      </c>
      <c r="T336" s="9" t="s">
        <v>1349</v>
      </c>
      <c r="U336" s="9" t="s">
        <v>34</v>
      </c>
    </row>
    <row r="337" spans="1:21" ht="15" customHeight="1">
      <c r="A337" s="9" t="s">
        <v>1273</v>
      </c>
      <c r="B337" s="9" t="s">
        <v>1351</v>
      </c>
      <c r="C337" s="9" t="s">
        <v>1280</v>
      </c>
      <c r="D337" s="10" t="s">
        <v>53</v>
      </c>
      <c r="E337" s="9" t="s">
        <v>783</v>
      </c>
      <c r="F337" s="9" t="s">
        <v>1346</v>
      </c>
      <c r="G337" s="9" t="s">
        <v>454</v>
      </c>
      <c r="N337" s="122">
        <v>8.5</v>
      </c>
      <c r="R337" t="s">
        <v>1347</v>
      </c>
      <c r="S337" s="9" t="s">
        <v>1348</v>
      </c>
      <c r="T337" s="9" t="s">
        <v>1349</v>
      </c>
      <c r="U337" s="9" t="s">
        <v>34</v>
      </c>
    </row>
    <row r="338" spans="1:21" ht="15" customHeight="1">
      <c r="A338" s="9" t="s">
        <v>1273</v>
      </c>
      <c r="B338" s="9" t="s">
        <v>1352</v>
      </c>
      <c r="C338" s="9" t="s">
        <v>1280</v>
      </c>
      <c r="D338" s="10" t="s">
        <v>53</v>
      </c>
      <c r="E338" s="9" t="s">
        <v>783</v>
      </c>
      <c r="F338" s="9" t="s">
        <v>1346</v>
      </c>
      <c r="G338" s="9" t="s">
        <v>454</v>
      </c>
      <c r="N338" s="122">
        <v>10.8</v>
      </c>
      <c r="O338" s="9">
        <v>8.1999999999999993</v>
      </c>
      <c r="P338" s="9">
        <v>14.2</v>
      </c>
      <c r="R338" t="s">
        <v>1347</v>
      </c>
      <c r="S338" s="9" t="s">
        <v>1348</v>
      </c>
      <c r="T338" s="9" t="s">
        <v>1349</v>
      </c>
      <c r="U338" s="9" t="s">
        <v>34</v>
      </c>
    </row>
    <row r="339" spans="1:21" ht="15" customHeight="1">
      <c r="A339" s="9" t="s">
        <v>1278</v>
      </c>
      <c r="C339" s="9" t="s">
        <v>1280</v>
      </c>
      <c r="D339" s="10" t="s">
        <v>53</v>
      </c>
      <c r="E339" s="9" t="s">
        <v>783</v>
      </c>
      <c r="F339" s="9" t="s">
        <v>1346</v>
      </c>
      <c r="G339" s="9" t="s">
        <v>454</v>
      </c>
      <c r="N339" s="122">
        <v>1.5</v>
      </c>
      <c r="O339" s="9">
        <v>1.1000000000000001</v>
      </c>
      <c r="P339" s="9">
        <v>2.1</v>
      </c>
      <c r="R339" t="s">
        <v>1347</v>
      </c>
      <c r="S339" s="9" t="s">
        <v>1348</v>
      </c>
      <c r="T339" s="9" t="s">
        <v>1349</v>
      </c>
      <c r="U339" s="9" t="s">
        <v>34</v>
      </c>
    </row>
    <row r="340" spans="1:21" ht="15" customHeight="1">
      <c r="A340" s="9" t="s">
        <v>1273</v>
      </c>
      <c r="C340" s="9" t="s">
        <v>1331</v>
      </c>
      <c r="D340" s="10" t="s">
        <v>102</v>
      </c>
      <c r="E340" s="9" t="s">
        <v>783</v>
      </c>
      <c r="F340" s="9" t="s">
        <v>1353</v>
      </c>
      <c r="G340" s="9" t="s">
        <v>699</v>
      </c>
      <c r="H340" s="9" t="s">
        <v>1354</v>
      </c>
      <c r="I340" s="9" t="s">
        <v>1355</v>
      </c>
      <c r="K340" s="9" t="s">
        <v>1356</v>
      </c>
      <c r="N340" s="122">
        <v>32</v>
      </c>
      <c r="R340" s="9" t="s">
        <v>1357</v>
      </c>
      <c r="S340" s="9" t="s">
        <v>1358</v>
      </c>
      <c r="T340" s="9" t="s">
        <v>1359</v>
      </c>
      <c r="U340" s="9" t="s">
        <v>34</v>
      </c>
    </row>
    <row r="341" spans="1:21" ht="15" customHeight="1">
      <c r="A341" s="9" t="s">
        <v>1278</v>
      </c>
      <c r="C341" s="9" t="s">
        <v>1331</v>
      </c>
      <c r="D341" s="10" t="s">
        <v>102</v>
      </c>
      <c r="E341" s="9" t="s">
        <v>783</v>
      </c>
      <c r="F341" s="9" t="s">
        <v>1353</v>
      </c>
      <c r="G341" s="9" t="s">
        <v>699</v>
      </c>
      <c r="H341" s="9" t="s">
        <v>1354</v>
      </c>
      <c r="I341" s="9" t="s">
        <v>1355</v>
      </c>
      <c r="K341" s="9" t="s">
        <v>1356</v>
      </c>
      <c r="N341" s="122">
        <v>24</v>
      </c>
      <c r="R341" t="s">
        <v>1360</v>
      </c>
      <c r="S341" s="9" t="s">
        <v>1358</v>
      </c>
      <c r="T341" s="9" t="s">
        <v>1359</v>
      </c>
      <c r="U341" s="9" t="s">
        <v>34</v>
      </c>
    </row>
    <row r="342" spans="1:21" ht="15" customHeight="1">
      <c r="A342" s="9" t="s">
        <v>1278</v>
      </c>
      <c r="D342" s="10" t="s">
        <v>102</v>
      </c>
      <c r="E342" s="9" t="s">
        <v>783</v>
      </c>
      <c r="F342" s="9" t="s">
        <v>1353</v>
      </c>
      <c r="G342" s="9" t="s">
        <v>699</v>
      </c>
      <c r="H342" s="9" t="s">
        <v>1354</v>
      </c>
      <c r="I342" s="9" t="s">
        <v>1355</v>
      </c>
      <c r="K342" s="9" t="s">
        <v>1356</v>
      </c>
      <c r="N342" s="122">
        <v>32</v>
      </c>
      <c r="R342" t="s">
        <v>1360</v>
      </c>
      <c r="S342" s="9" t="s">
        <v>1358</v>
      </c>
      <c r="T342" s="9" t="s">
        <v>1359</v>
      </c>
      <c r="U342" s="9" t="s">
        <v>34</v>
      </c>
    </row>
    <row r="343" spans="1:21" ht="15" customHeight="1">
      <c r="A343" s="9" t="s">
        <v>45</v>
      </c>
      <c r="B343" s="9" t="s">
        <v>1345</v>
      </c>
      <c r="C343" s="9" t="s">
        <v>1280</v>
      </c>
      <c r="D343" s="10" t="s">
        <v>102</v>
      </c>
      <c r="E343" s="9" t="s">
        <v>783</v>
      </c>
      <c r="F343" s="9" t="s">
        <v>1353</v>
      </c>
      <c r="G343" s="9" t="s">
        <v>699</v>
      </c>
      <c r="H343" s="9" t="s">
        <v>1354</v>
      </c>
      <c r="I343" s="9" t="s">
        <v>1355</v>
      </c>
      <c r="K343" s="9" t="s">
        <v>1356</v>
      </c>
      <c r="N343" s="122">
        <v>1</v>
      </c>
      <c r="R343" t="s">
        <v>1360</v>
      </c>
      <c r="S343" s="9" t="s">
        <v>1358</v>
      </c>
      <c r="T343" s="9" t="s">
        <v>1359</v>
      </c>
      <c r="U343" s="9" t="s">
        <v>34</v>
      </c>
    </row>
    <row r="344" spans="1:21" ht="15" customHeight="1">
      <c r="A344" s="9" t="s">
        <v>45</v>
      </c>
      <c r="B344" s="9" t="s">
        <v>1345</v>
      </c>
      <c r="C344" s="9" t="s">
        <v>1280</v>
      </c>
      <c r="D344" s="10" t="s">
        <v>102</v>
      </c>
      <c r="E344" s="9" t="s">
        <v>783</v>
      </c>
      <c r="F344" s="9" t="s">
        <v>1353</v>
      </c>
      <c r="G344" s="9" t="s">
        <v>699</v>
      </c>
      <c r="H344" s="9" t="s">
        <v>1354</v>
      </c>
      <c r="I344" s="9" t="s">
        <v>1355</v>
      </c>
      <c r="K344" s="9" t="s">
        <v>1356</v>
      </c>
      <c r="N344" s="122">
        <v>3</v>
      </c>
      <c r="R344" t="s">
        <v>1360</v>
      </c>
      <c r="S344" s="9" t="s">
        <v>1358</v>
      </c>
      <c r="T344" s="9" t="s">
        <v>1359</v>
      </c>
      <c r="U344" s="9" t="s">
        <v>34</v>
      </c>
    </row>
    <row r="345" spans="1:21" ht="15" customHeight="1">
      <c r="A345" s="9" t="s">
        <v>1273</v>
      </c>
      <c r="B345" s="36"/>
      <c r="C345" s="36"/>
      <c r="D345" s="9" t="s">
        <v>102</v>
      </c>
      <c r="E345" s="9" t="s">
        <v>783</v>
      </c>
      <c r="F345" s="9" t="s">
        <v>789</v>
      </c>
      <c r="G345" s="9" t="s">
        <v>454</v>
      </c>
      <c r="H345" s="9" t="s">
        <v>525</v>
      </c>
      <c r="J345" s="9" t="s">
        <v>790</v>
      </c>
      <c r="K345" s="9" t="s">
        <v>791</v>
      </c>
      <c r="N345" s="61">
        <v>5.5</v>
      </c>
      <c r="O345" s="36">
        <v>4.5</v>
      </c>
      <c r="P345" s="36">
        <v>6.7</v>
      </c>
      <c r="Q345" s="36"/>
      <c r="R345" s="9" t="s">
        <v>1361</v>
      </c>
      <c r="S345" s="9" t="s">
        <v>793</v>
      </c>
      <c r="T345" s="21" t="s">
        <v>794</v>
      </c>
      <c r="U345" s="9" t="s">
        <v>34</v>
      </c>
    </row>
    <row r="346" spans="1:21" ht="15" customHeight="1">
      <c r="A346" s="9" t="s">
        <v>1273</v>
      </c>
      <c r="B346" s="36" t="s">
        <v>1362</v>
      </c>
      <c r="C346" s="36"/>
      <c r="D346" s="9" t="s">
        <v>102</v>
      </c>
      <c r="E346" s="9" t="s">
        <v>783</v>
      </c>
      <c r="F346" s="9" t="s">
        <v>789</v>
      </c>
      <c r="G346" s="9" t="s">
        <v>454</v>
      </c>
      <c r="H346" s="9" t="s">
        <v>525</v>
      </c>
      <c r="J346" s="9" t="s">
        <v>790</v>
      </c>
      <c r="K346" s="9" t="s">
        <v>791</v>
      </c>
      <c r="N346" s="61">
        <v>4.3</v>
      </c>
      <c r="O346" s="36">
        <v>3.6</v>
      </c>
      <c r="P346" s="36">
        <v>5.2</v>
      </c>
      <c r="Q346" s="36"/>
      <c r="R346" s="9" t="s">
        <v>1361</v>
      </c>
      <c r="S346" s="9" t="s">
        <v>793</v>
      </c>
      <c r="T346" s="21" t="s">
        <v>794</v>
      </c>
      <c r="U346" s="9" t="s">
        <v>34</v>
      </c>
    </row>
    <row r="347" spans="1:21" ht="15" customHeight="1">
      <c r="A347" s="10" t="s">
        <v>1273</v>
      </c>
      <c r="B347" s="9" t="s">
        <v>942</v>
      </c>
      <c r="D347" s="9" t="s">
        <v>102</v>
      </c>
      <c r="E347" s="9" t="s">
        <v>783</v>
      </c>
      <c r="F347" s="9" t="s">
        <v>802</v>
      </c>
      <c r="G347" s="9" t="s">
        <v>30</v>
      </c>
      <c r="H347"/>
      <c r="I347"/>
      <c r="K347" s="9" t="s">
        <v>809</v>
      </c>
      <c r="N347" s="117">
        <v>6.5</v>
      </c>
      <c r="O347">
        <v>5.7</v>
      </c>
      <c r="P347">
        <v>7.3</v>
      </c>
      <c r="R347" s="10" t="s">
        <v>803</v>
      </c>
      <c r="S347" s="9" t="s">
        <v>804</v>
      </c>
      <c r="T347" s="9" t="s">
        <v>805</v>
      </c>
      <c r="U347" s="9" t="s">
        <v>34</v>
      </c>
    </row>
    <row r="348" spans="1:21" ht="15" customHeight="1">
      <c r="A348" s="10" t="s">
        <v>1273</v>
      </c>
      <c r="B348" s="36" t="s">
        <v>808</v>
      </c>
      <c r="C348" s="36"/>
      <c r="D348" s="9" t="s">
        <v>102</v>
      </c>
      <c r="E348" s="9" t="s">
        <v>783</v>
      </c>
      <c r="F348" s="9" t="s">
        <v>802</v>
      </c>
      <c r="G348" s="9" t="s">
        <v>30</v>
      </c>
      <c r="H348"/>
      <c r="I348"/>
      <c r="K348" s="9" t="s">
        <v>809</v>
      </c>
      <c r="L348" s="9" t="s">
        <v>806</v>
      </c>
      <c r="M348" s="9" t="s">
        <v>807</v>
      </c>
      <c r="N348" s="61">
        <v>5.3</v>
      </c>
      <c r="O348" s="36">
        <v>4.7</v>
      </c>
      <c r="P348" s="36">
        <v>6</v>
      </c>
      <c r="Q348" s="36"/>
      <c r="R348" s="10" t="s">
        <v>803</v>
      </c>
      <c r="S348" s="9" t="s">
        <v>804</v>
      </c>
      <c r="T348" s="9" t="s">
        <v>805</v>
      </c>
      <c r="U348" s="9" t="s">
        <v>34</v>
      </c>
    </row>
    <row r="349" spans="1:21" ht="15" customHeight="1">
      <c r="A349" s="10" t="s">
        <v>1273</v>
      </c>
      <c r="B349" s="36" t="s">
        <v>809</v>
      </c>
      <c r="C349" s="36"/>
      <c r="D349" s="9" t="s">
        <v>102</v>
      </c>
      <c r="E349" s="9" t="s">
        <v>783</v>
      </c>
      <c r="F349" s="9" t="s">
        <v>802</v>
      </c>
      <c r="G349" s="9" t="s">
        <v>30</v>
      </c>
      <c r="H349"/>
      <c r="I349"/>
      <c r="K349" s="9" t="s">
        <v>809</v>
      </c>
      <c r="L349" s="9" t="s">
        <v>806</v>
      </c>
      <c r="M349" s="9" t="s">
        <v>807</v>
      </c>
      <c r="N349" s="61">
        <v>2.2999999999999998</v>
      </c>
      <c r="O349" s="36">
        <v>0.9</v>
      </c>
      <c r="P349" s="36">
        <v>5.7</v>
      </c>
      <c r="Q349" s="36"/>
      <c r="R349" s="10" t="s">
        <v>803</v>
      </c>
      <c r="S349" s="9" t="s">
        <v>804</v>
      </c>
      <c r="T349" s="9" t="s">
        <v>805</v>
      </c>
      <c r="U349" s="9" t="s">
        <v>34</v>
      </c>
    </row>
    <row r="350" spans="1:21" ht="15" customHeight="1">
      <c r="A350" s="9" t="s">
        <v>1278</v>
      </c>
      <c r="C350" s="9" t="s">
        <v>1280</v>
      </c>
      <c r="D350" s="10" t="s">
        <v>53</v>
      </c>
      <c r="E350" s="9" t="s">
        <v>844</v>
      </c>
      <c r="G350" s="9" t="s">
        <v>845</v>
      </c>
      <c r="L350" s="9" t="s">
        <v>1363</v>
      </c>
      <c r="N350" s="122">
        <v>2</v>
      </c>
      <c r="R350" s="9" t="s">
        <v>1364</v>
      </c>
      <c r="S350" s="9" t="s">
        <v>847</v>
      </c>
      <c r="T350" t="s">
        <v>848</v>
      </c>
      <c r="U350" s="9" t="s">
        <v>34</v>
      </c>
    </row>
    <row r="351" spans="1:21" ht="15" customHeight="1">
      <c r="A351" s="9" t="s">
        <v>1278</v>
      </c>
      <c r="C351" s="9" t="s">
        <v>1280</v>
      </c>
      <c r="D351" s="10" t="s">
        <v>53</v>
      </c>
      <c r="E351" s="9" t="s">
        <v>844</v>
      </c>
      <c r="G351" s="9" t="s">
        <v>845</v>
      </c>
      <c r="L351" s="9" t="s">
        <v>1363</v>
      </c>
      <c r="N351" s="122">
        <v>7</v>
      </c>
      <c r="R351" s="9" t="s">
        <v>1364</v>
      </c>
      <c r="S351" s="9" t="s">
        <v>847</v>
      </c>
      <c r="T351" t="s">
        <v>848</v>
      </c>
      <c r="U351" s="9" t="s">
        <v>34</v>
      </c>
    </row>
    <row r="352" spans="1:21" ht="15" customHeight="1">
      <c r="A352" s="9" t="s">
        <v>1278</v>
      </c>
      <c r="C352" s="9" t="s">
        <v>1280</v>
      </c>
      <c r="D352" s="10" t="s">
        <v>53</v>
      </c>
      <c r="E352" s="9" t="s">
        <v>844</v>
      </c>
      <c r="G352" s="9" t="s">
        <v>845</v>
      </c>
      <c r="L352" s="9" t="s">
        <v>1365</v>
      </c>
      <c r="N352" s="122">
        <v>6.9</v>
      </c>
      <c r="O352" s="9">
        <v>5.8</v>
      </c>
      <c r="P352" s="9">
        <v>7.9</v>
      </c>
      <c r="R352" s="9" t="s">
        <v>1364</v>
      </c>
      <c r="S352" s="9" t="s">
        <v>847</v>
      </c>
      <c r="T352" t="s">
        <v>848</v>
      </c>
      <c r="U352" s="9" t="s">
        <v>34</v>
      </c>
    </row>
    <row r="353" spans="1:21" ht="15" customHeight="1">
      <c r="A353" s="9" t="s">
        <v>1278</v>
      </c>
      <c r="C353" s="9" t="s">
        <v>1280</v>
      </c>
      <c r="D353" s="10" t="s">
        <v>53</v>
      </c>
      <c r="E353" s="9" t="s">
        <v>844</v>
      </c>
      <c r="G353" s="9" t="s">
        <v>845</v>
      </c>
      <c r="K353" s="9" t="s">
        <v>1366</v>
      </c>
      <c r="L353" s="9" t="s">
        <v>1365</v>
      </c>
      <c r="N353" s="122">
        <v>12.9</v>
      </c>
      <c r="O353" s="9">
        <v>12.8</v>
      </c>
      <c r="P353" s="9">
        <v>14.4</v>
      </c>
      <c r="R353" s="9" t="s">
        <v>1364</v>
      </c>
      <c r="S353" s="9" t="s">
        <v>847</v>
      </c>
      <c r="T353" t="s">
        <v>848</v>
      </c>
      <c r="U353" s="9" t="s">
        <v>34</v>
      </c>
    </row>
    <row r="354" spans="1:21" ht="15" customHeight="1">
      <c r="A354" s="9" t="s">
        <v>1278</v>
      </c>
      <c r="C354" s="9" t="s">
        <v>1280</v>
      </c>
      <c r="D354" s="10" t="s">
        <v>53</v>
      </c>
      <c r="E354" s="9" t="s">
        <v>844</v>
      </c>
      <c r="G354" s="9" t="s">
        <v>845</v>
      </c>
      <c r="L354" s="9" t="s">
        <v>1367</v>
      </c>
      <c r="N354" s="122">
        <v>6</v>
      </c>
      <c r="R354" s="9" t="s">
        <v>1364</v>
      </c>
      <c r="S354" s="9" t="s">
        <v>847</v>
      </c>
      <c r="T354" t="s">
        <v>848</v>
      </c>
      <c r="U354" s="9" t="s">
        <v>34</v>
      </c>
    </row>
    <row r="355" spans="1:21" ht="15" customHeight="1">
      <c r="A355" s="9" t="s">
        <v>1278</v>
      </c>
      <c r="C355" s="9" t="s">
        <v>1280</v>
      </c>
      <c r="D355" s="10" t="s">
        <v>53</v>
      </c>
      <c r="E355" s="9" t="s">
        <v>844</v>
      </c>
      <c r="G355" s="9" t="s">
        <v>845</v>
      </c>
      <c r="L355" s="9" t="s">
        <v>1367</v>
      </c>
      <c r="N355" s="122">
        <v>19</v>
      </c>
      <c r="R355" s="9" t="s">
        <v>1364</v>
      </c>
      <c r="S355" s="9" t="s">
        <v>847</v>
      </c>
      <c r="T355" t="s">
        <v>848</v>
      </c>
      <c r="U355" s="9" t="s">
        <v>34</v>
      </c>
    </row>
    <row r="356" spans="1:21" ht="15" customHeight="1">
      <c r="A356" s="9" t="s">
        <v>1278</v>
      </c>
      <c r="C356" s="9" t="s">
        <v>1280</v>
      </c>
      <c r="D356" s="10" t="s">
        <v>53</v>
      </c>
      <c r="E356" s="9" t="s">
        <v>844</v>
      </c>
      <c r="G356" s="9" t="s">
        <v>845</v>
      </c>
      <c r="K356" s="9" t="s">
        <v>1366</v>
      </c>
      <c r="L356" s="9" t="s">
        <v>1367</v>
      </c>
      <c r="N356" s="122">
        <v>13.4</v>
      </c>
      <c r="R356" s="9" t="s">
        <v>1364</v>
      </c>
      <c r="S356" s="9" t="s">
        <v>847</v>
      </c>
      <c r="T356" t="s">
        <v>848</v>
      </c>
      <c r="U356" s="9" t="s">
        <v>34</v>
      </c>
    </row>
    <row r="357" spans="1:21" ht="15" customHeight="1">
      <c r="A357" s="9" t="s">
        <v>1278</v>
      </c>
      <c r="C357" s="9" t="s">
        <v>1280</v>
      </c>
      <c r="D357" s="10" t="s">
        <v>53</v>
      </c>
      <c r="E357" s="9" t="s">
        <v>844</v>
      </c>
      <c r="G357" s="9" t="s">
        <v>845</v>
      </c>
      <c r="K357" s="9" t="s">
        <v>1368</v>
      </c>
      <c r="N357" s="122">
        <v>12.9</v>
      </c>
      <c r="O357" s="9">
        <v>8.3000000000000007</v>
      </c>
      <c r="P357" s="9">
        <v>17</v>
      </c>
      <c r="R357" s="9" t="s">
        <v>1364</v>
      </c>
      <c r="S357" s="9" t="s">
        <v>847</v>
      </c>
      <c r="T357" t="s">
        <v>848</v>
      </c>
      <c r="U357" s="9" t="s">
        <v>34</v>
      </c>
    </row>
    <row r="358" spans="1:21" ht="15" customHeight="1">
      <c r="A358" s="9" t="s">
        <v>1278</v>
      </c>
      <c r="C358" s="9" t="s">
        <v>1280</v>
      </c>
      <c r="D358" s="10" t="s">
        <v>53</v>
      </c>
      <c r="E358" s="9" t="s">
        <v>844</v>
      </c>
      <c r="G358" s="9" t="s">
        <v>845</v>
      </c>
      <c r="L358" s="9" t="s">
        <v>1363</v>
      </c>
      <c r="N358" s="122">
        <v>9</v>
      </c>
      <c r="R358" s="9" t="s">
        <v>1364</v>
      </c>
      <c r="S358" s="9" t="s">
        <v>847</v>
      </c>
      <c r="T358" t="s">
        <v>848</v>
      </c>
      <c r="U358" s="9" t="s">
        <v>34</v>
      </c>
    </row>
    <row r="359" spans="1:21" ht="15" customHeight="1">
      <c r="A359" s="9" t="s">
        <v>1278</v>
      </c>
      <c r="C359" s="9" t="s">
        <v>1280</v>
      </c>
      <c r="D359" s="10" t="s">
        <v>53</v>
      </c>
      <c r="E359" s="9" t="s">
        <v>844</v>
      </c>
      <c r="G359" s="9" t="s">
        <v>845</v>
      </c>
      <c r="L359" s="9" t="s">
        <v>1363</v>
      </c>
      <c r="N359" s="122">
        <v>15</v>
      </c>
      <c r="R359" s="9" t="s">
        <v>1364</v>
      </c>
      <c r="S359" s="9" t="s">
        <v>847</v>
      </c>
      <c r="T359" t="s">
        <v>848</v>
      </c>
      <c r="U359" s="9" t="s">
        <v>34</v>
      </c>
    </row>
    <row r="360" spans="1:21" ht="15" customHeight="1">
      <c r="A360" s="9" t="s">
        <v>1278</v>
      </c>
      <c r="C360" s="9" t="s">
        <v>1280</v>
      </c>
      <c r="D360" s="10" t="s">
        <v>53</v>
      </c>
      <c r="E360" s="9" t="s">
        <v>844</v>
      </c>
      <c r="G360" s="9" t="s">
        <v>845</v>
      </c>
      <c r="L360" s="9" t="s">
        <v>1363</v>
      </c>
      <c r="N360" s="122">
        <v>15</v>
      </c>
      <c r="R360" s="9" t="s">
        <v>1364</v>
      </c>
      <c r="S360" s="9" t="s">
        <v>847</v>
      </c>
      <c r="T360" t="s">
        <v>848</v>
      </c>
      <c r="U360" s="9" t="s">
        <v>34</v>
      </c>
    </row>
    <row r="361" spans="1:21" ht="15" customHeight="1">
      <c r="A361" s="9" t="s">
        <v>1278</v>
      </c>
      <c r="C361" s="9" t="s">
        <v>1280</v>
      </c>
      <c r="D361" s="10" t="s">
        <v>53</v>
      </c>
      <c r="E361" s="9" t="s">
        <v>844</v>
      </c>
      <c r="G361" s="9" t="s">
        <v>845</v>
      </c>
      <c r="L361" s="9" t="s">
        <v>1363</v>
      </c>
      <c r="N361" s="122">
        <v>17</v>
      </c>
      <c r="R361" s="9" t="s">
        <v>1364</v>
      </c>
      <c r="S361" s="9" t="s">
        <v>847</v>
      </c>
      <c r="T361" t="s">
        <v>848</v>
      </c>
      <c r="U361" s="9" t="s">
        <v>34</v>
      </c>
    </row>
    <row r="362" spans="1:21" ht="15" customHeight="1">
      <c r="A362" s="9" t="s">
        <v>1278</v>
      </c>
      <c r="C362" s="9" t="s">
        <v>1280</v>
      </c>
      <c r="D362" s="10" t="s">
        <v>53</v>
      </c>
      <c r="E362" s="9" t="s">
        <v>844</v>
      </c>
      <c r="G362" s="9" t="s">
        <v>845</v>
      </c>
      <c r="L362" s="9" t="s">
        <v>1363</v>
      </c>
      <c r="N362" s="122">
        <v>23</v>
      </c>
      <c r="R362" s="9" t="s">
        <v>1364</v>
      </c>
      <c r="S362" s="9" t="s">
        <v>847</v>
      </c>
      <c r="T362" t="s">
        <v>848</v>
      </c>
      <c r="U362" s="9" t="s">
        <v>34</v>
      </c>
    </row>
    <row r="363" spans="1:21" ht="15" customHeight="1">
      <c r="A363" s="9" t="s">
        <v>1278</v>
      </c>
      <c r="C363" s="9" t="s">
        <v>1280</v>
      </c>
      <c r="D363" s="10" t="s">
        <v>53</v>
      </c>
      <c r="E363" s="9" t="s">
        <v>844</v>
      </c>
      <c r="G363" s="9" t="s">
        <v>845</v>
      </c>
      <c r="L363" s="9" t="s">
        <v>1363</v>
      </c>
      <c r="N363" s="122">
        <v>17</v>
      </c>
      <c r="R363" s="9" t="s">
        <v>1364</v>
      </c>
      <c r="S363" s="9" t="s">
        <v>847</v>
      </c>
      <c r="T363" t="s">
        <v>848</v>
      </c>
      <c r="U363" s="9" t="s">
        <v>34</v>
      </c>
    </row>
    <row r="364" spans="1:21" ht="15" customHeight="1">
      <c r="A364" s="9" t="s">
        <v>1278</v>
      </c>
      <c r="C364" s="9" t="s">
        <v>1280</v>
      </c>
      <c r="D364" s="10" t="s">
        <v>53</v>
      </c>
      <c r="E364" s="9" t="s">
        <v>844</v>
      </c>
      <c r="G364" s="9" t="s">
        <v>845</v>
      </c>
      <c r="L364" s="9" t="s">
        <v>1363</v>
      </c>
      <c r="N364" s="122">
        <v>30</v>
      </c>
      <c r="R364" s="9" t="s">
        <v>1364</v>
      </c>
      <c r="S364" s="9" t="s">
        <v>847</v>
      </c>
      <c r="T364" t="s">
        <v>848</v>
      </c>
      <c r="U364" s="9" t="s">
        <v>34</v>
      </c>
    </row>
    <row r="365" spans="1:21" ht="15" customHeight="1">
      <c r="A365" s="9" t="s">
        <v>1278</v>
      </c>
      <c r="C365" s="9" t="s">
        <v>1280</v>
      </c>
      <c r="D365" s="10" t="s">
        <v>53</v>
      </c>
      <c r="E365" s="9" t="s">
        <v>844</v>
      </c>
      <c r="G365" s="9" t="s">
        <v>845</v>
      </c>
      <c r="L365" s="9" t="s">
        <v>1363</v>
      </c>
      <c r="N365" s="122">
        <v>21</v>
      </c>
      <c r="R365" s="9" t="s">
        <v>1364</v>
      </c>
      <c r="S365" s="9" t="s">
        <v>847</v>
      </c>
      <c r="T365" t="s">
        <v>848</v>
      </c>
      <c r="U365" s="9" t="s">
        <v>34</v>
      </c>
    </row>
    <row r="366" spans="1:21" ht="15" customHeight="1">
      <c r="A366" s="9" t="s">
        <v>1278</v>
      </c>
      <c r="C366" s="9" t="s">
        <v>1280</v>
      </c>
      <c r="D366" s="10" t="s">
        <v>53</v>
      </c>
      <c r="E366" s="9" t="s">
        <v>844</v>
      </c>
      <c r="G366" s="9" t="s">
        <v>845</v>
      </c>
      <c r="L366" s="9" t="s">
        <v>1363</v>
      </c>
      <c r="N366" s="122">
        <v>37</v>
      </c>
      <c r="R366" s="9" t="s">
        <v>1364</v>
      </c>
      <c r="S366" s="9" t="s">
        <v>847</v>
      </c>
      <c r="T366" t="s">
        <v>848</v>
      </c>
      <c r="U366" s="9" t="s">
        <v>34</v>
      </c>
    </row>
    <row r="367" spans="1:21" ht="15" customHeight="1">
      <c r="A367" s="9" t="s">
        <v>1278</v>
      </c>
      <c r="C367" s="9" t="s">
        <v>1280</v>
      </c>
      <c r="D367" s="10" t="s">
        <v>53</v>
      </c>
      <c r="E367" s="9" t="s">
        <v>844</v>
      </c>
      <c r="G367" s="9" t="s">
        <v>845</v>
      </c>
      <c r="L367" s="9" t="s">
        <v>1363</v>
      </c>
      <c r="N367" s="122">
        <v>37</v>
      </c>
      <c r="R367" s="9" t="s">
        <v>1364</v>
      </c>
      <c r="S367" s="9" t="s">
        <v>847</v>
      </c>
      <c r="T367" t="s">
        <v>848</v>
      </c>
      <c r="U367" s="9" t="s">
        <v>34</v>
      </c>
    </row>
    <row r="368" spans="1:21" ht="15" customHeight="1">
      <c r="A368" s="9" t="s">
        <v>1278</v>
      </c>
      <c r="C368" s="9" t="s">
        <v>1280</v>
      </c>
      <c r="D368" s="10" t="s">
        <v>53</v>
      </c>
      <c r="E368" s="9" t="s">
        <v>844</v>
      </c>
      <c r="G368" s="9" t="s">
        <v>845</v>
      </c>
      <c r="L368" s="9" t="s">
        <v>1363</v>
      </c>
      <c r="N368" s="122">
        <v>62</v>
      </c>
      <c r="R368" s="9" t="s">
        <v>1364</v>
      </c>
      <c r="S368" s="9" t="s">
        <v>847</v>
      </c>
      <c r="T368" t="s">
        <v>848</v>
      </c>
      <c r="U368" s="9" t="s">
        <v>34</v>
      </c>
    </row>
    <row r="369" spans="1:21" ht="15" customHeight="1">
      <c r="A369" s="9" t="s">
        <v>1278</v>
      </c>
      <c r="C369" s="9" t="s">
        <v>1280</v>
      </c>
      <c r="D369" s="10" t="s">
        <v>53</v>
      </c>
      <c r="E369" s="9" t="s">
        <v>844</v>
      </c>
      <c r="G369" s="9" t="s">
        <v>845</v>
      </c>
      <c r="L369" s="9" t="s">
        <v>1363</v>
      </c>
      <c r="N369" s="122">
        <v>3</v>
      </c>
      <c r="R369" s="9" t="s">
        <v>1364</v>
      </c>
      <c r="S369" s="9" t="s">
        <v>847</v>
      </c>
      <c r="T369" t="s">
        <v>848</v>
      </c>
      <c r="U369" s="9" t="s">
        <v>34</v>
      </c>
    </row>
    <row r="370" spans="1:21" ht="15" customHeight="1">
      <c r="A370" s="9" t="s">
        <v>1278</v>
      </c>
      <c r="C370" s="9" t="s">
        <v>1280</v>
      </c>
      <c r="D370" s="10" t="s">
        <v>53</v>
      </c>
      <c r="E370" s="9" t="s">
        <v>844</v>
      </c>
      <c r="G370" s="9" t="s">
        <v>845</v>
      </c>
      <c r="L370" s="9" t="s">
        <v>1367</v>
      </c>
      <c r="N370" s="122">
        <v>9</v>
      </c>
      <c r="R370" s="9" t="s">
        <v>1364</v>
      </c>
      <c r="S370" s="9" t="s">
        <v>847</v>
      </c>
      <c r="T370" t="s">
        <v>848</v>
      </c>
      <c r="U370" s="9" t="s">
        <v>34</v>
      </c>
    </row>
    <row r="371" spans="1:21" ht="15" customHeight="1">
      <c r="A371" s="9" t="s">
        <v>1278</v>
      </c>
      <c r="C371" s="9" t="s">
        <v>1280</v>
      </c>
      <c r="D371" s="10" t="s">
        <v>53</v>
      </c>
      <c r="E371" s="9" t="s">
        <v>844</v>
      </c>
      <c r="G371" s="9" t="s">
        <v>845</v>
      </c>
      <c r="L371" s="9" t="s">
        <v>1363</v>
      </c>
      <c r="N371" s="122">
        <v>3</v>
      </c>
      <c r="R371" s="9" t="s">
        <v>1364</v>
      </c>
      <c r="S371" s="9" t="s">
        <v>847</v>
      </c>
      <c r="T371" t="s">
        <v>848</v>
      </c>
      <c r="U371" s="9" t="s">
        <v>34</v>
      </c>
    </row>
    <row r="372" spans="1:21" ht="15" customHeight="1">
      <c r="A372" s="9" t="s">
        <v>1278</v>
      </c>
      <c r="C372" s="9" t="s">
        <v>1280</v>
      </c>
      <c r="D372" s="10" t="s">
        <v>53</v>
      </c>
      <c r="E372" s="9" t="s">
        <v>844</v>
      </c>
      <c r="G372" s="9" t="s">
        <v>845</v>
      </c>
      <c r="L372" s="9" t="s">
        <v>1367</v>
      </c>
      <c r="N372" s="122">
        <v>17</v>
      </c>
      <c r="R372" s="9" t="s">
        <v>1364</v>
      </c>
      <c r="S372" s="9" t="s">
        <v>847</v>
      </c>
      <c r="T372" t="s">
        <v>848</v>
      </c>
      <c r="U372" s="9" t="s">
        <v>34</v>
      </c>
    </row>
    <row r="373" spans="1:21" ht="15" customHeight="1">
      <c r="A373" s="9" t="s">
        <v>1278</v>
      </c>
      <c r="C373" s="9" t="s">
        <v>1280</v>
      </c>
      <c r="D373" s="10" t="s">
        <v>53</v>
      </c>
      <c r="E373" s="9" t="s">
        <v>844</v>
      </c>
      <c r="G373" s="9" t="s">
        <v>845</v>
      </c>
      <c r="L373" s="9" t="s">
        <v>1363</v>
      </c>
      <c r="N373" s="122">
        <v>3.2</v>
      </c>
      <c r="O373" s="9">
        <v>2</v>
      </c>
      <c r="P373" s="9">
        <v>4.3</v>
      </c>
      <c r="R373" s="9" t="s">
        <v>1364</v>
      </c>
      <c r="S373" s="9" t="s">
        <v>847</v>
      </c>
      <c r="T373" t="s">
        <v>848</v>
      </c>
      <c r="U373" s="9" t="s">
        <v>34</v>
      </c>
    </row>
    <row r="374" spans="1:21" ht="15" customHeight="1">
      <c r="A374" s="9" t="s">
        <v>1278</v>
      </c>
      <c r="C374" s="9" t="s">
        <v>1280</v>
      </c>
      <c r="D374" s="10" t="s">
        <v>53</v>
      </c>
      <c r="E374" s="9" t="s">
        <v>844</v>
      </c>
      <c r="G374" s="9" t="s">
        <v>845</v>
      </c>
      <c r="L374" s="9" t="s">
        <v>1367</v>
      </c>
      <c r="N374" s="122">
        <v>7.2</v>
      </c>
      <c r="O374" s="9">
        <v>4.8</v>
      </c>
      <c r="P374" s="9">
        <v>9.6</v>
      </c>
      <c r="R374" s="9" t="s">
        <v>1364</v>
      </c>
      <c r="S374" s="9" t="s">
        <v>847</v>
      </c>
      <c r="T374" t="s">
        <v>848</v>
      </c>
      <c r="U374" s="9" t="s">
        <v>34</v>
      </c>
    </row>
    <row r="375" spans="1:21" ht="15" customHeight="1">
      <c r="A375" s="9" t="s">
        <v>1278</v>
      </c>
      <c r="C375" s="9" t="s">
        <v>1280</v>
      </c>
      <c r="D375" s="10" t="s">
        <v>53</v>
      </c>
      <c r="E375" s="9" t="s">
        <v>844</v>
      </c>
      <c r="G375" s="9" t="s">
        <v>845</v>
      </c>
      <c r="L375" s="9" t="s">
        <v>1365</v>
      </c>
      <c r="N375" s="122">
        <v>22</v>
      </c>
      <c r="R375" s="9" t="s">
        <v>1364</v>
      </c>
      <c r="S375" s="9" t="s">
        <v>847</v>
      </c>
      <c r="T375" t="s">
        <v>848</v>
      </c>
      <c r="U375" s="9" t="s">
        <v>34</v>
      </c>
    </row>
    <row r="376" spans="1:21" ht="15" customHeight="1">
      <c r="A376" s="9" t="s">
        <v>1278</v>
      </c>
      <c r="C376" s="9" t="s">
        <v>1280</v>
      </c>
      <c r="D376" s="10" t="s">
        <v>53</v>
      </c>
      <c r="E376" s="9" t="s">
        <v>844</v>
      </c>
      <c r="G376" s="9" t="s">
        <v>845</v>
      </c>
      <c r="L376" s="9" t="s">
        <v>1365</v>
      </c>
      <c r="N376" s="122">
        <v>25</v>
      </c>
      <c r="R376" s="9" t="s">
        <v>1364</v>
      </c>
      <c r="S376" s="9" t="s">
        <v>847</v>
      </c>
      <c r="T376" t="s">
        <v>848</v>
      </c>
      <c r="U376" s="9" t="s">
        <v>34</v>
      </c>
    </row>
    <row r="377" spans="1:21" ht="15" customHeight="1">
      <c r="A377" s="9" t="s">
        <v>1278</v>
      </c>
      <c r="C377" s="9" t="s">
        <v>1280</v>
      </c>
      <c r="D377" s="10" t="s">
        <v>53</v>
      </c>
      <c r="E377" s="9" t="s">
        <v>844</v>
      </c>
      <c r="G377" s="9" t="s">
        <v>845</v>
      </c>
      <c r="L377" s="9" t="s">
        <v>1365</v>
      </c>
      <c r="N377" s="122">
        <v>6.9</v>
      </c>
      <c r="O377" s="9">
        <v>5.8</v>
      </c>
      <c r="P377" s="9">
        <v>7.9</v>
      </c>
      <c r="R377" s="9" t="s">
        <v>1364</v>
      </c>
      <c r="S377" s="9" t="s">
        <v>847</v>
      </c>
      <c r="T377" t="s">
        <v>848</v>
      </c>
      <c r="U377" s="9" t="s">
        <v>34</v>
      </c>
    </row>
    <row r="378" spans="1:21" ht="15" customHeight="1">
      <c r="A378" s="9" t="s">
        <v>1278</v>
      </c>
      <c r="C378" s="9" t="s">
        <v>1280</v>
      </c>
      <c r="D378" s="10" t="s">
        <v>53</v>
      </c>
      <c r="E378" s="9" t="s">
        <v>844</v>
      </c>
      <c r="G378" s="9" t="s">
        <v>845</v>
      </c>
      <c r="L378" s="9" t="s">
        <v>1367</v>
      </c>
      <c r="N378" s="122">
        <v>7.1</v>
      </c>
      <c r="O378" s="9">
        <v>3.2</v>
      </c>
      <c r="P378" s="9">
        <v>12.3</v>
      </c>
      <c r="R378" s="9" t="s">
        <v>1364</v>
      </c>
      <c r="S378" s="9" t="s">
        <v>847</v>
      </c>
      <c r="T378" t="s">
        <v>848</v>
      </c>
      <c r="U378" s="9" t="s">
        <v>34</v>
      </c>
    </row>
    <row r="379" spans="1:21" ht="15" customHeight="1">
      <c r="A379" s="9" t="s">
        <v>1278</v>
      </c>
      <c r="C379" s="9" t="s">
        <v>1280</v>
      </c>
      <c r="D379" s="10" t="s">
        <v>53</v>
      </c>
      <c r="E379" s="9" t="s">
        <v>844</v>
      </c>
      <c r="G379" s="9" t="s">
        <v>845</v>
      </c>
      <c r="L379" s="9" t="s">
        <v>1365</v>
      </c>
      <c r="N379" s="122">
        <v>12.9</v>
      </c>
      <c r="O379" s="9">
        <v>12.8</v>
      </c>
      <c r="P379" s="9">
        <v>14.4</v>
      </c>
      <c r="R379" s="9" t="s">
        <v>1364</v>
      </c>
      <c r="S379" s="9" t="s">
        <v>847</v>
      </c>
      <c r="T379" t="s">
        <v>848</v>
      </c>
      <c r="U379" s="9" t="s">
        <v>34</v>
      </c>
    </row>
    <row r="380" spans="1:21" ht="15" customHeight="1">
      <c r="A380" s="9" t="s">
        <v>1278</v>
      </c>
      <c r="C380" s="9" t="s">
        <v>1280</v>
      </c>
      <c r="D380" s="10" t="s">
        <v>53</v>
      </c>
      <c r="E380" s="9" t="s">
        <v>844</v>
      </c>
      <c r="G380" s="9" t="s">
        <v>845</v>
      </c>
      <c r="L380" s="9" t="s">
        <v>1367</v>
      </c>
      <c r="N380" s="122">
        <v>13.4</v>
      </c>
      <c r="O380" s="9">
        <v>8.6</v>
      </c>
      <c r="P380" s="9">
        <v>17.100000000000001</v>
      </c>
      <c r="R380" s="9" t="s">
        <v>1364</v>
      </c>
      <c r="S380" s="9" t="s">
        <v>847</v>
      </c>
      <c r="T380" t="s">
        <v>848</v>
      </c>
      <c r="U380" s="9" t="s">
        <v>34</v>
      </c>
    </row>
    <row r="381" spans="1:21" ht="15" customHeight="1">
      <c r="A381" s="9" t="s">
        <v>1278</v>
      </c>
      <c r="C381" s="9" t="s">
        <v>1280</v>
      </c>
      <c r="D381" s="10" t="s">
        <v>53</v>
      </c>
      <c r="E381" s="9" t="s">
        <v>844</v>
      </c>
      <c r="G381" s="9" t="s">
        <v>845</v>
      </c>
      <c r="L381" s="9" t="s">
        <v>1365</v>
      </c>
      <c r="N381" s="122">
        <v>12.3</v>
      </c>
      <c r="O381" s="9">
        <v>4.4000000000000004</v>
      </c>
      <c r="P381" s="9">
        <v>25.5</v>
      </c>
      <c r="R381" s="9" t="s">
        <v>1364</v>
      </c>
      <c r="S381" s="9" t="s">
        <v>847</v>
      </c>
      <c r="T381" t="s">
        <v>848</v>
      </c>
      <c r="U381" s="9" t="s">
        <v>34</v>
      </c>
    </row>
    <row r="382" spans="1:21" ht="15" customHeight="1">
      <c r="A382" s="9" t="s">
        <v>1278</v>
      </c>
      <c r="C382" s="9" t="s">
        <v>1280</v>
      </c>
      <c r="D382" s="10" t="s">
        <v>53</v>
      </c>
      <c r="E382" s="9" t="s">
        <v>844</v>
      </c>
      <c r="G382" s="9" t="s">
        <v>845</v>
      </c>
      <c r="K382" s="9" t="s">
        <v>1369</v>
      </c>
      <c r="L382" s="9" t="s">
        <v>1365</v>
      </c>
      <c r="N382" s="122">
        <v>11.6</v>
      </c>
      <c r="O382" s="9">
        <v>2</v>
      </c>
      <c r="P382" s="9">
        <v>21.6</v>
      </c>
      <c r="R382" s="9" t="s">
        <v>1364</v>
      </c>
      <c r="S382" s="9" t="s">
        <v>847</v>
      </c>
      <c r="T382" t="s">
        <v>848</v>
      </c>
      <c r="U382" s="9" t="s">
        <v>34</v>
      </c>
    </row>
    <row r="383" spans="1:21" ht="15" customHeight="1">
      <c r="A383" s="9" t="s">
        <v>1273</v>
      </c>
      <c r="C383" s="9" t="s">
        <v>1280</v>
      </c>
      <c r="D383" s="10" t="s">
        <v>53</v>
      </c>
      <c r="E383" s="9" t="s">
        <v>844</v>
      </c>
      <c r="G383" s="9" t="s">
        <v>845</v>
      </c>
      <c r="L383" s="9" t="s">
        <v>1367</v>
      </c>
      <c r="N383" s="122">
        <v>10.5</v>
      </c>
      <c r="O383" s="9">
        <v>8.1</v>
      </c>
      <c r="P383" s="9">
        <v>13</v>
      </c>
      <c r="R383" s="9" t="s">
        <v>1364</v>
      </c>
      <c r="S383" s="9" t="s">
        <v>847</v>
      </c>
      <c r="T383" t="s">
        <v>848</v>
      </c>
      <c r="U383" s="9" t="s">
        <v>34</v>
      </c>
    </row>
    <row r="384" spans="1:21" ht="15" customHeight="1">
      <c r="A384" s="9" t="s">
        <v>1273</v>
      </c>
      <c r="B384" s="9" t="s">
        <v>1370</v>
      </c>
      <c r="C384" s="9" t="s">
        <v>1280</v>
      </c>
      <c r="D384" s="10" t="s">
        <v>53</v>
      </c>
      <c r="E384" s="9" t="s">
        <v>844</v>
      </c>
      <c r="G384" s="9" t="s">
        <v>845</v>
      </c>
      <c r="L384" s="9" t="s">
        <v>1363</v>
      </c>
      <c r="N384" s="122">
        <v>18</v>
      </c>
      <c r="R384" s="9" t="s">
        <v>1364</v>
      </c>
      <c r="S384" s="9" t="s">
        <v>847</v>
      </c>
      <c r="T384" t="s">
        <v>848</v>
      </c>
      <c r="U384" s="9" t="s">
        <v>34</v>
      </c>
    </row>
    <row r="385" spans="1:21" ht="15" customHeight="1">
      <c r="A385" s="9" t="s">
        <v>1273</v>
      </c>
      <c r="B385" s="9" t="s">
        <v>1370</v>
      </c>
      <c r="C385" s="9" t="s">
        <v>1280</v>
      </c>
      <c r="D385" s="10" t="s">
        <v>53</v>
      </c>
      <c r="E385" s="9" t="s">
        <v>844</v>
      </c>
      <c r="G385" s="9" t="s">
        <v>845</v>
      </c>
      <c r="L385" s="9" t="s">
        <v>1363</v>
      </c>
      <c r="N385" s="122">
        <v>11</v>
      </c>
      <c r="R385" s="9" t="s">
        <v>1364</v>
      </c>
      <c r="S385" s="9" t="s">
        <v>847</v>
      </c>
      <c r="T385" t="s">
        <v>848</v>
      </c>
      <c r="U385" s="9" t="s">
        <v>34</v>
      </c>
    </row>
    <row r="386" spans="1:21" ht="15" customHeight="1">
      <c r="A386" s="9" t="s">
        <v>1273</v>
      </c>
      <c r="B386" s="9" t="s">
        <v>1370</v>
      </c>
      <c r="C386" s="9" t="s">
        <v>1280</v>
      </c>
      <c r="D386" s="10" t="s">
        <v>53</v>
      </c>
      <c r="E386" s="9" t="s">
        <v>844</v>
      </c>
      <c r="G386" s="9" t="s">
        <v>845</v>
      </c>
      <c r="L386" s="9" t="s">
        <v>1363</v>
      </c>
      <c r="N386" s="122">
        <v>28</v>
      </c>
      <c r="R386" s="9" t="s">
        <v>1364</v>
      </c>
      <c r="S386" s="9" t="s">
        <v>847</v>
      </c>
      <c r="T386" t="s">
        <v>848</v>
      </c>
      <c r="U386" s="9" t="s">
        <v>34</v>
      </c>
    </row>
    <row r="387" spans="1:21" ht="15" customHeight="1">
      <c r="A387" s="9" t="s">
        <v>1273</v>
      </c>
      <c r="B387" s="9" t="s">
        <v>1370</v>
      </c>
      <c r="C387" s="9" t="s">
        <v>1280</v>
      </c>
      <c r="D387" s="10" t="s">
        <v>53</v>
      </c>
      <c r="E387" s="9" t="s">
        <v>844</v>
      </c>
      <c r="G387" s="9" t="s">
        <v>845</v>
      </c>
      <c r="L387" s="9" t="s">
        <v>1371</v>
      </c>
      <c r="N387" s="122">
        <v>49</v>
      </c>
      <c r="O387" s="9">
        <v>17</v>
      </c>
      <c r="P387" s="9">
        <v>141</v>
      </c>
      <c r="R387" s="9" t="s">
        <v>1364</v>
      </c>
      <c r="S387" s="9" t="s">
        <v>847</v>
      </c>
      <c r="T387" t="s">
        <v>848</v>
      </c>
      <c r="U387" s="9" t="s">
        <v>34</v>
      </c>
    </row>
    <row r="388" spans="1:21" ht="15" customHeight="1">
      <c r="A388" s="9" t="s">
        <v>1273</v>
      </c>
      <c r="B388" s="9" t="s">
        <v>1370</v>
      </c>
      <c r="C388" s="9" t="s">
        <v>1280</v>
      </c>
      <c r="D388" s="10" t="s">
        <v>53</v>
      </c>
      <c r="E388" s="9" t="s">
        <v>844</v>
      </c>
      <c r="G388" s="9" t="s">
        <v>845</v>
      </c>
      <c r="L388" s="9" t="s">
        <v>1371</v>
      </c>
      <c r="N388" s="122">
        <v>13</v>
      </c>
      <c r="O388" s="9">
        <v>11</v>
      </c>
      <c r="P388" s="9">
        <v>17</v>
      </c>
      <c r="R388" s="9" t="s">
        <v>1364</v>
      </c>
      <c r="S388" s="9" t="s">
        <v>847</v>
      </c>
      <c r="T388" t="s">
        <v>848</v>
      </c>
      <c r="U388" s="9" t="s">
        <v>34</v>
      </c>
    </row>
    <row r="389" spans="1:21" ht="15" customHeight="1">
      <c r="A389" s="9" t="s">
        <v>1273</v>
      </c>
      <c r="B389" s="9" t="s">
        <v>1370</v>
      </c>
      <c r="C389" s="9" t="s">
        <v>1280</v>
      </c>
      <c r="D389" s="10" t="s">
        <v>53</v>
      </c>
      <c r="E389" s="9" t="s">
        <v>844</v>
      </c>
      <c r="G389" s="9" t="s">
        <v>845</v>
      </c>
      <c r="L389" s="9" t="s">
        <v>1363</v>
      </c>
      <c r="N389" s="122">
        <v>39.9</v>
      </c>
      <c r="O389" s="9">
        <v>27.7</v>
      </c>
      <c r="P389" s="9">
        <v>52.1</v>
      </c>
      <c r="R389" s="9" t="s">
        <v>1364</v>
      </c>
      <c r="S389" s="9" t="s">
        <v>847</v>
      </c>
      <c r="T389" t="s">
        <v>848</v>
      </c>
      <c r="U389" s="9" t="s">
        <v>34</v>
      </c>
    </row>
    <row r="390" spans="1:21" ht="15" customHeight="1">
      <c r="A390" s="9" t="s">
        <v>1273</v>
      </c>
      <c r="B390" s="9" t="s">
        <v>1370</v>
      </c>
      <c r="C390" s="9" t="s">
        <v>1280</v>
      </c>
      <c r="D390" s="10" t="s">
        <v>53</v>
      </c>
      <c r="E390" s="9" t="s">
        <v>844</v>
      </c>
      <c r="G390" s="9" t="s">
        <v>845</v>
      </c>
      <c r="L390" s="9" t="s">
        <v>1367</v>
      </c>
      <c r="N390" s="122">
        <v>23.3</v>
      </c>
      <c r="O390" s="9">
        <v>18.7</v>
      </c>
      <c r="P390" s="9">
        <v>27.9</v>
      </c>
      <c r="R390" s="9" t="s">
        <v>1364</v>
      </c>
      <c r="S390" s="9" t="s">
        <v>847</v>
      </c>
      <c r="T390" t="s">
        <v>848</v>
      </c>
      <c r="U390" s="9" t="s">
        <v>34</v>
      </c>
    </row>
    <row r="391" spans="1:21" ht="15" customHeight="1">
      <c r="A391" s="9" t="s">
        <v>1273</v>
      </c>
      <c r="B391" s="9" t="s">
        <v>1370</v>
      </c>
      <c r="C391" s="9" t="s">
        <v>1280</v>
      </c>
      <c r="D391" s="10" t="s">
        <v>53</v>
      </c>
      <c r="E391" s="9" t="s">
        <v>844</v>
      </c>
      <c r="G391" s="9" t="s">
        <v>845</v>
      </c>
      <c r="L391" s="9" t="s">
        <v>1372</v>
      </c>
      <c r="N391" s="122">
        <v>9.6999999999999993</v>
      </c>
      <c r="O391" s="9">
        <v>8.1999999999999993</v>
      </c>
      <c r="P391" s="9">
        <v>11.3</v>
      </c>
      <c r="R391" s="9" t="s">
        <v>1364</v>
      </c>
      <c r="S391" s="9" t="s">
        <v>847</v>
      </c>
      <c r="T391" t="s">
        <v>848</v>
      </c>
      <c r="U391" s="9" t="s">
        <v>34</v>
      </c>
    </row>
    <row r="392" spans="1:21" ht="15" customHeight="1">
      <c r="A392" s="9" t="s">
        <v>1273</v>
      </c>
      <c r="B392" s="9" t="s">
        <v>1370</v>
      </c>
      <c r="C392" s="9" t="s">
        <v>1280</v>
      </c>
      <c r="D392" s="10" t="s">
        <v>53</v>
      </c>
      <c r="E392" s="9" t="s">
        <v>844</v>
      </c>
      <c r="G392" s="9" t="s">
        <v>845</v>
      </c>
      <c r="L392" s="9" t="s">
        <v>1372</v>
      </c>
      <c r="N392" s="122">
        <v>48.6</v>
      </c>
      <c r="O392" s="9">
        <v>27.9</v>
      </c>
      <c r="P392" s="9">
        <v>84.6</v>
      </c>
      <c r="R392" s="9" t="s">
        <v>1364</v>
      </c>
      <c r="S392" s="9" t="s">
        <v>847</v>
      </c>
      <c r="T392" t="s">
        <v>848</v>
      </c>
      <c r="U392" s="9" t="s">
        <v>34</v>
      </c>
    </row>
    <row r="393" spans="1:21" ht="15" customHeight="1">
      <c r="A393" s="9" t="s">
        <v>1273</v>
      </c>
      <c r="B393" s="9" t="s">
        <v>1373</v>
      </c>
      <c r="C393" s="9" t="s">
        <v>1280</v>
      </c>
      <c r="D393" s="9" t="s">
        <v>28</v>
      </c>
      <c r="E393" s="9" t="s">
        <v>844</v>
      </c>
      <c r="G393" s="9" t="s">
        <v>845</v>
      </c>
      <c r="K393" s="9" t="s">
        <v>860</v>
      </c>
      <c r="N393" s="122">
        <v>14</v>
      </c>
      <c r="O393" s="35">
        <v>3.7</v>
      </c>
      <c r="P393" s="9">
        <v>27</v>
      </c>
      <c r="R393" t="s">
        <v>861</v>
      </c>
      <c r="S393" s="9" t="s">
        <v>862</v>
      </c>
      <c r="T393" s="21" t="s">
        <v>863</v>
      </c>
      <c r="U393" s="9" t="s">
        <v>34</v>
      </c>
    </row>
    <row r="394" spans="1:21" ht="15" customHeight="1">
      <c r="A394" s="9" t="s">
        <v>1273</v>
      </c>
      <c r="B394" s="9" t="s">
        <v>1373</v>
      </c>
      <c r="C394" s="9" t="s">
        <v>1280</v>
      </c>
      <c r="D394" s="9" t="s">
        <v>28</v>
      </c>
      <c r="E394" s="9" t="s">
        <v>844</v>
      </c>
      <c r="G394" s="9" t="s">
        <v>845</v>
      </c>
      <c r="K394" s="9" t="s">
        <v>864</v>
      </c>
      <c r="N394" s="122">
        <v>26</v>
      </c>
      <c r="O394" s="35">
        <v>9.9</v>
      </c>
      <c r="P394" s="9">
        <v>53</v>
      </c>
      <c r="R394" t="s">
        <v>861</v>
      </c>
      <c r="S394" s="9" t="s">
        <v>862</v>
      </c>
      <c r="T394" s="21" t="s">
        <v>863</v>
      </c>
      <c r="U394" s="9" t="s">
        <v>34</v>
      </c>
    </row>
    <row r="395" spans="1:21" ht="15" customHeight="1">
      <c r="A395" s="9" t="s">
        <v>1273</v>
      </c>
      <c r="B395" s="9" t="s">
        <v>1373</v>
      </c>
      <c r="C395" s="9" t="s">
        <v>1280</v>
      </c>
      <c r="D395" s="9" t="s">
        <v>28</v>
      </c>
      <c r="E395" s="9" t="s">
        <v>844</v>
      </c>
      <c r="G395" s="9" t="s">
        <v>845</v>
      </c>
      <c r="K395" s="9" t="s">
        <v>865</v>
      </c>
      <c r="N395" s="122">
        <v>14</v>
      </c>
      <c r="O395" s="35">
        <v>3.5</v>
      </c>
      <c r="P395" s="9">
        <v>36</v>
      </c>
      <c r="R395" t="s">
        <v>861</v>
      </c>
      <c r="S395" s="9" t="s">
        <v>862</v>
      </c>
      <c r="T395" s="21" t="s">
        <v>863</v>
      </c>
      <c r="U395" s="9" t="s">
        <v>34</v>
      </c>
    </row>
    <row r="396" spans="1:21" ht="15" customHeight="1">
      <c r="A396" s="9" t="s">
        <v>1273</v>
      </c>
      <c r="B396" s="9" t="s">
        <v>1373</v>
      </c>
      <c r="C396" s="9" t="s">
        <v>1280</v>
      </c>
      <c r="D396" s="9" t="s">
        <v>28</v>
      </c>
      <c r="E396" s="9" t="s">
        <v>844</v>
      </c>
      <c r="G396" s="9" t="s">
        <v>845</v>
      </c>
      <c r="K396" s="9" t="s">
        <v>866</v>
      </c>
      <c r="N396" s="122">
        <v>6</v>
      </c>
      <c r="O396" s="35">
        <v>1.1000000000000001</v>
      </c>
      <c r="P396" s="9">
        <v>20</v>
      </c>
      <c r="R396" t="s">
        <v>861</v>
      </c>
      <c r="S396" s="9" t="s">
        <v>862</v>
      </c>
      <c r="T396" s="21" t="s">
        <v>863</v>
      </c>
      <c r="U396" s="9" t="s">
        <v>34</v>
      </c>
    </row>
    <row r="397" spans="1:21" ht="15" customHeight="1">
      <c r="A397" s="9" t="s">
        <v>1273</v>
      </c>
      <c r="B397" s="9" t="s">
        <v>1373</v>
      </c>
      <c r="C397" s="9" t="s">
        <v>1280</v>
      </c>
      <c r="D397" s="9" t="s">
        <v>28</v>
      </c>
      <c r="E397" s="9" t="s">
        <v>844</v>
      </c>
      <c r="G397" s="9" t="s">
        <v>845</v>
      </c>
      <c r="K397" s="9" t="s">
        <v>867</v>
      </c>
      <c r="N397" s="122">
        <v>12</v>
      </c>
      <c r="O397" s="9">
        <v>3.4</v>
      </c>
      <c r="P397" s="9">
        <v>29</v>
      </c>
      <c r="R397" t="s">
        <v>861</v>
      </c>
      <c r="S397" s="9" t="s">
        <v>862</v>
      </c>
      <c r="T397" s="21" t="s">
        <v>863</v>
      </c>
      <c r="U397" s="9" t="s">
        <v>34</v>
      </c>
    </row>
    <row r="398" spans="1:21" ht="15" customHeight="1">
      <c r="A398" s="9" t="s">
        <v>1273</v>
      </c>
      <c r="B398" s="9" t="s">
        <v>1373</v>
      </c>
      <c r="C398" s="9" t="s">
        <v>1280</v>
      </c>
      <c r="D398" s="9" t="s">
        <v>28</v>
      </c>
      <c r="E398" s="9" t="s">
        <v>844</v>
      </c>
      <c r="G398" s="9" t="s">
        <v>845</v>
      </c>
      <c r="K398" s="9" t="s">
        <v>868</v>
      </c>
      <c r="N398" s="122">
        <v>18</v>
      </c>
      <c r="O398" s="9">
        <v>6.5</v>
      </c>
      <c r="P398" s="9">
        <v>33</v>
      </c>
      <c r="R398" t="s">
        <v>861</v>
      </c>
      <c r="S398" s="9" t="s">
        <v>862</v>
      </c>
      <c r="T398" s="21" t="s">
        <v>863</v>
      </c>
      <c r="U398" s="9" t="s">
        <v>34</v>
      </c>
    </row>
    <row r="399" spans="1:21" ht="15" customHeight="1">
      <c r="A399" s="9" t="s">
        <v>1273</v>
      </c>
      <c r="B399" s="9" t="s">
        <v>1373</v>
      </c>
      <c r="C399" s="9" t="s">
        <v>1280</v>
      </c>
      <c r="D399" s="9" t="s">
        <v>28</v>
      </c>
      <c r="E399" s="9" t="s">
        <v>844</v>
      </c>
      <c r="G399" s="9" t="s">
        <v>845</v>
      </c>
      <c r="K399" s="9" t="s">
        <v>869</v>
      </c>
      <c r="N399" s="122">
        <v>14</v>
      </c>
      <c r="O399" s="9">
        <v>3.5</v>
      </c>
      <c r="P399" s="9">
        <v>37</v>
      </c>
      <c r="R399" t="s">
        <v>861</v>
      </c>
      <c r="S399" s="9" t="s">
        <v>862</v>
      </c>
      <c r="T399" s="21" t="s">
        <v>863</v>
      </c>
      <c r="U399" s="9" t="s">
        <v>34</v>
      </c>
    </row>
    <row r="400" spans="1:21" ht="15" customHeight="1">
      <c r="A400" s="9" t="s">
        <v>1273</v>
      </c>
      <c r="B400" s="9" t="s">
        <v>1373</v>
      </c>
      <c r="C400" s="9" t="s">
        <v>1280</v>
      </c>
      <c r="D400" s="9" t="s">
        <v>28</v>
      </c>
      <c r="E400" s="9" t="s">
        <v>844</v>
      </c>
      <c r="G400" s="9" t="s">
        <v>845</v>
      </c>
      <c r="K400" s="9" t="s">
        <v>870</v>
      </c>
      <c r="N400" s="122">
        <v>16</v>
      </c>
      <c r="O400" s="9">
        <v>4.5</v>
      </c>
      <c r="P400" s="9">
        <v>35</v>
      </c>
      <c r="R400" t="s">
        <v>861</v>
      </c>
      <c r="S400" s="9" t="s">
        <v>862</v>
      </c>
      <c r="T400" s="21" t="s">
        <v>863</v>
      </c>
      <c r="U400" s="9" t="s">
        <v>34</v>
      </c>
    </row>
    <row r="401" spans="1:21" ht="15" customHeight="1">
      <c r="A401" s="9" t="s">
        <v>1273</v>
      </c>
      <c r="B401" s="9" t="s">
        <v>1373</v>
      </c>
      <c r="C401" s="9" t="s">
        <v>1280</v>
      </c>
      <c r="D401" s="9" t="s">
        <v>28</v>
      </c>
      <c r="E401" s="9" t="s">
        <v>844</v>
      </c>
      <c r="G401" s="9" t="s">
        <v>845</v>
      </c>
      <c r="K401" s="9" t="s">
        <v>871</v>
      </c>
      <c r="N401" s="122">
        <v>30</v>
      </c>
      <c r="O401" s="9">
        <v>18</v>
      </c>
      <c r="P401" s="9">
        <v>48</v>
      </c>
      <c r="R401" t="s">
        <v>861</v>
      </c>
      <c r="S401" s="9" t="s">
        <v>862</v>
      </c>
      <c r="T401" s="21" t="s">
        <v>863</v>
      </c>
      <c r="U401" s="9" t="s">
        <v>34</v>
      </c>
    </row>
    <row r="402" spans="1:21" ht="15" customHeight="1">
      <c r="A402" s="9" t="s">
        <v>1273</v>
      </c>
      <c r="B402" s="9" t="s">
        <v>1373</v>
      </c>
      <c r="C402" s="9" t="s">
        <v>1280</v>
      </c>
      <c r="D402" s="9" t="s">
        <v>28</v>
      </c>
      <c r="E402" s="9" t="s">
        <v>844</v>
      </c>
      <c r="G402" s="9" t="s">
        <v>845</v>
      </c>
      <c r="K402" s="9" t="s">
        <v>872</v>
      </c>
      <c r="N402" s="122">
        <v>19</v>
      </c>
      <c r="O402" s="9">
        <v>7</v>
      </c>
      <c r="P402" s="9">
        <v>42</v>
      </c>
      <c r="R402" t="s">
        <v>861</v>
      </c>
      <c r="S402" s="9" t="s">
        <v>862</v>
      </c>
      <c r="T402" s="21" t="s">
        <v>863</v>
      </c>
      <c r="U402" s="9" t="s">
        <v>34</v>
      </c>
    </row>
    <row r="403" spans="1:21" ht="15" customHeight="1">
      <c r="A403" s="9" t="s">
        <v>1273</v>
      </c>
      <c r="B403" s="9" t="s">
        <v>1373</v>
      </c>
      <c r="C403" s="9" t="s">
        <v>1280</v>
      </c>
      <c r="D403" s="9" t="s">
        <v>28</v>
      </c>
      <c r="E403" s="9" t="s">
        <v>844</v>
      </c>
      <c r="G403" s="9" t="s">
        <v>845</v>
      </c>
      <c r="K403" s="9" t="s">
        <v>873</v>
      </c>
      <c r="N403" s="122">
        <v>24</v>
      </c>
      <c r="O403" s="9">
        <v>18</v>
      </c>
      <c r="P403" s="9">
        <v>33</v>
      </c>
      <c r="R403" t="s">
        <v>861</v>
      </c>
      <c r="S403" s="9" t="s">
        <v>862</v>
      </c>
      <c r="T403" s="21" t="s">
        <v>863</v>
      </c>
      <c r="U403" s="9" t="s">
        <v>34</v>
      </c>
    </row>
    <row r="404" spans="1:21" ht="15" customHeight="1">
      <c r="A404" s="9" t="s">
        <v>1273</v>
      </c>
      <c r="B404" s="9" t="s">
        <v>1374</v>
      </c>
      <c r="C404" s="9" t="s">
        <v>1280</v>
      </c>
      <c r="D404" s="9" t="s">
        <v>28</v>
      </c>
      <c r="E404" s="9" t="s">
        <v>844</v>
      </c>
      <c r="G404" s="9" t="s">
        <v>845</v>
      </c>
      <c r="K404" s="9" t="s">
        <v>860</v>
      </c>
      <c r="N404" s="122">
        <v>11</v>
      </c>
      <c r="O404" s="9">
        <v>3.3</v>
      </c>
      <c r="P404" s="9">
        <v>26</v>
      </c>
      <c r="R404" t="s">
        <v>861</v>
      </c>
      <c r="S404" s="9" t="s">
        <v>862</v>
      </c>
      <c r="T404" s="21" t="s">
        <v>863</v>
      </c>
      <c r="U404" s="9" t="s">
        <v>34</v>
      </c>
    </row>
    <row r="405" spans="1:21" ht="15" customHeight="1">
      <c r="A405" s="9" t="s">
        <v>1273</v>
      </c>
      <c r="B405" s="9" t="s">
        <v>1374</v>
      </c>
      <c r="C405" s="9" t="s">
        <v>1280</v>
      </c>
      <c r="D405" s="9" t="s">
        <v>28</v>
      </c>
      <c r="E405" s="9" t="s">
        <v>844</v>
      </c>
      <c r="G405" s="9" t="s">
        <v>845</v>
      </c>
      <c r="K405" s="9" t="s">
        <v>864</v>
      </c>
      <c r="N405" s="122">
        <v>29</v>
      </c>
      <c r="O405" s="9">
        <v>13</v>
      </c>
      <c r="P405" s="9">
        <v>54</v>
      </c>
      <c r="R405" t="s">
        <v>861</v>
      </c>
      <c r="S405" s="9" t="s">
        <v>862</v>
      </c>
      <c r="T405" s="21" t="s">
        <v>863</v>
      </c>
      <c r="U405" s="9" t="s">
        <v>34</v>
      </c>
    </row>
    <row r="406" spans="1:21" ht="15" customHeight="1">
      <c r="A406" s="9" t="s">
        <v>1273</v>
      </c>
      <c r="B406" s="9" t="s">
        <v>1374</v>
      </c>
      <c r="C406" s="9" t="s">
        <v>1280</v>
      </c>
      <c r="D406" s="9" t="s">
        <v>28</v>
      </c>
      <c r="E406" s="9" t="s">
        <v>844</v>
      </c>
      <c r="G406" s="9" t="s">
        <v>845</v>
      </c>
      <c r="K406" s="9" t="s">
        <v>865</v>
      </c>
      <c r="N406" s="122">
        <v>13</v>
      </c>
      <c r="O406" s="9">
        <v>3.1</v>
      </c>
      <c r="P406" s="9">
        <v>36</v>
      </c>
      <c r="R406" t="s">
        <v>861</v>
      </c>
      <c r="S406" s="9" t="s">
        <v>862</v>
      </c>
      <c r="T406" s="21" t="s">
        <v>863</v>
      </c>
      <c r="U406" s="9" t="s">
        <v>34</v>
      </c>
    </row>
    <row r="407" spans="1:21" ht="15" customHeight="1">
      <c r="A407" s="9" t="s">
        <v>1273</v>
      </c>
      <c r="B407" s="9" t="s">
        <v>1374</v>
      </c>
      <c r="C407" s="9" t="s">
        <v>1280</v>
      </c>
      <c r="D407" s="9" t="s">
        <v>28</v>
      </c>
      <c r="E407" s="9" t="s">
        <v>844</v>
      </c>
      <c r="G407" s="9" t="s">
        <v>845</v>
      </c>
      <c r="K407" s="9" t="s">
        <v>866</v>
      </c>
      <c r="N407" s="122">
        <v>4.3</v>
      </c>
      <c r="O407" s="9">
        <v>0.48</v>
      </c>
      <c r="P407" s="9">
        <v>18</v>
      </c>
      <c r="R407" t="s">
        <v>861</v>
      </c>
      <c r="S407" s="9" t="s">
        <v>862</v>
      </c>
      <c r="T407" s="21" t="s">
        <v>863</v>
      </c>
      <c r="U407" s="9" t="s">
        <v>34</v>
      </c>
    </row>
    <row r="408" spans="1:21" ht="15" customHeight="1">
      <c r="A408" s="9" t="s">
        <v>1273</v>
      </c>
      <c r="B408" s="9" t="s">
        <v>1374</v>
      </c>
      <c r="C408" s="9" t="s">
        <v>1280</v>
      </c>
      <c r="D408" s="9" t="s">
        <v>28</v>
      </c>
      <c r="E408" s="9" t="s">
        <v>844</v>
      </c>
      <c r="G408" s="9" t="s">
        <v>845</v>
      </c>
      <c r="K408" s="9" t="s">
        <v>867</v>
      </c>
      <c r="N408" s="122">
        <v>12</v>
      </c>
      <c r="O408" s="9">
        <v>3.3</v>
      </c>
      <c r="P408" s="9">
        <v>29</v>
      </c>
      <c r="R408" t="s">
        <v>861</v>
      </c>
      <c r="S408" s="9" t="s">
        <v>862</v>
      </c>
      <c r="T408" s="21" t="s">
        <v>863</v>
      </c>
      <c r="U408" s="9" t="s">
        <v>34</v>
      </c>
    </row>
    <row r="409" spans="1:21" ht="15" customHeight="1">
      <c r="A409" s="9" t="s">
        <v>1273</v>
      </c>
      <c r="B409" s="9" t="s">
        <v>1374</v>
      </c>
      <c r="C409" s="9" t="s">
        <v>1280</v>
      </c>
      <c r="D409" s="9" t="s">
        <v>28</v>
      </c>
      <c r="E409" s="9" t="s">
        <v>844</v>
      </c>
      <c r="G409" s="9" t="s">
        <v>845</v>
      </c>
      <c r="K409" s="9" t="s">
        <v>868</v>
      </c>
      <c r="N409" s="122">
        <v>16</v>
      </c>
      <c r="O409" s="9">
        <v>5.6</v>
      </c>
      <c r="P409" s="9">
        <v>32</v>
      </c>
      <c r="R409" t="s">
        <v>861</v>
      </c>
      <c r="S409" s="9" t="s">
        <v>862</v>
      </c>
      <c r="T409" s="21" t="s">
        <v>863</v>
      </c>
      <c r="U409" s="9" t="s">
        <v>34</v>
      </c>
    </row>
    <row r="410" spans="1:21" ht="15" customHeight="1">
      <c r="A410" s="9" t="s">
        <v>1273</v>
      </c>
      <c r="B410" s="9" t="s">
        <v>1374</v>
      </c>
      <c r="C410" s="9" t="s">
        <v>1280</v>
      </c>
      <c r="D410" s="9" t="s">
        <v>28</v>
      </c>
      <c r="E410" s="9" t="s">
        <v>844</v>
      </c>
      <c r="G410" s="9" t="s">
        <v>845</v>
      </c>
      <c r="K410" s="9" t="s">
        <v>869</v>
      </c>
      <c r="N410" s="122">
        <v>13</v>
      </c>
      <c r="O410" s="9">
        <v>3.1</v>
      </c>
      <c r="P410" s="9">
        <v>37</v>
      </c>
      <c r="R410" t="s">
        <v>861</v>
      </c>
      <c r="S410" s="9" t="s">
        <v>862</v>
      </c>
      <c r="T410" s="21" t="s">
        <v>863</v>
      </c>
      <c r="U410" s="9" t="s">
        <v>34</v>
      </c>
    </row>
    <row r="411" spans="1:21" ht="15" customHeight="1">
      <c r="A411" s="9" t="s">
        <v>1273</v>
      </c>
      <c r="B411" s="9" t="s">
        <v>1374</v>
      </c>
      <c r="C411" s="9" t="s">
        <v>1280</v>
      </c>
      <c r="D411" s="9" t="s">
        <v>28</v>
      </c>
      <c r="E411" s="9" t="s">
        <v>844</v>
      </c>
      <c r="G411" s="9" t="s">
        <v>845</v>
      </c>
      <c r="K411" s="9" t="s">
        <v>870</v>
      </c>
      <c r="N411" s="122">
        <v>15</v>
      </c>
      <c r="O411" s="9">
        <v>4.7</v>
      </c>
      <c r="P411" s="9">
        <v>33</v>
      </c>
      <c r="R411" t="s">
        <v>861</v>
      </c>
      <c r="S411" s="9" t="s">
        <v>862</v>
      </c>
      <c r="T411" s="21" t="s">
        <v>863</v>
      </c>
      <c r="U411" s="9" t="s">
        <v>34</v>
      </c>
    </row>
    <row r="412" spans="1:21" ht="15" customHeight="1">
      <c r="A412" s="9" t="s">
        <v>1273</v>
      </c>
      <c r="B412" s="9" t="s">
        <v>1374</v>
      </c>
      <c r="C412" s="9" t="s">
        <v>1280</v>
      </c>
      <c r="D412" s="9" t="s">
        <v>28</v>
      </c>
      <c r="E412" s="9" t="s">
        <v>844</v>
      </c>
      <c r="G412" s="9" t="s">
        <v>845</v>
      </c>
      <c r="K412" s="9" t="s">
        <v>871</v>
      </c>
      <c r="N412" s="122">
        <v>28</v>
      </c>
      <c r="O412" s="9">
        <v>16</v>
      </c>
      <c r="P412" s="9">
        <v>48</v>
      </c>
      <c r="R412" t="s">
        <v>861</v>
      </c>
      <c r="S412" s="9" t="s">
        <v>862</v>
      </c>
      <c r="T412" s="21" t="s">
        <v>863</v>
      </c>
      <c r="U412" s="9" t="s">
        <v>34</v>
      </c>
    </row>
    <row r="413" spans="1:21" ht="15" customHeight="1">
      <c r="A413" s="9" t="s">
        <v>1273</v>
      </c>
      <c r="B413" s="9" t="s">
        <v>1374</v>
      </c>
      <c r="C413" s="9" t="s">
        <v>1280</v>
      </c>
      <c r="D413" s="9" t="s">
        <v>28</v>
      </c>
      <c r="E413" s="9" t="s">
        <v>844</v>
      </c>
      <c r="G413" s="9" t="s">
        <v>845</v>
      </c>
      <c r="K413" s="9" t="s">
        <v>872</v>
      </c>
      <c r="N413" s="122">
        <v>23</v>
      </c>
      <c r="O413" s="9">
        <v>9.8000000000000007</v>
      </c>
      <c r="P413" s="9">
        <v>45</v>
      </c>
      <c r="R413" t="s">
        <v>861</v>
      </c>
      <c r="S413" s="9" t="s">
        <v>862</v>
      </c>
      <c r="T413" s="21" t="s">
        <v>863</v>
      </c>
      <c r="U413" s="9" t="s">
        <v>34</v>
      </c>
    </row>
    <row r="414" spans="1:21" ht="15" customHeight="1">
      <c r="A414" s="9" t="s">
        <v>1273</v>
      </c>
      <c r="B414" s="9" t="s">
        <v>1374</v>
      </c>
      <c r="C414" s="9" t="s">
        <v>1280</v>
      </c>
      <c r="D414" s="9" t="s">
        <v>28</v>
      </c>
      <c r="E414" s="9" t="s">
        <v>844</v>
      </c>
      <c r="G414" s="9" t="s">
        <v>845</v>
      </c>
      <c r="K414" s="9" t="s">
        <v>873</v>
      </c>
      <c r="N414" s="122">
        <v>27</v>
      </c>
      <c r="O414" s="9">
        <v>20</v>
      </c>
      <c r="P414" s="9">
        <v>39</v>
      </c>
      <c r="R414" t="s">
        <v>861</v>
      </c>
      <c r="S414" s="9" t="s">
        <v>862</v>
      </c>
      <c r="T414" s="21" t="s">
        <v>863</v>
      </c>
      <c r="U414" s="9" t="s">
        <v>34</v>
      </c>
    </row>
    <row r="415" spans="1:21" ht="15" customHeight="1">
      <c r="A415" s="10" t="s">
        <v>1273</v>
      </c>
      <c r="C415" s="9" t="s">
        <v>1280</v>
      </c>
      <c r="D415" s="9" t="s">
        <v>53</v>
      </c>
      <c r="E415" s="9" t="s">
        <v>844</v>
      </c>
      <c r="G415" s="9" t="s">
        <v>845</v>
      </c>
      <c r="K415" s="9" t="s">
        <v>877</v>
      </c>
      <c r="N415" s="122">
        <v>43</v>
      </c>
      <c r="O415" s="9">
        <v>33</v>
      </c>
      <c r="P415" s="9">
        <v>59</v>
      </c>
      <c r="R415" t="s">
        <v>878</v>
      </c>
      <c r="S415" s="9" t="s">
        <v>879</v>
      </c>
      <c r="T415" s="20" t="s">
        <v>880</v>
      </c>
      <c r="U415" s="9" t="s">
        <v>34</v>
      </c>
    </row>
    <row r="416" spans="1:21" ht="15" customHeight="1">
      <c r="A416" s="10" t="s">
        <v>1273</v>
      </c>
      <c r="C416" s="9" t="s">
        <v>1280</v>
      </c>
      <c r="D416" s="9" t="s">
        <v>53</v>
      </c>
      <c r="E416" s="9" t="s">
        <v>844</v>
      </c>
      <c r="G416" s="9" t="s">
        <v>845</v>
      </c>
      <c r="K416" s="9" t="s">
        <v>881</v>
      </c>
      <c r="N416" s="122">
        <v>43</v>
      </c>
      <c r="O416" s="9">
        <v>29</v>
      </c>
      <c r="P416" s="9">
        <v>73</v>
      </c>
      <c r="R416" t="s">
        <v>878</v>
      </c>
      <c r="S416" s="9" t="s">
        <v>879</v>
      </c>
      <c r="T416" s="20" t="s">
        <v>880</v>
      </c>
      <c r="U416" s="9" t="s">
        <v>34</v>
      </c>
    </row>
    <row r="417" spans="1:21" ht="15" customHeight="1">
      <c r="A417" s="10" t="s">
        <v>1273</v>
      </c>
      <c r="C417" s="9" t="s">
        <v>1280</v>
      </c>
      <c r="D417" s="9" t="s">
        <v>53</v>
      </c>
      <c r="E417" s="9" t="s">
        <v>844</v>
      </c>
      <c r="G417" s="9" t="s">
        <v>845</v>
      </c>
      <c r="K417" s="9" t="s">
        <v>882</v>
      </c>
      <c r="N417" s="122">
        <v>101</v>
      </c>
      <c r="O417" s="9">
        <v>70</v>
      </c>
      <c r="P417" s="9">
        <v>403</v>
      </c>
      <c r="R417" t="s">
        <v>878</v>
      </c>
      <c r="S417" s="9" t="s">
        <v>879</v>
      </c>
      <c r="T417" s="20" t="s">
        <v>880</v>
      </c>
      <c r="U417" s="9" t="s">
        <v>34</v>
      </c>
    </row>
    <row r="418" spans="1:21" ht="15" customHeight="1">
      <c r="A418" s="10" t="s">
        <v>1278</v>
      </c>
      <c r="C418" s="9" t="s">
        <v>1280</v>
      </c>
      <c r="D418" s="9" t="s">
        <v>102</v>
      </c>
      <c r="E418" s="9" t="s">
        <v>844</v>
      </c>
      <c r="G418" s="9" t="s">
        <v>845</v>
      </c>
      <c r="N418" s="122">
        <v>6.9</v>
      </c>
      <c r="O418" s="9">
        <v>5.8</v>
      </c>
      <c r="P418" s="9">
        <v>7.9</v>
      </c>
      <c r="R418" t="s">
        <v>885</v>
      </c>
      <c r="S418" s="9" t="s">
        <v>886</v>
      </c>
      <c r="T418" s="20" t="s">
        <v>887</v>
      </c>
      <c r="U418" s="9" t="s">
        <v>34</v>
      </c>
    </row>
    <row r="419" spans="1:21" ht="15" customHeight="1">
      <c r="A419" s="10" t="s">
        <v>1273</v>
      </c>
      <c r="C419" s="9" t="s">
        <v>1280</v>
      </c>
      <c r="D419" s="9" t="s">
        <v>102</v>
      </c>
      <c r="E419" s="9" t="s">
        <v>844</v>
      </c>
      <c r="G419" s="9" t="s">
        <v>845</v>
      </c>
      <c r="N419" s="122">
        <v>9.6999999999999993</v>
      </c>
      <c r="O419" s="9">
        <v>8.1999999999999993</v>
      </c>
      <c r="P419" s="9">
        <v>11.2</v>
      </c>
      <c r="R419" t="s">
        <v>885</v>
      </c>
      <c r="S419" s="9" t="s">
        <v>886</v>
      </c>
      <c r="T419" s="20" t="s">
        <v>887</v>
      </c>
      <c r="U419" s="9" t="s">
        <v>34</v>
      </c>
    </row>
    <row r="420" spans="1:21" ht="15" customHeight="1">
      <c r="A420" s="10" t="s">
        <v>1275</v>
      </c>
      <c r="D420" s="9" t="s">
        <v>102</v>
      </c>
      <c r="E420" s="9" t="s">
        <v>844</v>
      </c>
      <c r="G420" s="9" t="s">
        <v>845</v>
      </c>
      <c r="N420" s="122">
        <v>5.2</v>
      </c>
      <c r="O420" s="9">
        <v>3.5</v>
      </c>
      <c r="P420" s="9">
        <v>10</v>
      </c>
      <c r="R420" t="s">
        <v>885</v>
      </c>
      <c r="S420" s="9" t="s">
        <v>886</v>
      </c>
      <c r="T420" s="20" t="s">
        <v>887</v>
      </c>
      <c r="U420" s="9" t="s">
        <v>34</v>
      </c>
    </row>
    <row r="421" spans="1:21" ht="15" customHeight="1">
      <c r="A421" s="10" t="s">
        <v>1273</v>
      </c>
      <c r="B421" s="10"/>
      <c r="C421" s="10" t="s">
        <v>1293</v>
      </c>
      <c r="D421" s="10" t="s">
        <v>45</v>
      </c>
      <c r="E421" s="10" t="s">
        <v>893</v>
      </c>
      <c r="F421" s="10"/>
      <c r="G421" s="10" t="s">
        <v>454</v>
      </c>
      <c r="H421" s="10"/>
      <c r="I421" s="10"/>
      <c r="J421" s="10"/>
      <c r="K421" s="10"/>
      <c r="L421" s="10"/>
      <c r="M421" s="10"/>
      <c r="N421" s="124">
        <v>7</v>
      </c>
      <c r="O421" s="10">
        <v>1</v>
      </c>
      <c r="P421" s="10">
        <v>18</v>
      </c>
      <c r="Q421" s="10" t="s">
        <v>54</v>
      </c>
      <c r="R421" s="10"/>
      <c r="S421" s="10" t="s">
        <v>1375</v>
      </c>
      <c r="T421" s="12" t="s">
        <v>1376</v>
      </c>
    </row>
    <row r="422" spans="1:21" ht="15" customHeight="1">
      <c r="A422" s="10" t="s">
        <v>1273</v>
      </c>
      <c r="B422" s="10"/>
      <c r="C422" s="10" t="s">
        <v>1280</v>
      </c>
      <c r="D422" s="10" t="s">
        <v>45</v>
      </c>
      <c r="E422" s="10" t="s">
        <v>905</v>
      </c>
      <c r="F422" s="10"/>
      <c r="G422" s="10" t="s">
        <v>1377</v>
      </c>
      <c r="H422" s="10"/>
      <c r="I422" s="10"/>
      <c r="J422" s="10" t="s">
        <v>673</v>
      </c>
      <c r="K422" s="10"/>
      <c r="L422" s="10"/>
      <c r="M422" s="10"/>
      <c r="N422" s="124">
        <v>21</v>
      </c>
      <c r="O422" s="10"/>
      <c r="P422" s="10"/>
      <c r="Q422" s="10"/>
      <c r="R422" s="10" t="s">
        <v>1378</v>
      </c>
      <c r="S422" s="10" t="s">
        <v>608</v>
      </c>
      <c r="T422" s="12" t="s">
        <v>908</v>
      </c>
      <c r="U422" s="9" t="s">
        <v>34</v>
      </c>
    </row>
    <row r="423" spans="1:21" ht="15" customHeight="1">
      <c r="A423" s="10" t="s">
        <v>1292</v>
      </c>
      <c r="C423" s="9" t="s">
        <v>1280</v>
      </c>
      <c r="D423" s="10" t="s">
        <v>53</v>
      </c>
      <c r="E423" s="10" t="s">
        <v>905</v>
      </c>
      <c r="G423" s="10" t="s">
        <v>1377</v>
      </c>
      <c r="H423" s="10"/>
      <c r="I423" s="10"/>
      <c r="J423" s="10"/>
      <c r="K423" s="10"/>
      <c r="L423" s="10"/>
      <c r="M423" s="10"/>
      <c r="N423" s="124">
        <v>2</v>
      </c>
      <c r="O423" s="10"/>
      <c r="P423" s="10"/>
      <c r="Q423" s="10"/>
      <c r="R423" s="9" t="s">
        <v>1379</v>
      </c>
      <c r="S423" s="9" t="s">
        <v>1380</v>
      </c>
      <c r="T423" s="9" t="s">
        <v>1381</v>
      </c>
      <c r="U423" s="9" t="s">
        <v>34</v>
      </c>
    </row>
    <row r="424" spans="1:21" ht="15" customHeight="1">
      <c r="A424" s="10" t="s">
        <v>1292</v>
      </c>
      <c r="C424" s="9" t="s">
        <v>1280</v>
      </c>
      <c r="D424" s="10" t="s">
        <v>53</v>
      </c>
      <c r="E424" s="10" t="s">
        <v>905</v>
      </c>
      <c r="G424" s="10" t="s">
        <v>1377</v>
      </c>
      <c r="N424" s="122">
        <v>7</v>
      </c>
      <c r="R424" s="9" t="s">
        <v>1379</v>
      </c>
      <c r="S424" s="9" t="s">
        <v>1380</v>
      </c>
      <c r="T424" s="9" t="s">
        <v>1381</v>
      </c>
      <c r="U424" s="9" t="s">
        <v>34</v>
      </c>
    </row>
    <row r="425" spans="1:21" ht="15" customHeight="1">
      <c r="A425" s="9" t="s">
        <v>1273</v>
      </c>
      <c r="B425" s="9" t="s">
        <v>1382</v>
      </c>
      <c r="D425" s="10" t="s">
        <v>53</v>
      </c>
      <c r="E425" s="9" t="s">
        <v>1383</v>
      </c>
      <c r="G425" s="9" t="s">
        <v>699</v>
      </c>
      <c r="N425" s="122">
        <v>14.8</v>
      </c>
      <c r="R425" s="9" t="s">
        <v>1019</v>
      </c>
      <c r="S425" s="9" t="s">
        <v>1020</v>
      </c>
      <c r="T425" t="s">
        <v>1021</v>
      </c>
      <c r="U425" s="9" t="s">
        <v>34</v>
      </c>
    </row>
    <row r="426" spans="1:21" ht="15" customHeight="1">
      <c r="A426" s="9" t="s">
        <v>1273</v>
      </c>
      <c r="B426" s="9" t="s">
        <v>1384</v>
      </c>
      <c r="D426" s="10" t="s">
        <v>53</v>
      </c>
      <c r="E426" s="9" t="s">
        <v>1383</v>
      </c>
      <c r="G426" s="9" t="s">
        <v>699</v>
      </c>
      <c r="N426" s="122">
        <v>9</v>
      </c>
      <c r="R426" s="9" t="s">
        <v>1019</v>
      </c>
      <c r="S426" s="9" t="s">
        <v>1020</v>
      </c>
      <c r="T426" t="s">
        <v>1021</v>
      </c>
      <c r="U426" s="9" t="s">
        <v>34</v>
      </c>
    </row>
    <row r="427" spans="1:21" ht="15" customHeight="1">
      <c r="A427" s="9" t="s">
        <v>1278</v>
      </c>
      <c r="B427" s="9" t="s">
        <v>1385</v>
      </c>
      <c r="D427" s="10" t="s">
        <v>53</v>
      </c>
      <c r="E427" s="9" t="s">
        <v>1383</v>
      </c>
      <c r="G427" s="9" t="s">
        <v>699</v>
      </c>
      <c r="N427" s="122">
        <v>0.5</v>
      </c>
      <c r="R427" s="9" t="s">
        <v>1019</v>
      </c>
      <c r="S427" s="9" t="s">
        <v>1020</v>
      </c>
      <c r="T427" t="s">
        <v>1021</v>
      </c>
      <c r="U427" s="9" t="s">
        <v>34</v>
      </c>
    </row>
    <row r="428" spans="1:21" ht="15" customHeight="1">
      <c r="A428" s="10" t="s">
        <v>1278</v>
      </c>
      <c r="B428" s="10"/>
      <c r="C428" s="10"/>
      <c r="D428" s="10"/>
      <c r="E428" s="10" t="s">
        <v>1383</v>
      </c>
      <c r="F428" s="10"/>
      <c r="G428" s="10" t="s">
        <v>30</v>
      </c>
      <c r="H428" s="10"/>
      <c r="I428" s="10"/>
      <c r="J428" s="10"/>
      <c r="K428" s="10"/>
      <c r="L428" s="10"/>
      <c r="M428" s="10"/>
      <c r="N428" s="124">
        <v>0</v>
      </c>
      <c r="O428" s="10"/>
      <c r="P428" s="10"/>
      <c r="Q428" s="10" t="s">
        <v>1386</v>
      </c>
      <c r="R428" s="10"/>
      <c r="S428" s="10" t="s">
        <v>933</v>
      </c>
      <c r="T428" s="12"/>
    </row>
    <row r="429" spans="1:21" ht="15" customHeight="1">
      <c r="A429" s="10" t="s">
        <v>1278</v>
      </c>
      <c r="B429" s="10"/>
      <c r="C429" s="10"/>
      <c r="D429" s="10"/>
      <c r="E429" s="10" t="s">
        <v>1383</v>
      </c>
      <c r="F429" s="10"/>
      <c r="G429" s="10" t="s">
        <v>30</v>
      </c>
      <c r="H429" s="36"/>
      <c r="I429" s="36"/>
      <c r="J429" s="36"/>
      <c r="K429" s="36"/>
      <c r="L429" s="36"/>
      <c r="M429" s="36"/>
      <c r="N429" s="117">
        <v>2</v>
      </c>
      <c r="O429" s="36"/>
      <c r="P429" s="36"/>
      <c r="Q429" s="10" t="s">
        <v>1386</v>
      </c>
      <c r="R429" s="10"/>
      <c r="S429" s="10" t="s">
        <v>933</v>
      </c>
      <c r="T429" s="12"/>
    </row>
    <row r="430" spans="1:21">
      <c r="A430" s="10" t="s">
        <v>1278</v>
      </c>
      <c r="C430" s="9" t="s">
        <v>1387</v>
      </c>
      <c r="D430" s="10" t="s">
        <v>53</v>
      </c>
      <c r="E430" s="9" t="s">
        <v>1038</v>
      </c>
      <c r="G430" s="9" t="s">
        <v>454</v>
      </c>
      <c r="N430" s="122">
        <v>1.5</v>
      </c>
      <c r="R430" s="9" t="s">
        <v>1388</v>
      </c>
      <c r="S430" s="9" t="s">
        <v>1389</v>
      </c>
      <c r="T430" s="21" t="s">
        <v>1390</v>
      </c>
      <c r="U430" s="9" t="s">
        <v>34</v>
      </c>
    </row>
    <row r="431" spans="1:21">
      <c r="A431" s="10" t="s">
        <v>1278</v>
      </c>
      <c r="C431" s="9" t="s">
        <v>1387</v>
      </c>
      <c r="D431" s="10" t="s">
        <v>53</v>
      </c>
      <c r="E431" s="9" t="s">
        <v>1038</v>
      </c>
      <c r="G431" s="9" t="s">
        <v>454</v>
      </c>
      <c r="N431" s="122">
        <v>2</v>
      </c>
      <c r="R431" s="9" t="s">
        <v>1388</v>
      </c>
      <c r="S431" s="9" t="s">
        <v>1389</v>
      </c>
      <c r="T431" s="21" t="s">
        <v>1390</v>
      </c>
      <c r="U431" s="9" t="s">
        <v>34</v>
      </c>
    </row>
    <row r="432" spans="1:21">
      <c r="A432" s="10" t="s">
        <v>1278</v>
      </c>
      <c r="B432" s="10"/>
      <c r="C432" s="10" t="s">
        <v>1387</v>
      </c>
      <c r="D432" s="9" t="s">
        <v>28</v>
      </c>
      <c r="E432" s="9" t="s">
        <v>1038</v>
      </c>
      <c r="G432" s="9" t="s">
        <v>454</v>
      </c>
      <c r="H432" s="9" t="s">
        <v>525</v>
      </c>
      <c r="J432" s="9" t="s">
        <v>1044</v>
      </c>
      <c r="K432" s="9" t="s">
        <v>1391</v>
      </c>
      <c r="L432" s="36"/>
      <c r="M432" s="10"/>
      <c r="N432" s="124">
        <v>0.33</v>
      </c>
      <c r="O432" s="10"/>
      <c r="P432" s="10"/>
      <c r="Q432" s="10"/>
      <c r="R432" t="s">
        <v>1041</v>
      </c>
      <c r="S432" s="9" t="s">
        <v>1042</v>
      </c>
      <c r="T432" s="21" t="s">
        <v>1043</v>
      </c>
      <c r="U432" s="9" t="s">
        <v>34</v>
      </c>
    </row>
    <row r="433" spans="1:21">
      <c r="A433" s="10" t="s">
        <v>1273</v>
      </c>
      <c r="B433" s="10"/>
      <c r="C433" s="10" t="s">
        <v>1387</v>
      </c>
      <c r="D433" s="9" t="s">
        <v>28</v>
      </c>
      <c r="E433" s="9" t="s">
        <v>1038</v>
      </c>
      <c r="G433" s="9" t="s">
        <v>454</v>
      </c>
      <c r="H433" s="9" t="s">
        <v>525</v>
      </c>
      <c r="J433" s="9" t="s">
        <v>1044</v>
      </c>
      <c r="K433" s="9" t="s">
        <v>1391</v>
      </c>
      <c r="L433" s="104"/>
      <c r="M433" s="10"/>
      <c r="N433" s="124">
        <v>2</v>
      </c>
      <c r="O433" s="10"/>
      <c r="P433" s="10"/>
      <c r="Q433" s="10"/>
      <c r="R433" t="s">
        <v>1041</v>
      </c>
      <c r="S433" s="9" t="s">
        <v>1042</v>
      </c>
      <c r="T433" s="21" t="s">
        <v>1043</v>
      </c>
      <c r="U433" s="9" t="s">
        <v>34</v>
      </c>
    </row>
    <row r="434" spans="1:21">
      <c r="A434" s="10" t="s">
        <v>1273</v>
      </c>
      <c r="B434" s="10"/>
      <c r="C434" s="10" t="s">
        <v>1387</v>
      </c>
      <c r="D434" s="9" t="s">
        <v>28</v>
      </c>
      <c r="E434" s="9" t="s">
        <v>1038</v>
      </c>
      <c r="G434" s="9" t="s">
        <v>454</v>
      </c>
      <c r="H434" s="9" t="s">
        <v>525</v>
      </c>
      <c r="J434" s="9" t="s">
        <v>1044</v>
      </c>
      <c r="K434" s="9" t="s">
        <v>1391</v>
      </c>
      <c r="L434" s="104"/>
      <c r="M434" s="10"/>
      <c r="N434" s="124">
        <v>10</v>
      </c>
      <c r="O434" s="10"/>
      <c r="P434" s="10"/>
      <c r="Q434" s="10"/>
      <c r="R434" t="s">
        <v>1041</v>
      </c>
      <c r="S434" s="9" t="s">
        <v>1042</v>
      </c>
      <c r="T434" s="21" t="s">
        <v>1043</v>
      </c>
      <c r="U434" s="9" t="s">
        <v>34</v>
      </c>
    </row>
    <row r="435" spans="1:21" ht="15" customHeight="1">
      <c r="A435" s="10" t="s">
        <v>1273</v>
      </c>
      <c r="C435" s="9" t="s">
        <v>1280</v>
      </c>
      <c r="D435" s="10" t="s">
        <v>28</v>
      </c>
      <c r="E435" s="26" t="s">
        <v>1146</v>
      </c>
      <c r="F435" s="9" t="s">
        <v>1147</v>
      </c>
      <c r="G435" s="9" t="s">
        <v>454</v>
      </c>
      <c r="N435" s="122">
        <v>10</v>
      </c>
      <c r="R435" s="10" t="s">
        <v>1392</v>
      </c>
      <c r="S435" s="9" t="s">
        <v>1149</v>
      </c>
      <c r="T435" s="9" t="s">
        <v>1393</v>
      </c>
      <c r="U435" s="9" t="s">
        <v>34</v>
      </c>
    </row>
    <row r="436" spans="1:21" ht="15" customHeight="1">
      <c r="A436" s="10" t="s">
        <v>1278</v>
      </c>
      <c r="C436" s="9" t="s">
        <v>1280</v>
      </c>
      <c r="D436" s="10" t="s">
        <v>28</v>
      </c>
      <c r="E436" s="26" t="s">
        <v>1146</v>
      </c>
      <c r="F436" s="9" t="s">
        <v>1147</v>
      </c>
      <c r="G436" s="9" t="s">
        <v>454</v>
      </c>
      <c r="N436" s="122">
        <v>1</v>
      </c>
      <c r="R436" s="10" t="s">
        <v>1392</v>
      </c>
      <c r="S436" s="9" t="s">
        <v>1149</v>
      </c>
      <c r="T436" s="12" t="s">
        <v>1393</v>
      </c>
      <c r="U436" s="9" t="s">
        <v>34</v>
      </c>
    </row>
    <row r="437" spans="1:21" ht="15" customHeight="1">
      <c r="A437" s="10" t="s">
        <v>1278</v>
      </c>
      <c r="B437" s="10"/>
      <c r="C437" s="10" t="s">
        <v>1280</v>
      </c>
      <c r="D437" s="10" t="s">
        <v>28</v>
      </c>
      <c r="E437" s="26" t="s">
        <v>1146</v>
      </c>
      <c r="F437" s="9" t="s">
        <v>1147</v>
      </c>
      <c r="G437" s="9" t="s">
        <v>454</v>
      </c>
      <c r="H437" s="10"/>
      <c r="I437" s="10"/>
      <c r="J437" s="10"/>
      <c r="K437" s="10"/>
      <c r="L437" s="10"/>
      <c r="M437" s="10"/>
      <c r="N437" s="124">
        <v>2</v>
      </c>
      <c r="O437" s="10"/>
      <c r="P437" s="10"/>
      <c r="Q437" s="10"/>
      <c r="R437" s="10" t="s">
        <v>1392</v>
      </c>
      <c r="S437" s="9" t="s">
        <v>1149</v>
      </c>
      <c r="T437" s="12" t="s">
        <v>1393</v>
      </c>
      <c r="U437" s="9" t="s">
        <v>34</v>
      </c>
    </row>
    <row r="438" spans="1:21" ht="15" customHeight="1">
      <c r="A438" s="10" t="s">
        <v>1273</v>
      </c>
      <c r="B438" s="10"/>
      <c r="C438" s="10" t="s">
        <v>1280</v>
      </c>
      <c r="D438" s="10" t="s">
        <v>28</v>
      </c>
      <c r="E438" s="26" t="s">
        <v>1146</v>
      </c>
      <c r="F438" s="9" t="s">
        <v>1147</v>
      </c>
      <c r="G438" s="9" t="s">
        <v>454</v>
      </c>
      <c r="H438" s="10"/>
      <c r="I438" s="10"/>
      <c r="J438" s="10"/>
      <c r="K438" s="10"/>
      <c r="L438" s="10"/>
      <c r="M438" s="10"/>
      <c r="N438" s="124">
        <v>17</v>
      </c>
      <c r="O438" s="10"/>
      <c r="P438" s="10"/>
      <c r="Q438" s="10"/>
      <c r="R438" s="10" t="s">
        <v>1152</v>
      </c>
      <c r="S438" s="10" t="s">
        <v>1153</v>
      </c>
      <c r="T438" s="12" t="s">
        <v>1154</v>
      </c>
      <c r="U438" s="9" t="s">
        <v>34</v>
      </c>
    </row>
    <row r="439" spans="1:21" ht="15" customHeight="1">
      <c r="A439" s="9" t="s">
        <v>1278</v>
      </c>
      <c r="C439" s="10" t="s">
        <v>2755</v>
      </c>
      <c r="D439" s="10" t="s">
        <v>28</v>
      </c>
      <c r="E439" s="9" t="s">
        <v>1203</v>
      </c>
      <c r="G439" s="9" t="s">
        <v>699</v>
      </c>
      <c r="N439" s="122">
        <f>1/2</f>
        <v>0.5</v>
      </c>
      <c r="R439" t="s">
        <v>1394</v>
      </c>
      <c r="S439" s="9" t="s">
        <v>1224</v>
      </c>
      <c r="T439" s="9" t="s">
        <v>1225</v>
      </c>
      <c r="U439" s="9" t="s">
        <v>34</v>
      </c>
    </row>
    <row r="440" spans="1:21" ht="15" customHeight="1">
      <c r="A440" s="9" t="s">
        <v>1273</v>
      </c>
      <c r="C440" s="10" t="s">
        <v>2755</v>
      </c>
      <c r="D440" s="10" t="s">
        <v>28</v>
      </c>
      <c r="E440" s="9" t="s">
        <v>1203</v>
      </c>
      <c r="G440" s="9" t="s">
        <v>699</v>
      </c>
      <c r="N440" s="122">
        <f>1/5</f>
        <v>0.2</v>
      </c>
      <c r="R440" t="s">
        <v>1394</v>
      </c>
      <c r="S440" s="9" t="s">
        <v>1224</v>
      </c>
      <c r="T440" s="9" t="s">
        <v>1225</v>
      </c>
      <c r="U440" s="9" t="s">
        <v>34</v>
      </c>
    </row>
    <row r="441" spans="1:21" ht="15" customHeight="1">
      <c r="A441" s="9" t="s">
        <v>1273</v>
      </c>
      <c r="C441" s="9" t="s">
        <v>1280</v>
      </c>
      <c r="D441" s="10" t="s">
        <v>102</v>
      </c>
      <c r="E441" s="9" t="s">
        <v>1203</v>
      </c>
      <c r="G441" s="9" t="s">
        <v>699</v>
      </c>
      <c r="N441" s="122">
        <v>6.4</v>
      </c>
      <c r="R441" t="s">
        <v>1255</v>
      </c>
      <c r="S441" s="9" t="s">
        <v>1256</v>
      </c>
      <c r="T441" t="s">
        <v>1257</v>
      </c>
      <c r="U441" s="9" t="s">
        <v>34</v>
      </c>
    </row>
    <row r="442" spans="1:21" ht="15" customHeight="1">
      <c r="A442" s="9" t="s">
        <v>1273</v>
      </c>
      <c r="C442" s="9" t="s">
        <v>1280</v>
      </c>
      <c r="D442" s="10" t="s">
        <v>102</v>
      </c>
      <c r="E442" s="9" t="s">
        <v>1203</v>
      </c>
      <c r="F442" s="30" t="s">
        <v>1395</v>
      </c>
      <c r="G442" s="9" t="s">
        <v>699</v>
      </c>
      <c r="N442" s="122">
        <v>3.9</v>
      </c>
      <c r="R442" t="s">
        <v>1396</v>
      </c>
      <c r="S442" s="9" t="s">
        <v>1397</v>
      </c>
      <c r="T442" s="9" t="s">
        <v>1398</v>
      </c>
      <c r="U442" s="9" t="s">
        <v>34</v>
      </c>
    </row>
    <row r="443" spans="1:21" ht="15" customHeight="1">
      <c r="A443" s="9" t="s">
        <v>1278</v>
      </c>
      <c r="C443" s="9" t="s">
        <v>1280</v>
      </c>
      <c r="D443" s="10" t="s">
        <v>102</v>
      </c>
      <c r="E443" s="9" t="s">
        <v>1203</v>
      </c>
      <c r="F443" s="30" t="s">
        <v>1395</v>
      </c>
      <c r="G443" s="9" t="s">
        <v>699</v>
      </c>
      <c r="K443" s="9" t="s">
        <v>1399</v>
      </c>
      <c r="N443" s="122">
        <v>0.75</v>
      </c>
      <c r="R443" t="s">
        <v>1396</v>
      </c>
      <c r="S443" s="9" t="s">
        <v>1397</v>
      </c>
      <c r="T443" s="9" t="s">
        <v>1398</v>
      </c>
      <c r="U443" s="9" t="s">
        <v>34</v>
      </c>
    </row>
    <row r="444" spans="1:21" ht="15" customHeight="1">
      <c r="A444" s="9" t="s">
        <v>1278</v>
      </c>
      <c r="C444" s="9" t="s">
        <v>1280</v>
      </c>
      <c r="D444" s="10" t="s">
        <v>102</v>
      </c>
      <c r="E444" s="9" t="s">
        <v>1203</v>
      </c>
      <c r="F444" s="30" t="s">
        <v>1395</v>
      </c>
      <c r="G444" s="9" t="s">
        <v>699</v>
      </c>
      <c r="K444" s="9" t="s">
        <v>1400</v>
      </c>
      <c r="N444" s="122">
        <v>2.54</v>
      </c>
      <c r="R444" t="s">
        <v>1396</v>
      </c>
      <c r="S444" s="9" t="s">
        <v>1397</v>
      </c>
      <c r="T444" s="9" t="s">
        <v>1398</v>
      </c>
      <c r="U444" s="9" t="s">
        <v>34</v>
      </c>
    </row>
    <row r="445" spans="1:21" ht="15" customHeight="1">
      <c r="A445" s="9" t="s">
        <v>1278</v>
      </c>
      <c r="C445" s="9" t="s">
        <v>1280</v>
      </c>
      <c r="D445" s="10" t="s">
        <v>102</v>
      </c>
      <c r="E445" s="9" t="s">
        <v>1203</v>
      </c>
      <c r="F445" s="30" t="s">
        <v>1395</v>
      </c>
      <c r="G445" s="9" t="s">
        <v>699</v>
      </c>
      <c r="K445" s="9" t="s">
        <v>1401</v>
      </c>
      <c r="N445" s="122">
        <v>3.22</v>
      </c>
      <c r="R445" t="s">
        <v>1396</v>
      </c>
      <c r="S445" s="9" t="s">
        <v>1397</v>
      </c>
      <c r="T445" s="9" t="s">
        <v>1398</v>
      </c>
      <c r="U445" s="9" t="s">
        <v>34</v>
      </c>
    </row>
    <row r="446" spans="1:21" ht="15" customHeight="1">
      <c r="A446" s="9" t="s">
        <v>1278</v>
      </c>
      <c r="C446" s="9" t="s">
        <v>1280</v>
      </c>
      <c r="D446" s="10" t="s">
        <v>28</v>
      </c>
      <c r="E446" s="9" t="s">
        <v>1203</v>
      </c>
      <c r="N446" s="122">
        <v>2</v>
      </c>
      <c r="R446" s="9" t="s">
        <v>1231</v>
      </c>
      <c r="S446" s="9" t="s">
        <v>1232</v>
      </c>
      <c r="T446" s="21" t="s">
        <v>1233</v>
      </c>
      <c r="U446" s="9" t="s">
        <v>34</v>
      </c>
    </row>
    <row r="447" spans="1:21" ht="15" customHeight="1">
      <c r="A447" s="9" t="s">
        <v>1273</v>
      </c>
      <c r="C447" s="9" t="s">
        <v>1280</v>
      </c>
      <c r="D447" s="10" t="s">
        <v>28</v>
      </c>
      <c r="E447" s="9" t="s">
        <v>1203</v>
      </c>
      <c r="N447" s="122">
        <v>5</v>
      </c>
      <c r="R447" s="9" t="s">
        <v>1231</v>
      </c>
      <c r="S447" s="9" t="s">
        <v>1232</v>
      </c>
      <c r="T447" s="21" t="s">
        <v>1233</v>
      </c>
      <c r="U447" s="9" t="s">
        <v>34</v>
      </c>
    </row>
    <row r="448" spans="1:21" ht="15" customHeight="1">
      <c r="A448" s="9" t="s">
        <v>1273</v>
      </c>
      <c r="C448" s="9" t="s">
        <v>1280</v>
      </c>
      <c r="D448" s="9" t="s">
        <v>102</v>
      </c>
      <c r="E448" s="9" t="s">
        <v>1203</v>
      </c>
      <c r="F448" s="9" t="s">
        <v>1241</v>
      </c>
      <c r="G448" s="9" t="s">
        <v>699</v>
      </c>
      <c r="K448" s="9" t="s">
        <v>1242</v>
      </c>
      <c r="N448" s="122">
        <v>4.7</v>
      </c>
      <c r="R448" t="s">
        <v>1243</v>
      </c>
      <c r="S448" s="9" t="s">
        <v>1244</v>
      </c>
      <c r="T448" t="s">
        <v>1245</v>
      </c>
      <c r="U448" s="9" t="s">
        <v>34</v>
      </c>
    </row>
    <row r="449" spans="1:21" ht="15" customHeight="1">
      <c r="A449" s="9" t="s">
        <v>1273</v>
      </c>
      <c r="C449" s="9" t="s">
        <v>1280</v>
      </c>
      <c r="D449" s="9" t="s">
        <v>102</v>
      </c>
      <c r="E449" s="9" t="s">
        <v>1203</v>
      </c>
      <c r="F449" s="9" t="s">
        <v>1241</v>
      </c>
      <c r="G449" s="9" t="s">
        <v>699</v>
      </c>
      <c r="K449" s="9" t="s">
        <v>1242</v>
      </c>
      <c r="N449" s="122">
        <v>4.2</v>
      </c>
      <c r="R449" t="s">
        <v>1243</v>
      </c>
      <c r="S449" s="9" t="s">
        <v>1244</v>
      </c>
      <c r="T449" t="s">
        <v>1245</v>
      </c>
      <c r="U449" s="9" t="s">
        <v>34</v>
      </c>
    </row>
    <row r="450" spans="1:21" ht="15" customHeight="1">
      <c r="A450" s="9" t="s">
        <v>1273</v>
      </c>
      <c r="C450" s="9" t="s">
        <v>1280</v>
      </c>
      <c r="D450" s="9" t="s">
        <v>102</v>
      </c>
      <c r="E450" s="9" t="s">
        <v>1203</v>
      </c>
      <c r="F450" s="9" t="s">
        <v>1241</v>
      </c>
      <c r="G450" s="9" t="s">
        <v>699</v>
      </c>
      <c r="K450" s="9" t="s">
        <v>1242</v>
      </c>
      <c r="N450" s="122">
        <v>4.5999999999999996</v>
      </c>
      <c r="R450" t="s">
        <v>1243</v>
      </c>
      <c r="S450" s="9" t="s">
        <v>1244</v>
      </c>
      <c r="T450" t="s">
        <v>1245</v>
      </c>
      <c r="U450" s="9" t="s">
        <v>34</v>
      </c>
    </row>
    <row r="451" spans="1:21" ht="15" customHeight="1">
      <c r="A451" s="9" t="s">
        <v>1273</v>
      </c>
      <c r="C451" s="9" t="s">
        <v>1280</v>
      </c>
      <c r="D451" s="9" t="s">
        <v>102</v>
      </c>
      <c r="E451" s="9" t="s">
        <v>1203</v>
      </c>
      <c r="F451" s="9" t="s">
        <v>1241</v>
      </c>
      <c r="G451" s="9" t="s">
        <v>699</v>
      </c>
      <c r="K451" s="9" t="s">
        <v>818</v>
      </c>
      <c r="M451" s="9" t="s">
        <v>1216</v>
      </c>
      <c r="N451" s="122">
        <v>4</v>
      </c>
      <c r="R451" t="s">
        <v>1243</v>
      </c>
      <c r="S451" s="9" t="s">
        <v>1244</v>
      </c>
      <c r="T451" t="s">
        <v>1245</v>
      </c>
      <c r="U451" s="9" t="s">
        <v>34</v>
      </c>
    </row>
    <row r="452" spans="1:21" ht="15" customHeight="1">
      <c r="A452" s="9" t="s">
        <v>1273</v>
      </c>
      <c r="C452" s="9" t="s">
        <v>1280</v>
      </c>
      <c r="D452" s="9" t="s">
        <v>102</v>
      </c>
      <c r="E452" s="9" t="s">
        <v>1203</v>
      </c>
      <c r="F452" s="9" t="s">
        <v>1241</v>
      </c>
      <c r="G452" s="9" t="s">
        <v>699</v>
      </c>
      <c r="K452" s="9" t="s">
        <v>818</v>
      </c>
      <c r="M452" s="9" t="s">
        <v>1216</v>
      </c>
      <c r="N452" s="122">
        <v>5</v>
      </c>
      <c r="R452" t="s">
        <v>1243</v>
      </c>
      <c r="S452" s="9" t="s">
        <v>1244</v>
      </c>
      <c r="T452" t="s">
        <v>1245</v>
      </c>
      <c r="U452" s="9" t="s">
        <v>34</v>
      </c>
    </row>
    <row r="453" spans="1:21" ht="15" customHeight="1">
      <c r="A453" s="9" t="s">
        <v>1273</v>
      </c>
      <c r="C453" s="9" t="s">
        <v>1280</v>
      </c>
      <c r="D453" s="9" t="s">
        <v>102</v>
      </c>
      <c r="E453" s="9" t="s">
        <v>1203</v>
      </c>
      <c r="F453" s="9" t="s">
        <v>1241</v>
      </c>
      <c r="G453" s="9" t="s">
        <v>699</v>
      </c>
      <c r="K453" s="9" t="s">
        <v>818</v>
      </c>
      <c r="M453" s="9" t="s">
        <v>1216</v>
      </c>
      <c r="N453" s="122">
        <v>3.5</v>
      </c>
      <c r="R453" t="s">
        <v>1243</v>
      </c>
      <c r="S453" s="9" t="s">
        <v>1244</v>
      </c>
      <c r="T453" t="s">
        <v>1245</v>
      </c>
      <c r="U453" s="9" t="s">
        <v>34</v>
      </c>
    </row>
    <row r="454" spans="1:21" ht="15" customHeight="1">
      <c r="A454" s="9" t="s">
        <v>1273</v>
      </c>
      <c r="C454" s="9" t="s">
        <v>1280</v>
      </c>
      <c r="D454" s="9" t="s">
        <v>102</v>
      </c>
      <c r="E454" s="9" t="s">
        <v>1203</v>
      </c>
      <c r="F454" s="9" t="s">
        <v>1241</v>
      </c>
      <c r="G454" s="9" t="s">
        <v>699</v>
      </c>
      <c r="K454" s="9" t="s">
        <v>818</v>
      </c>
      <c r="M454" s="9" t="s">
        <v>1216</v>
      </c>
      <c r="N454" s="122">
        <v>2.4</v>
      </c>
      <c r="R454" t="s">
        <v>1243</v>
      </c>
      <c r="S454" s="9" t="s">
        <v>1244</v>
      </c>
      <c r="T454" t="s">
        <v>1245</v>
      </c>
      <c r="U454" s="9" t="s">
        <v>34</v>
      </c>
    </row>
    <row r="455" spans="1:21" ht="15" customHeight="1">
      <c r="A455" s="9" t="s">
        <v>1278</v>
      </c>
      <c r="C455" s="9" t="s">
        <v>1280</v>
      </c>
      <c r="D455" s="9" t="s">
        <v>662</v>
      </c>
      <c r="E455" s="9" t="s">
        <v>1203</v>
      </c>
      <c r="F455" t="s">
        <v>1260</v>
      </c>
      <c r="G455" s="9" t="s">
        <v>699</v>
      </c>
      <c r="J455" s="9" t="s">
        <v>1261</v>
      </c>
      <c r="N455" s="122">
        <v>2.2000000000000002</v>
      </c>
      <c r="R455" t="s">
        <v>1262</v>
      </c>
      <c r="S455" s="9" t="s">
        <v>1263</v>
      </c>
      <c r="T455" s="21" t="s">
        <v>1264</v>
      </c>
      <c r="U455" s="9" t="s">
        <v>34</v>
      </c>
    </row>
    <row r="456" spans="1:21" ht="15" customHeight="1">
      <c r="A456" s="9" t="s">
        <v>1278</v>
      </c>
      <c r="C456" s="9" t="s">
        <v>1280</v>
      </c>
      <c r="D456" s="9" t="s">
        <v>662</v>
      </c>
      <c r="E456" s="9" t="s">
        <v>1203</v>
      </c>
      <c r="F456" t="s">
        <v>1265</v>
      </c>
      <c r="G456" s="9" t="s">
        <v>699</v>
      </c>
      <c r="J456" s="9" t="s">
        <v>1266</v>
      </c>
      <c r="N456" s="122">
        <v>2.2000000000000002</v>
      </c>
      <c r="R456" t="s">
        <v>1262</v>
      </c>
      <c r="S456" s="9" t="s">
        <v>1263</v>
      </c>
      <c r="T456" s="21" t="s">
        <v>1264</v>
      </c>
      <c r="U456" s="9" t="s">
        <v>34</v>
      </c>
    </row>
    <row r="457" spans="1:21" ht="15" customHeight="1">
      <c r="A457" s="9" t="s">
        <v>1278</v>
      </c>
      <c r="C457" s="9" t="s">
        <v>1280</v>
      </c>
      <c r="D457" s="9" t="s">
        <v>662</v>
      </c>
      <c r="E457" s="9" t="s">
        <v>1203</v>
      </c>
      <c r="F457" t="s">
        <v>1265</v>
      </c>
      <c r="G457" s="9" t="s">
        <v>699</v>
      </c>
      <c r="J457" s="9" t="s">
        <v>1267</v>
      </c>
      <c r="N457" s="122">
        <v>1.4</v>
      </c>
      <c r="R457" t="s">
        <v>1262</v>
      </c>
      <c r="S457" s="9" t="s">
        <v>1263</v>
      </c>
      <c r="T457" s="21" t="s">
        <v>1264</v>
      </c>
      <c r="U457" s="9" t="s">
        <v>34</v>
      </c>
    </row>
    <row r="458" spans="1:21" ht="15" customHeight="1">
      <c r="A458" s="9" t="s">
        <v>1278</v>
      </c>
      <c r="C458" s="9" t="s">
        <v>1280</v>
      </c>
      <c r="D458" s="9" t="s">
        <v>662</v>
      </c>
      <c r="E458" s="9" t="s">
        <v>1203</v>
      </c>
      <c r="F458" s="77" t="s">
        <v>1268</v>
      </c>
      <c r="G458" s="9" t="s">
        <v>699</v>
      </c>
      <c r="J458" s="9" t="s">
        <v>1269</v>
      </c>
      <c r="N458" s="122">
        <v>1.4</v>
      </c>
      <c r="R458" t="s">
        <v>1262</v>
      </c>
      <c r="S458" s="9" t="s">
        <v>1263</v>
      </c>
      <c r="T458" s="21" t="s">
        <v>1264</v>
      </c>
      <c r="U458" s="9" t="s">
        <v>34</v>
      </c>
    </row>
    <row r="459" spans="1:21" ht="15" customHeight="1">
      <c r="A459" s="9" t="s">
        <v>1278</v>
      </c>
      <c r="C459" s="9" t="s">
        <v>1280</v>
      </c>
      <c r="D459" s="9" t="s">
        <v>662</v>
      </c>
      <c r="E459" s="9" t="s">
        <v>1203</v>
      </c>
      <c r="F459" t="s">
        <v>1270</v>
      </c>
      <c r="G459" s="9" t="s">
        <v>699</v>
      </c>
      <c r="J459" s="9" t="s">
        <v>1271</v>
      </c>
      <c r="N459" s="122">
        <v>5</v>
      </c>
      <c r="R459" t="s">
        <v>1262</v>
      </c>
      <c r="S459" s="9" t="s">
        <v>1263</v>
      </c>
      <c r="T459" s="21" t="s">
        <v>1264</v>
      </c>
      <c r="U459" s="9" t="s">
        <v>34</v>
      </c>
    </row>
    <row r="460" spans="1:21" ht="15" customHeight="1">
      <c r="A460" s="9" t="s">
        <v>1273</v>
      </c>
      <c r="C460" s="9" t="s">
        <v>1280</v>
      </c>
      <c r="D460" s="9" t="s">
        <v>662</v>
      </c>
      <c r="E460" s="9" t="s">
        <v>1203</v>
      </c>
      <c r="F460" t="s">
        <v>1260</v>
      </c>
      <c r="G460" s="9" t="s">
        <v>699</v>
      </c>
      <c r="J460" s="9" t="s">
        <v>1261</v>
      </c>
      <c r="N460" s="122">
        <v>5.6</v>
      </c>
      <c r="R460" t="s">
        <v>1262</v>
      </c>
      <c r="S460" s="9" t="s">
        <v>1263</v>
      </c>
      <c r="T460" s="21" t="s">
        <v>1264</v>
      </c>
      <c r="U460" s="9" t="s">
        <v>34</v>
      </c>
    </row>
    <row r="461" spans="1:21" ht="15" customHeight="1">
      <c r="A461" s="9" t="s">
        <v>1273</v>
      </c>
      <c r="C461" s="9" t="s">
        <v>1280</v>
      </c>
      <c r="D461" s="9" t="s">
        <v>662</v>
      </c>
      <c r="E461" s="9" t="s">
        <v>1203</v>
      </c>
      <c r="F461" t="s">
        <v>1265</v>
      </c>
      <c r="G461" s="9" t="s">
        <v>699</v>
      </c>
      <c r="J461" s="9" t="s">
        <v>1266</v>
      </c>
      <c r="N461" s="122">
        <v>7.5</v>
      </c>
      <c r="R461" t="s">
        <v>1262</v>
      </c>
      <c r="S461" s="9" t="s">
        <v>1263</v>
      </c>
      <c r="T461" s="21" t="s">
        <v>1264</v>
      </c>
      <c r="U461" s="9" t="s">
        <v>34</v>
      </c>
    </row>
    <row r="462" spans="1:21" ht="15" customHeight="1">
      <c r="A462" s="9" t="s">
        <v>1273</v>
      </c>
      <c r="C462" s="9" t="s">
        <v>1280</v>
      </c>
      <c r="D462" s="9" t="s">
        <v>662</v>
      </c>
      <c r="E462" s="9" t="s">
        <v>1203</v>
      </c>
      <c r="F462" t="s">
        <v>1265</v>
      </c>
      <c r="G462" s="9" t="s">
        <v>699</v>
      </c>
      <c r="J462" s="9" t="s">
        <v>1267</v>
      </c>
      <c r="N462" s="122">
        <v>6</v>
      </c>
      <c r="R462" t="s">
        <v>1262</v>
      </c>
      <c r="S462" s="9" t="s">
        <v>1263</v>
      </c>
      <c r="T462" s="21" t="s">
        <v>1264</v>
      </c>
      <c r="U462" s="9" t="s">
        <v>34</v>
      </c>
    </row>
    <row r="463" spans="1:21" ht="15" customHeight="1">
      <c r="A463" s="9" t="s">
        <v>1273</v>
      </c>
      <c r="C463" s="9" t="s">
        <v>1280</v>
      </c>
      <c r="D463" s="9" t="s">
        <v>662</v>
      </c>
      <c r="E463" s="9" t="s">
        <v>1203</v>
      </c>
      <c r="F463" s="77" t="s">
        <v>1268</v>
      </c>
      <c r="G463" s="9" t="s">
        <v>699</v>
      </c>
      <c r="J463" s="9" t="s">
        <v>1269</v>
      </c>
      <c r="N463" s="122">
        <v>7.6</v>
      </c>
      <c r="R463" t="s">
        <v>1262</v>
      </c>
      <c r="S463" s="9" t="s">
        <v>1263</v>
      </c>
      <c r="T463" s="21" t="s">
        <v>1264</v>
      </c>
      <c r="U463" s="9" t="s">
        <v>34</v>
      </c>
    </row>
    <row r="464" spans="1:21" ht="15" customHeight="1">
      <c r="A464" s="9" t="s">
        <v>1273</v>
      </c>
      <c r="C464" s="9" t="s">
        <v>1280</v>
      </c>
      <c r="D464" s="9" t="s">
        <v>662</v>
      </c>
      <c r="E464" s="9" t="s">
        <v>1203</v>
      </c>
      <c r="F464" t="s">
        <v>1270</v>
      </c>
      <c r="G464" s="9" t="s">
        <v>699</v>
      </c>
      <c r="J464" s="9" t="s">
        <v>1271</v>
      </c>
      <c r="N464" s="122">
        <v>10.4</v>
      </c>
      <c r="R464" t="s">
        <v>1262</v>
      </c>
      <c r="S464" s="9" t="s">
        <v>1263</v>
      </c>
      <c r="T464" s="21" t="s">
        <v>1264</v>
      </c>
      <c r="U464" s="9" t="s">
        <v>34</v>
      </c>
    </row>
    <row r="467" spans="14:14">
      <c r="N467" s="125"/>
    </row>
  </sheetData>
  <autoFilter ref="A1:T464"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 ref="T332" r:id="rId179" xr:uid="{C38B884F-BE03-48AB-A8B6-E50CCFCC87FE}"/>
  </hyperlinks>
  <pageMargins left="0.7" right="0.7" top="0.75" bottom="0.75" header="0.3" footer="0.3"/>
  <pageSetup paperSize="9" orientation="portrait" r:id="rId180"/>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00000000-0002-0000-0100-000003000000}">
          <x14:formula1>
            <xm:f>LOT!$J$3:$J$10</xm:f>
          </x14:formula1>
          <xm:sqref>D2:D8 D56:D63 D17 D66:D68 D50:D52 D10:D13 D74:D75 D77:D81 D86:D87 D21:D28 D34:D42 D30 D44:D45</xm:sqref>
        </x14:dataValidation>
        <x14:dataValidation type="list" allowBlank="1" showInputMessage="1" showErrorMessage="1" xr:uid="{FCD46015-8018-4672-8E0A-989C5590B185}">
          <x14:formula1>
            <xm:f>LOT!$A$16:$A$21</xm:f>
          </x14:formula1>
          <xm:sqref>A55:A82 A84:A110 A34:A42 A26:A30 A50:A52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zoomScale="80" zoomScaleNormal="80" workbookViewId="0">
      <pane ySplit="1" topLeftCell="A2" activePane="bottomLeft" state="frozen"/>
      <selection pane="bottomLeft" activeCell="G56" sqref="G56"/>
    </sheetView>
  </sheetViews>
  <sheetFormatPr defaultColWidth="9.140625" defaultRowHeight="15"/>
  <cols>
    <col min="1" max="1" width="25.140625" style="9" customWidth="1"/>
    <col min="2" max="2" width="13.5703125" style="9" customWidth="1"/>
    <col min="3" max="3" width="20.28515625" style="9" customWidth="1"/>
    <col min="4" max="4" width="22.140625" style="9" customWidth="1"/>
    <col min="5" max="5" width="13.85546875" style="9" customWidth="1"/>
    <col min="6" max="6" width="21.85546875" style="9" customWidth="1"/>
    <col min="7" max="7" width="84.7109375" style="9" customWidth="1"/>
    <col min="8" max="9" width="11.5703125" style="9" customWidth="1"/>
    <col min="10" max="16384" width="9.140625" style="9"/>
  </cols>
  <sheetData>
    <row r="1" spans="1:10" ht="30">
      <c r="A1" s="15" t="s">
        <v>0</v>
      </c>
      <c r="B1" s="8" t="s">
        <v>1</v>
      </c>
      <c r="C1" s="15" t="s">
        <v>5</v>
      </c>
      <c r="D1" s="15" t="s">
        <v>6</v>
      </c>
      <c r="E1" s="8" t="s">
        <v>7</v>
      </c>
      <c r="F1" s="8" t="s">
        <v>1402</v>
      </c>
      <c r="G1" s="8" t="s">
        <v>21</v>
      </c>
      <c r="H1" s="15" t="s">
        <v>22</v>
      </c>
      <c r="I1" s="15" t="s">
        <v>23</v>
      </c>
      <c r="J1" s="3" t="s">
        <v>24</v>
      </c>
    </row>
    <row r="2" spans="1:10" ht="135">
      <c r="A2" s="9" t="s">
        <v>1439</v>
      </c>
      <c r="D2" s="10" t="s">
        <v>893</v>
      </c>
      <c r="G2" s="10" t="s">
        <v>2776</v>
      </c>
      <c r="H2" s="9" t="s">
        <v>1403</v>
      </c>
      <c r="I2" s="11" t="s">
        <v>1404</v>
      </c>
      <c r="J2" s="9" t="s">
        <v>522</v>
      </c>
    </row>
    <row r="3" spans="1:10" ht="60">
      <c r="A3" s="10" t="s">
        <v>1405</v>
      </c>
      <c r="B3" s="10"/>
      <c r="C3" s="9" t="s">
        <v>935</v>
      </c>
      <c r="D3" s="10" t="s">
        <v>524</v>
      </c>
      <c r="E3" s="10" t="s">
        <v>1406</v>
      </c>
      <c r="F3" s="10" t="s">
        <v>1407</v>
      </c>
      <c r="G3" s="10" t="s">
        <v>1408</v>
      </c>
      <c r="H3" s="9" t="s">
        <v>1409</v>
      </c>
      <c r="I3" s="11" t="s">
        <v>1410</v>
      </c>
      <c r="J3" s="9" t="s">
        <v>522</v>
      </c>
    </row>
    <row r="4" spans="1:10" ht="75">
      <c r="A4" s="10" t="s">
        <v>1405</v>
      </c>
      <c r="B4" s="10"/>
      <c r="C4" s="9" t="s">
        <v>935</v>
      </c>
      <c r="D4" s="10" t="s">
        <v>524</v>
      </c>
      <c r="E4" s="10" t="s">
        <v>1406</v>
      </c>
      <c r="F4" s="10" t="s">
        <v>1411</v>
      </c>
      <c r="G4" s="10" t="s">
        <v>1412</v>
      </c>
      <c r="H4" s="9" t="s">
        <v>1409</v>
      </c>
      <c r="I4" s="11" t="s">
        <v>1410</v>
      </c>
      <c r="J4" s="9" t="s">
        <v>522</v>
      </c>
    </row>
    <row r="5" spans="1:10" ht="60">
      <c r="A5" s="10" t="s">
        <v>1405</v>
      </c>
      <c r="B5" s="10"/>
      <c r="C5" s="9" t="s">
        <v>935</v>
      </c>
      <c r="D5" s="10" t="s">
        <v>524</v>
      </c>
      <c r="E5" s="10" t="s">
        <v>1406</v>
      </c>
      <c r="F5" s="10" t="s">
        <v>1413</v>
      </c>
      <c r="G5" s="10" t="s">
        <v>1414</v>
      </c>
      <c r="H5" s="9" t="s">
        <v>1409</v>
      </c>
      <c r="I5" s="11" t="s">
        <v>1410</v>
      </c>
      <c r="J5" s="9" t="s">
        <v>522</v>
      </c>
    </row>
    <row r="8" spans="1:10">
      <c r="A8" s="9" t="s">
        <v>1415</v>
      </c>
      <c r="C8" s="9" t="s">
        <v>1416</v>
      </c>
      <c r="D8" s="9" t="s">
        <v>1274</v>
      </c>
      <c r="F8" s="9" t="s">
        <v>673</v>
      </c>
      <c r="G8" t="s">
        <v>2777</v>
      </c>
      <c r="H8" s="9" t="s">
        <v>1417</v>
      </c>
      <c r="I8" s="9" t="s">
        <v>1418</v>
      </c>
      <c r="J8" s="9" t="s">
        <v>34</v>
      </c>
    </row>
    <row r="9" spans="1:10">
      <c r="A9" s="9" t="s">
        <v>1439</v>
      </c>
      <c r="C9" s="9" t="s">
        <v>1416</v>
      </c>
      <c r="D9" s="9" t="s">
        <v>1274</v>
      </c>
      <c r="F9" s="9" t="s">
        <v>1420</v>
      </c>
      <c r="G9" t="s">
        <v>1421</v>
      </c>
      <c r="H9" s="9" t="s">
        <v>1422</v>
      </c>
      <c r="I9" t="s">
        <v>1423</v>
      </c>
      <c r="J9" s="9" t="s">
        <v>34</v>
      </c>
    </row>
    <row r="10" spans="1:10">
      <c r="A10" s="9" t="s">
        <v>1439</v>
      </c>
      <c r="C10" s="9" t="s">
        <v>935</v>
      </c>
      <c r="D10" s="9" t="s">
        <v>1274</v>
      </c>
      <c r="E10" s="9" t="s">
        <v>103</v>
      </c>
      <c r="F10" s="9" t="s">
        <v>1424</v>
      </c>
      <c r="G10" s="19" t="s">
        <v>1425</v>
      </c>
      <c r="H10" s="9" t="s">
        <v>1426</v>
      </c>
      <c r="I10" s="9" t="s">
        <v>1427</v>
      </c>
      <c r="J10" s="9" t="s">
        <v>34</v>
      </c>
    </row>
    <row r="11" spans="1:10">
      <c r="A11" s="9" t="s">
        <v>1415</v>
      </c>
      <c r="C11" s="9" t="s">
        <v>1416</v>
      </c>
      <c r="D11" s="9" t="s">
        <v>1274</v>
      </c>
      <c r="F11" s="9" t="s">
        <v>1428</v>
      </c>
      <c r="G11" s="9" t="s">
        <v>2778</v>
      </c>
      <c r="H11" s="9" t="s">
        <v>1429</v>
      </c>
      <c r="I11" s="21" t="s">
        <v>1430</v>
      </c>
      <c r="J11" s="9" t="s">
        <v>34</v>
      </c>
    </row>
    <row r="12" spans="1:10">
      <c r="A12" s="9" t="s">
        <v>1439</v>
      </c>
      <c r="C12" s="9" t="s">
        <v>935</v>
      </c>
      <c r="D12" s="9" t="s">
        <v>1274</v>
      </c>
      <c r="F12" s="9" t="s">
        <v>1431</v>
      </c>
      <c r="G12" s="9" t="s">
        <v>1432</v>
      </c>
      <c r="H12" s="9" t="s">
        <v>1433</v>
      </c>
      <c r="I12" t="s">
        <v>1434</v>
      </c>
      <c r="J12" s="9" t="s">
        <v>34</v>
      </c>
    </row>
    <row r="13" spans="1:10">
      <c r="A13" s="9" t="s">
        <v>1439</v>
      </c>
      <c r="C13" s="9" t="s">
        <v>935</v>
      </c>
      <c r="D13" s="9" t="s">
        <v>1274</v>
      </c>
      <c r="F13" s="9" t="s">
        <v>1435</v>
      </c>
      <c r="G13" s="9" t="s">
        <v>1436</v>
      </c>
      <c r="H13" s="9" t="s">
        <v>1437</v>
      </c>
      <c r="I13" s="21" t="s">
        <v>1438</v>
      </c>
      <c r="J13" s="9" t="s">
        <v>34</v>
      </c>
    </row>
    <row r="15" spans="1:10">
      <c r="A15" s="9" t="s">
        <v>1439</v>
      </c>
      <c r="C15" s="9" t="s">
        <v>1416</v>
      </c>
      <c r="D15" s="9" t="s">
        <v>148</v>
      </c>
      <c r="F15" s="9" t="s">
        <v>1440</v>
      </c>
      <c r="G15" s="9" t="s">
        <v>1441</v>
      </c>
      <c r="H15" s="9" t="s">
        <v>1442</v>
      </c>
      <c r="I15" s="9" t="s">
        <v>1443</v>
      </c>
      <c r="J15" s="9" t="s">
        <v>34</v>
      </c>
    </row>
    <row r="16" spans="1:10">
      <c r="A16" s="9" t="s">
        <v>1415</v>
      </c>
      <c r="C16" s="9" t="s">
        <v>28</v>
      </c>
      <c r="D16" s="9" t="s">
        <v>148</v>
      </c>
      <c r="G16" s="9" t="s">
        <v>1444</v>
      </c>
      <c r="H16" s="9" t="s">
        <v>1445</v>
      </c>
      <c r="I16" s="9" t="s">
        <v>1446</v>
      </c>
      <c r="J16" s="9" t="s">
        <v>34</v>
      </c>
    </row>
    <row r="17" spans="1:10">
      <c r="A17" s="9" t="s">
        <v>1439</v>
      </c>
      <c r="C17" s="9" t="s">
        <v>28</v>
      </c>
      <c r="D17" s="9" t="s">
        <v>148</v>
      </c>
      <c r="F17" s="9" t="s">
        <v>1447</v>
      </c>
      <c r="G17" s="9" t="s">
        <v>1448</v>
      </c>
      <c r="H17" s="9" t="s">
        <v>1449</v>
      </c>
      <c r="I17" s="9" t="s">
        <v>1450</v>
      </c>
      <c r="J17" s="9" t="s">
        <v>34</v>
      </c>
    </row>
    <row r="20" spans="1:10">
      <c r="A20" s="9" t="s">
        <v>2773</v>
      </c>
      <c r="C20" s="9" t="s">
        <v>102</v>
      </c>
      <c r="D20" s="9" t="s">
        <v>1383</v>
      </c>
      <c r="F20" s="9" t="s">
        <v>1451</v>
      </c>
      <c r="G20" s="9" t="s">
        <v>1452</v>
      </c>
      <c r="H20" s="9" t="s">
        <v>1453</v>
      </c>
      <c r="I20" s="21" t="s">
        <v>1454</v>
      </c>
      <c r="J20" s="9" t="s">
        <v>34</v>
      </c>
    </row>
    <row r="21" spans="1:10">
      <c r="A21" s="9" t="s">
        <v>2773</v>
      </c>
      <c r="C21" s="9" t="s">
        <v>102</v>
      </c>
      <c r="D21" s="9" t="s">
        <v>1383</v>
      </c>
      <c r="F21" s="9" t="s">
        <v>1455</v>
      </c>
      <c r="G21" s="9" t="s">
        <v>1456</v>
      </c>
      <c r="H21" s="9" t="s">
        <v>1457</v>
      </c>
      <c r="I21" s="21" t="s">
        <v>1458</v>
      </c>
      <c r="J21" s="9" t="s">
        <v>34</v>
      </c>
    </row>
    <row r="22" spans="1:10">
      <c r="A22" s="9" t="s">
        <v>2774</v>
      </c>
      <c r="C22" s="9" t="s">
        <v>102</v>
      </c>
      <c r="D22" s="9" t="s">
        <v>1383</v>
      </c>
      <c r="F22" s="9" t="s">
        <v>1459</v>
      </c>
      <c r="G22" s="9" t="s">
        <v>1460</v>
      </c>
      <c r="H22" s="9" t="s">
        <v>1461</v>
      </c>
      <c r="I22" s="21" t="s">
        <v>1462</v>
      </c>
      <c r="J22" s="9" t="s">
        <v>34</v>
      </c>
    </row>
    <row r="23" spans="1:10">
      <c r="A23" s="9" t="s">
        <v>2775</v>
      </c>
      <c r="C23" s="9" t="s">
        <v>662</v>
      </c>
      <c r="D23" s="9" t="s">
        <v>1383</v>
      </c>
      <c r="F23" s="9" t="s">
        <v>1463</v>
      </c>
      <c r="G23" s="9" t="s">
        <v>1464</v>
      </c>
      <c r="H23" s="9" t="s">
        <v>1465</v>
      </c>
      <c r="I23" s="21" t="s">
        <v>1466</v>
      </c>
      <c r="J23" s="9" t="s">
        <v>34</v>
      </c>
    </row>
    <row r="24" spans="1:10">
      <c r="A24" s="9" t="s">
        <v>1439</v>
      </c>
      <c r="B24" s="9" t="s">
        <v>1467</v>
      </c>
      <c r="C24" s="9" t="s">
        <v>1416</v>
      </c>
      <c r="D24" s="9" t="s">
        <v>1383</v>
      </c>
      <c r="F24" s="9" t="s">
        <v>1468</v>
      </c>
      <c r="G24" s="9" t="s">
        <v>1469</v>
      </c>
      <c r="H24" s="9" t="s">
        <v>1020</v>
      </c>
      <c r="I24" t="s">
        <v>1021</v>
      </c>
      <c r="J24" s="9" t="s">
        <v>34</v>
      </c>
    </row>
    <row r="26" spans="1:10">
      <c r="A26" s="9" t="s">
        <v>1470</v>
      </c>
      <c r="C26" s="9" t="s">
        <v>935</v>
      </c>
      <c r="D26" s="9" t="s">
        <v>783</v>
      </c>
      <c r="F26" s="9" t="s">
        <v>1471</v>
      </c>
      <c r="G26" s="19" t="s">
        <v>1472</v>
      </c>
      <c r="H26" s="9" t="s">
        <v>1473</v>
      </c>
      <c r="I26" s="9" t="s">
        <v>787</v>
      </c>
      <c r="J26" s="9" t="s">
        <v>34</v>
      </c>
    </row>
    <row r="27" spans="1:10">
      <c r="A27" s="9" t="s">
        <v>1474</v>
      </c>
      <c r="C27" s="9" t="s">
        <v>935</v>
      </c>
      <c r="D27" s="9" t="s">
        <v>783</v>
      </c>
      <c r="F27" s="9" t="s">
        <v>1471</v>
      </c>
      <c r="G27" s="9" t="s">
        <v>1472</v>
      </c>
      <c r="H27" s="9" t="s">
        <v>1473</v>
      </c>
      <c r="I27" s="9" t="s">
        <v>787</v>
      </c>
      <c r="J27" s="9" t="s">
        <v>34</v>
      </c>
    </row>
    <row r="28" spans="1:10">
      <c r="A28" s="9" t="s">
        <v>1439</v>
      </c>
      <c r="B28" s="9" t="s">
        <v>1439</v>
      </c>
      <c r="C28" s="9" t="s">
        <v>1416</v>
      </c>
      <c r="D28" s="9" t="s">
        <v>783</v>
      </c>
      <c r="F28" s="9" t="s">
        <v>1475</v>
      </c>
      <c r="G28" s="9" t="s">
        <v>1476</v>
      </c>
      <c r="H28" s="9" t="s">
        <v>1477</v>
      </c>
      <c r="I28" s="9" t="s">
        <v>1478</v>
      </c>
      <c r="J28" s="9" t="s">
        <v>34</v>
      </c>
    </row>
    <row r="29" spans="1:10">
      <c r="A29" s="9" t="s">
        <v>1439</v>
      </c>
      <c r="B29" s="9" t="s">
        <v>1439</v>
      </c>
      <c r="C29" s="9" t="s">
        <v>1416</v>
      </c>
      <c r="D29" s="9" t="s">
        <v>783</v>
      </c>
      <c r="F29" s="9" t="s">
        <v>1479</v>
      </c>
      <c r="G29" s="9" t="s">
        <v>1480</v>
      </c>
      <c r="H29" s="9" t="s">
        <v>1481</v>
      </c>
      <c r="I29" s="9" t="s">
        <v>1482</v>
      </c>
      <c r="J29" s="9" t="s">
        <v>34</v>
      </c>
    </row>
    <row r="31" spans="1:10">
      <c r="A31" s="9" t="s">
        <v>2779</v>
      </c>
      <c r="C31" s="9" t="s">
        <v>1483</v>
      </c>
      <c r="D31" s="9" t="s">
        <v>1484</v>
      </c>
      <c r="H31" s="9" t="s">
        <v>1483</v>
      </c>
      <c r="I31" s="9" t="s">
        <v>1485</v>
      </c>
      <c r="J31" s="9" t="s">
        <v>34</v>
      </c>
    </row>
    <row r="33" spans="1:10">
      <c r="A33" s="9" t="s">
        <v>1439</v>
      </c>
      <c r="B33" s="9" t="s">
        <v>1486</v>
      </c>
      <c r="C33" s="9" t="s">
        <v>1416</v>
      </c>
      <c r="D33" s="9" t="s">
        <v>1038</v>
      </c>
      <c r="F33" s="9" t="s">
        <v>1487</v>
      </c>
      <c r="G33" s="9" t="s">
        <v>1488</v>
      </c>
      <c r="H33" s="9" t="s">
        <v>1083</v>
      </c>
      <c r="I33" s="21" t="s">
        <v>1084</v>
      </c>
      <c r="J33" s="9" t="s">
        <v>34</v>
      </c>
    </row>
    <row r="34" spans="1:10">
      <c r="A34" s="9" t="s">
        <v>1439</v>
      </c>
      <c r="B34" s="9" t="s">
        <v>1489</v>
      </c>
      <c r="C34" s="9" t="s">
        <v>1416</v>
      </c>
      <c r="D34" s="9" t="s">
        <v>1038</v>
      </c>
      <c r="F34" s="9" t="s">
        <v>1487</v>
      </c>
      <c r="G34" s="9" t="s">
        <v>1490</v>
      </c>
      <c r="H34" s="9" t="s">
        <v>1083</v>
      </c>
      <c r="I34" s="21" t="s">
        <v>1084</v>
      </c>
      <c r="J34" s="9" t="s">
        <v>34</v>
      </c>
    </row>
    <row r="35" spans="1:10">
      <c r="A35" s="9" t="s">
        <v>1439</v>
      </c>
      <c r="B35" s="9" t="s">
        <v>1491</v>
      </c>
      <c r="C35" s="9" t="s">
        <v>28</v>
      </c>
      <c r="D35" s="9" t="s">
        <v>1038</v>
      </c>
      <c r="F35" s="9" t="s">
        <v>1413</v>
      </c>
      <c r="G35" s="9" t="s">
        <v>1492</v>
      </c>
      <c r="H35" s="9" t="s">
        <v>1493</v>
      </c>
      <c r="I35" s="21" t="s">
        <v>1494</v>
      </c>
      <c r="J35" s="9" t="s">
        <v>34</v>
      </c>
    </row>
    <row r="36" spans="1:10">
      <c r="A36" s="9" t="s">
        <v>1439</v>
      </c>
      <c r="B36" s="9" t="s">
        <v>1419</v>
      </c>
      <c r="C36" s="9" t="s">
        <v>1416</v>
      </c>
      <c r="D36" s="9" t="s">
        <v>1038</v>
      </c>
      <c r="F36" s="9" t="s">
        <v>1495</v>
      </c>
      <c r="G36" s="9" t="s">
        <v>1496</v>
      </c>
      <c r="H36" s="9" t="s">
        <v>1497</v>
      </c>
      <c r="I36" s="21" t="s">
        <v>1498</v>
      </c>
      <c r="J36" s="9" t="s">
        <v>34</v>
      </c>
    </row>
    <row r="38" spans="1:10">
      <c r="A38" s="9" t="s">
        <v>1439</v>
      </c>
      <c r="C38" s="9" t="s">
        <v>935</v>
      </c>
      <c r="D38" s="26" t="s">
        <v>648</v>
      </c>
      <c r="F38" s="9" t="s">
        <v>1499</v>
      </c>
      <c r="G38" s="9" t="s">
        <v>1500</v>
      </c>
      <c r="H38" s="9" t="s">
        <v>1501</v>
      </c>
      <c r="I38" s="21" t="s">
        <v>1502</v>
      </c>
      <c r="J38" s="9" t="s">
        <v>34</v>
      </c>
    </row>
    <row r="39" spans="1:10">
      <c r="A39" s="9" t="s">
        <v>1439</v>
      </c>
      <c r="C39" s="9" t="s">
        <v>935</v>
      </c>
      <c r="D39" s="26" t="s">
        <v>1503</v>
      </c>
      <c r="F39" s="9" t="s">
        <v>1504</v>
      </c>
      <c r="G39" s="9" t="s">
        <v>1505</v>
      </c>
      <c r="H39" s="9" t="s">
        <v>1506</v>
      </c>
      <c r="I39" s="21" t="s">
        <v>1507</v>
      </c>
      <c r="J39" s="9" t="s">
        <v>34</v>
      </c>
    </row>
    <row r="41" spans="1:10">
      <c r="A41" s="9" t="s">
        <v>1439</v>
      </c>
      <c r="C41" s="9" t="s">
        <v>662</v>
      </c>
      <c r="D41" s="26" t="s">
        <v>616</v>
      </c>
      <c r="F41" s="9" t="s">
        <v>1508</v>
      </c>
      <c r="G41" t="s">
        <v>1509</v>
      </c>
      <c r="H41" s="9" t="s">
        <v>1510</v>
      </c>
      <c r="I41" s="9" t="s">
        <v>1511</v>
      </c>
      <c r="J41" s="9" t="s">
        <v>34</v>
      </c>
    </row>
    <row r="42" spans="1:10">
      <c r="A42" s="9" t="s">
        <v>1439</v>
      </c>
      <c r="C42" s="9" t="s">
        <v>935</v>
      </c>
      <c r="D42" s="26" t="s">
        <v>616</v>
      </c>
      <c r="F42" s="9" t="s">
        <v>1512</v>
      </c>
      <c r="G42" s="28" t="s">
        <v>1513</v>
      </c>
      <c r="H42" s="9" t="s">
        <v>1514</v>
      </c>
      <c r="I42" s="9" t="s">
        <v>1515</v>
      </c>
      <c r="J42" s="9" t="s">
        <v>34</v>
      </c>
    </row>
    <row r="44" spans="1:10">
      <c r="A44" s="9" t="s">
        <v>1439</v>
      </c>
      <c r="C44" s="9" t="s">
        <v>935</v>
      </c>
      <c r="D44" s="9" t="s">
        <v>844</v>
      </c>
      <c r="F44" s="9" t="s">
        <v>2780</v>
      </c>
      <c r="G44" s="9" t="s">
        <v>2781</v>
      </c>
      <c r="H44" s="9" t="s">
        <v>1516</v>
      </c>
      <c r="I44" s="9" t="s">
        <v>1517</v>
      </c>
      <c r="J44" s="9" t="s">
        <v>34</v>
      </c>
    </row>
    <row r="45" spans="1:10">
      <c r="A45" s="9" t="s">
        <v>1439</v>
      </c>
      <c r="C45" s="9" t="s">
        <v>1416</v>
      </c>
      <c r="D45" s="9" t="s">
        <v>844</v>
      </c>
      <c r="F45" s="9" t="s">
        <v>1518</v>
      </c>
      <c r="G45" s="9" t="s">
        <v>1519</v>
      </c>
      <c r="H45" s="9" t="s">
        <v>847</v>
      </c>
      <c r="I45" t="s">
        <v>848</v>
      </c>
      <c r="J45" s="9" t="s">
        <v>34</v>
      </c>
    </row>
    <row r="47" spans="1:10">
      <c r="A47" s="9" t="s">
        <v>1439</v>
      </c>
      <c r="C47" s="9" t="s">
        <v>935</v>
      </c>
      <c r="D47" s="9" t="s">
        <v>1520</v>
      </c>
      <c r="F47" s="9" t="s">
        <v>1521</v>
      </c>
      <c r="G47" s="9" t="s">
        <v>1522</v>
      </c>
      <c r="H47" s="9" t="s">
        <v>1523</v>
      </c>
      <c r="I47" s="9" t="s">
        <v>1524</v>
      </c>
      <c r="J47" s="9" t="s">
        <v>34</v>
      </c>
    </row>
    <row r="48" spans="1:10">
      <c r="A48" s="9" t="s">
        <v>2779</v>
      </c>
      <c r="C48" s="9" t="s">
        <v>935</v>
      </c>
      <c r="D48" s="9" t="s">
        <v>1203</v>
      </c>
      <c r="F48" s="9" t="s">
        <v>1415</v>
      </c>
      <c r="G48" s="9" t="s">
        <v>2782</v>
      </c>
      <c r="H48" s="9" t="s">
        <v>1525</v>
      </c>
      <c r="I48" s="9" t="s">
        <v>1526</v>
      </c>
      <c r="J48" s="9" t="s">
        <v>34</v>
      </c>
    </row>
    <row r="50" spans="1:10">
      <c r="A50" s="9" t="s">
        <v>2779</v>
      </c>
      <c r="C50" s="9" t="s">
        <v>935</v>
      </c>
      <c r="D50" s="26" t="s">
        <v>1146</v>
      </c>
      <c r="F50" s="9" t="s">
        <v>2783</v>
      </c>
      <c r="G50" t="s">
        <v>1527</v>
      </c>
      <c r="H50" s="9" t="s">
        <v>1528</v>
      </c>
      <c r="I50" s="9" t="s">
        <v>1529</v>
      </c>
      <c r="J50" s="9" t="s">
        <v>34</v>
      </c>
    </row>
    <row r="51" spans="1:10">
      <c r="A51" s="9" t="s">
        <v>2779</v>
      </c>
      <c r="C51" s="9" t="s">
        <v>935</v>
      </c>
      <c r="D51" s="26" t="s">
        <v>1146</v>
      </c>
      <c r="E51" s="9" t="s">
        <v>1530</v>
      </c>
      <c r="F51" s="9" t="s">
        <v>2784</v>
      </c>
      <c r="G51" t="s">
        <v>1531</v>
      </c>
      <c r="H51" s="9" t="s">
        <v>1532</v>
      </c>
      <c r="I51" s="9" t="s">
        <v>1533</v>
      </c>
      <c r="J51" s="9" t="s">
        <v>34</v>
      </c>
    </row>
    <row r="52" spans="1:10">
      <c r="A52" s="9" t="s">
        <v>1439</v>
      </c>
      <c r="C52" s="9" t="s">
        <v>935</v>
      </c>
      <c r="D52" s="26" t="s">
        <v>1146</v>
      </c>
      <c r="E52" s="9" t="s">
        <v>1534</v>
      </c>
      <c r="F52" s="9" t="s">
        <v>1535</v>
      </c>
      <c r="G52" t="s">
        <v>1536</v>
      </c>
      <c r="H52" s="9" t="s">
        <v>1537</v>
      </c>
      <c r="I52" s="9" t="s">
        <v>1538</v>
      </c>
      <c r="J52" s="9" t="s">
        <v>34</v>
      </c>
    </row>
    <row r="53" spans="1:10">
      <c r="A53" s="9" t="s">
        <v>1439</v>
      </c>
      <c r="C53" s="9" t="s">
        <v>28</v>
      </c>
      <c r="D53" s="26" t="s">
        <v>1539</v>
      </c>
      <c r="H53" s="9" t="s">
        <v>1157</v>
      </c>
      <c r="I53" s="9" t="s">
        <v>1166</v>
      </c>
      <c r="J53" s="9" t="s">
        <v>34</v>
      </c>
    </row>
    <row r="55" spans="1:10">
      <c r="A55" s="9" t="s">
        <v>1439</v>
      </c>
      <c r="C55" s="9" t="s">
        <v>1416</v>
      </c>
      <c r="D55" s="9" t="s">
        <v>462</v>
      </c>
      <c r="F55" s="9" t="s">
        <v>1540</v>
      </c>
      <c r="G55" s="9" t="s">
        <v>1541</v>
      </c>
      <c r="H55" s="9" t="s">
        <v>1542</v>
      </c>
      <c r="I55" s="9" t="s">
        <v>1543</v>
      </c>
      <c r="J55" s="9" t="s">
        <v>34</v>
      </c>
    </row>
    <row r="56" spans="1:10">
      <c r="A56" s="9" t="s">
        <v>2779</v>
      </c>
      <c r="C56" s="9" t="s">
        <v>935</v>
      </c>
      <c r="D56" s="9" t="s">
        <v>462</v>
      </c>
      <c r="F56" s="9" t="s">
        <v>1544</v>
      </c>
      <c r="G56" s="9" t="s">
        <v>1545</v>
      </c>
      <c r="H56" s="9" t="s">
        <v>1546</v>
      </c>
      <c r="I56" s="9" t="s">
        <v>1547</v>
      </c>
      <c r="J56" s="9" t="s">
        <v>34</v>
      </c>
    </row>
    <row r="58" spans="1:10">
      <c r="A58" s="9" t="s">
        <v>1415</v>
      </c>
      <c r="C58" s="9" t="s">
        <v>1416</v>
      </c>
      <c r="D58" s="9" t="s">
        <v>1548</v>
      </c>
      <c r="F58" s="9" t="s">
        <v>1415</v>
      </c>
      <c r="G58" s="9" t="s">
        <v>2785</v>
      </c>
      <c r="H58" s="9" t="s">
        <v>1549</v>
      </c>
      <c r="I58" s="9" t="s">
        <v>1550</v>
      </c>
      <c r="J58" s="9" t="s">
        <v>34</v>
      </c>
    </row>
    <row r="60" spans="1:10">
      <c r="A60" s="9" t="s">
        <v>1439</v>
      </c>
      <c r="C60" s="9" t="s">
        <v>1416</v>
      </c>
      <c r="D60" s="26" t="s">
        <v>547</v>
      </c>
      <c r="F60" s="9" t="s">
        <v>1551</v>
      </c>
      <c r="G60" s="9" t="s">
        <v>1552</v>
      </c>
      <c r="H60" s="9" t="s">
        <v>1553</v>
      </c>
      <c r="I60" s="9" t="s">
        <v>1554</v>
      </c>
      <c r="J60" s="9" t="s">
        <v>34</v>
      </c>
    </row>
    <row r="61" spans="1:10">
      <c r="A61" s="9" t="s">
        <v>2779</v>
      </c>
      <c r="C61" s="9" t="s">
        <v>102</v>
      </c>
      <c r="D61" s="26" t="s">
        <v>547</v>
      </c>
      <c r="F61" s="9" t="s">
        <v>2786</v>
      </c>
      <c r="G61" s="9" t="s">
        <v>1555</v>
      </c>
      <c r="H61" s="9" t="s">
        <v>1556</v>
      </c>
      <c r="I61" s="9" t="s">
        <v>1557</v>
      </c>
      <c r="J61" s="9" t="s">
        <v>34</v>
      </c>
    </row>
    <row r="64" spans="1:10">
      <c r="A64" s="9" t="s">
        <v>2779</v>
      </c>
      <c r="C64" s="9" t="s">
        <v>935</v>
      </c>
      <c r="D64" s="9" t="s">
        <v>1558</v>
      </c>
      <c r="F64" s="9" t="s">
        <v>2787</v>
      </c>
      <c r="G64" s="9" t="s">
        <v>2788</v>
      </c>
      <c r="H64" s="9" t="s">
        <v>1559</v>
      </c>
      <c r="I64" s="9" t="s">
        <v>1560</v>
      </c>
      <c r="J64" s="9" t="s">
        <v>34</v>
      </c>
    </row>
    <row r="65" spans="1:10">
      <c r="A65" s="9" t="s">
        <v>1439</v>
      </c>
      <c r="C65" s="9" t="s">
        <v>935</v>
      </c>
      <c r="D65" s="9" t="s">
        <v>493</v>
      </c>
      <c r="F65" s="9" t="s">
        <v>1561</v>
      </c>
      <c r="G65" s="9" t="s">
        <v>1562</v>
      </c>
      <c r="H65" s="9" t="s">
        <v>1563</v>
      </c>
      <c r="I65" t="s">
        <v>1564</v>
      </c>
      <c r="J65" s="9" t="s">
        <v>34</v>
      </c>
    </row>
    <row r="66" spans="1:10">
      <c r="A66" s="9" t="s">
        <v>2779</v>
      </c>
      <c r="C66" s="9" t="s">
        <v>935</v>
      </c>
      <c r="D66" s="9" t="s">
        <v>1558</v>
      </c>
      <c r="F66" s="9" t="s">
        <v>1565</v>
      </c>
      <c r="G66" s="9" t="s">
        <v>2789</v>
      </c>
      <c r="H66" s="9" t="s">
        <v>1566</v>
      </c>
      <c r="I66" s="9" t="s">
        <v>1567</v>
      </c>
      <c r="J66" s="9" t="s">
        <v>34</v>
      </c>
    </row>
    <row r="68" spans="1:10">
      <c r="A68" s="9" t="s">
        <v>2779</v>
      </c>
      <c r="C68" s="9" t="s">
        <v>1416</v>
      </c>
      <c r="D68" s="9" t="s">
        <v>1568</v>
      </c>
      <c r="F68" s="9" t="s">
        <v>2790</v>
      </c>
      <c r="G68" t="s">
        <v>2791</v>
      </c>
      <c r="H68" s="9" t="s">
        <v>1569</v>
      </c>
      <c r="I68" s="9" t="s">
        <v>1570</v>
      </c>
      <c r="J68" s="9" t="s">
        <v>34</v>
      </c>
    </row>
    <row r="69" spans="1:10">
      <c r="A69" s="9" t="s">
        <v>1415</v>
      </c>
      <c r="C69" s="9" t="s">
        <v>935</v>
      </c>
      <c r="D69" s="9" t="s">
        <v>1568</v>
      </c>
      <c r="F69" s="9" t="s">
        <v>1415</v>
      </c>
      <c r="G69" s="9" t="s">
        <v>1571</v>
      </c>
      <c r="H69" s="9" t="s">
        <v>1572</v>
      </c>
      <c r="I69" s="9" t="s">
        <v>1573</v>
      </c>
      <c r="J69" s="9" t="s">
        <v>34</v>
      </c>
    </row>
    <row r="70" spans="1:10">
      <c r="A70" s="9" t="s">
        <v>1415</v>
      </c>
      <c r="C70" s="9" t="s">
        <v>1416</v>
      </c>
      <c r="D70" s="9" t="s">
        <v>1568</v>
      </c>
      <c r="F70" s="9" t="s">
        <v>1574</v>
      </c>
      <c r="G70" t="s">
        <v>2792</v>
      </c>
      <c r="H70" s="9" t="s">
        <v>1575</v>
      </c>
      <c r="I70" s="9" t="s">
        <v>1576</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LOT!$J$3:$J$10</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S724"/>
  <sheetViews>
    <sheetView zoomScale="60" zoomScaleNormal="60" workbookViewId="0">
      <pane ySplit="1" topLeftCell="A2" activePane="bottomLeft" state="frozen"/>
      <selection pane="bottomLeft" activeCell="K731" sqref="K731"/>
    </sheetView>
  </sheetViews>
  <sheetFormatPr defaultColWidth="11.42578125" defaultRowHeight="15"/>
  <cols>
    <col min="1" max="2" width="11.42578125" style="9"/>
    <col min="3" max="3" width="23" style="9" customWidth="1"/>
    <col min="4" max="9" width="11.42578125" style="9"/>
    <col min="10" max="10" width="20.28515625" style="9" customWidth="1"/>
    <col min="11" max="13" width="16.7109375" style="9" customWidth="1"/>
    <col min="14" max="14" width="11.42578125" style="9"/>
    <col min="15" max="15" width="21.85546875" style="9" customWidth="1"/>
    <col min="16" max="16" width="27.140625" style="9" customWidth="1"/>
    <col min="17" max="19" width="11.42578125" style="9"/>
    <col min="20" max="16384" width="11.42578125" style="2"/>
  </cols>
  <sheetData>
    <row r="1" spans="1:17" s="9" customFormat="1" ht="45">
      <c r="A1" s="15" t="s">
        <v>0</v>
      </c>
      <c r="B1" s="8" t="s">
        <v>1577</v>
      </c>
      <c r="C1" s="15" t="s">
        <v>6</v>
      </c>
      <c r="D1" s="15" t="s">
        <v>8</v>
      </c>
      <c r="E1" s="8" t="s">
        <v>9</v>
      </c>
      <c r="F1" s="8" t="s">
        <v>10</v>
      </c>
      <c r="G1" s="8" t="s">
        <v>11</v>
      </c>
      <c r="H1" s="8" t="s">
        <v>12</v>
      </c>
      <c r="I1" s="8" t="s">
        <v>1578</v>
      </c>
      <c r="J1" s="8" t="s">
        <v>1579</v>
      </c>
      <c r="K1" s="15" t="s">
        <v>16</v>
      </c>
      <c r="L1" s="8" t="s">
        <v>17</v>
      </c>
      <c r="M1" s="8" t="s">
        <v>18</v>
      </c>
      <c r="N1" s="8" t="s">
        <v>21</v>
      </c>
      <c r="O1" s="15" t="s">
        <v>22</v>
      </c>
      <c r="P1" s="15" t="s">
        <v>23</v>
      </c>
      <c r="Q1" s="3" t="s">
        <v>24</v>
      </c>
    </row>
    <row r="2" spans="1:17" hidden="1">
      <c r="A2" s="9" t="s">
        <v>1580</v>
      </c>
      <c r="B2" s="9" t="s">
        <v>1581</v>
      </c>
      <c r="C2" s="9" t="s">
        <v>29</v>
      </c>
      <c r="D2" s="9" t="s">
        <v>1582</v>
      </c>
      <c r="I2" s="9" t="s">
        <v>1583</v>
      </c>
      <c r="J2" s="9" t="s">
        <v>1584</v>
      </c>
      <c r="K2" s="9">
        <v>0.98160000000000003</v>
      </c>
      <c r="L2" s="9">
        <v>0.95250000000000001</v>
      </c>
      <c r="M2" s="9">
        <v>0.99099999999999999</v>
      </c>
      <c r="N2" t="s">
        <v>1585</v>
      </c>
      <c r="O2" s="9" t="s">
        <v>1586</v>
      </c>
      <c r="P2" s="9" t="s">
        <v>1587</v>
      </c>
      <c r="Q2" s="9" t="s">
        <v>34</v>
      </c>
    </row>
    <row r="3" spans="1:17" hidden="1">
      <c r="A3" s="9" t="s">
        <v>1588</v>
      </c>
      <c r="B3" s="9" t="s">
        <v>1581</v>
      </c>
      <c r="C3" s="9" t="s">
        <v>29</v>
      </c>
      <c r="D3" s="9" t="s">
        <v>1582</v>
      </c>
      <c r="I3" s="9" t="s">
        <v>1583</v>
      </c>
      <c r="J3" s="9" t="s">
        <v>1584</v>
      </c>
      <c r="K3" s="9">
        <v>1</v>
      </c>
      <c r="L3" s="9">
        <v>1</v>
      </c>
      <c r="M3" s="9">
        <v>1</v>
      </c>
      <c r="N3" t="s">
        <v>1585</v>
      </c>
      <c r="O3" s="9" t="s">
        <v>1586</v>
      </c>
      <c r="P3" s="9" t="s">
        <v>1587</v>
      </c>
      <c r="Q3" s="9" t="s">
        <v>34</v>
      </c>
    </row>
    <row r="4" spans="1:17">
      <c r="A4" s="9" t="s">
        <v>1580</v>
      </c>
      <c r="B4" s="9" t="s">
        <v>1581</v>
      </c>
      <c r="C4" s="9" t="s">
        <v>29</v>
      </c>
      <c r="D4" s="9" t="s">
        <v>699</v>
      </c>
      <c r="I4" s="9" t="s">
        <v>1583</v>
      </c>
      <c r="J4" s="9" t="s">
        <v>1589</v>
      </c>
      <c r="N4" s="9" t="s">
        <v>2758</v>
      </c>
      <c r="O4" s="9" t="s">
        <v>1590</v>
      </c>
      <c r="P4" s="9" t="s">
        <v>1591</v>
      </c>
      <c r="Q4" s="9" t="s">
        <v>34</v>
      </c>
    </row>
    <row r="5" spans="1:17">
      <c r="A5" s="9" t="s">
        <v>1580</v>
      </c>
      <c r="B5" s="9" t="s">
        <v>1581</v>
      </c>
      <c r="C5" s="9" t="s">
        <v>29</v>
      </c>
      <c r="D5" s="9" t="s">
        <v>699</v>
      </c>
      <c r="I5" s="9" t="s">
        <v>1583</v>
      </c>
      <c r="J5" s="9" t="s">
        <v>1589</v>
      </c>
      <c r="N5" s="9" t="s">
        <v>2757</v>
      </c>
      <c r="O5" s="9" t="s">
        <v>1592</v>
      </c>
      <c r="P5" s="9" t="s">
        <v>1593</v>
      </c>
      <c r="Q5" s="9" t="s">
        <v>34</v>
      </c>
    </row>
    <row r="6" spans="1:17" hidden="1">
      <c r="A6" s="9" t="s">
        <v>1580</v>
      </c>
      <c r="B6" s="9" t="s">
        <v>1594</v>
      </c>
      <c r="C6" s="9" t="s">
        <v>29</v>
      </c>
      <c r="D6" s="9" t="s">
        <v>128</v>
      </c>
      <c r="I6" s="9" t="s">
        <v>68</v>
      </c>
      <c r="J6" s="9" t="s">
        <v>1595</v>
      </c>
      <c r="K6" s="9">
        <v>0.125</v>
      </c>
      <c r="N6" t="s">
        <v>1596</v>
      </c>
      <c r="O6" s="9" t="s">
        <v>1597</v>
      </c>
      <c r="P6" s="9" t="s">
        <v>1598</v>
      </c>
      <c r="Q6" s="9" t="s">
        <v>34</v>
      </c>
    </row>
    <row r="7" spans="1:17" hidden="1">
      <c r="A7" s="9" t="s">
        <v>1580</v>
      </c>
      <c r="B7" s="9" t="s">
        <v>1594</v>
      </c>
      <c r="C7" s="9" t="s">
        <v>29</v>
      </c>
      <c r="D7" s="9" t="s">
        <v>128</v>
      </c>
      <c r="I7" s="9" t="s">
        <v>68</v>
      </c>
      <c r="J7" s="9" t="s">
        <v>1599</v>
      </c>
      <c r="K7" s="9">
        <v>0.44</v>
      </c>
      <c r="N7" t="s">
        <v>1596</v>
      </c>
      <c r="O7" s="9" t="s">
        <v>1597</v>
      </c>
      <c r="P7" s="9" t="s">
        <v>1598</v>
      </c>
      <c r="Q7" s="9" t="s">
        <v>34</v>
      </c>
    </row>
    <row r="8" spans="1:17" hidden="1">
      <c r="A8" s="9" t="s">
        <v>1580</v>
      </c>
      <c r="B8" s="9" t="s">
        <v>1594</v>
      </c>
      <c r="C8" s="9" t="s">
        <v>29</v>
      </c>
      <c r="D8" s="9" t="s">
        <v>128</v>
      </c>
      <c r="I8" s="9" t="s">
        <v>68</v>
      </c>
      <c r="J8" s="9" t="s">
        <v>1600</v>
      </c>
      <c r="K8" s="9">
        <v>0.77</v>
      </c>
      <c r="N8" t="s">
        <v>1596</v>
      </c>
      <c r="O8" s="9" t="s">
        <v>1597</v>
      </c>
      <c r="P8" s="9" t="s">
        <v>1598</v>
      </c>
      <c r="Q8" s="9" t="s">
        <v>34</v>
      </c>
    </row>
    <row r="9" spans="1:17" hidden="1">
      <c r="A9" s="9" t="s">
        <v>1588</v>
      </c>
      <c r="B9" s="9" t="s">
        <v>1594</v>
      </c>
      <c r="C9" s="9" t="s">
        <v>29</v>
      </c>
      <c r="D9" s="9" t="s">
        <v>128</v>
      </c>
      <c r="I9" s="9" t="s">
        <v>68</v>
      </c>
      <c r="J9" s="9" t="s">
        <v>1601</v>
      </c>
      <c r="K9" s="35">
        <v>0.01</v>
      </c>
      <c r="L9" s="35"/>
      <c r="M9" s="35"/>
      <c r="N9" t="s">
        <v>1596</v>
      </c>
      <c r="O9" s="9" t="s">
        <v>1597</v>
      </c>
      <c r="P9" s="9" t="s">
        <v>1598</v>
      </c>
      <c r="Q9" s="9" t="s">
        <v>34</v>
      </c>
    </row>
    <row r="10" spans="1:17" hidden="1">
      <c r="A10" s="9" t="s">
        <v>1580</v>
      </c>
      <c r="B10" s="9" t="s">
        <v>1602</v>
      </c>
      <c r="C10" s="9" t="s">
        <v>29</v>
      </c>
      <c r="D10" s="9" t="s">
        <v>1603</v>
      </c>
      <c r="I10" s="9" t="s">
        <v>1583</v>
      </c>
      <c r="J10" s="9" t="s">
        <v>1604</v>
      </c>
      <c r="K10" s="35">
        <v>0.81799999999999995</v>
      </c>
      <c r="L10" s="35"/>
      <c r="M10" s="35"/>
      <c r="N10" t="s">
        <v>1605</v>
      </c>
      <c r="O10" s="9" t="s">
        <v>1606</v>
      </c>
      <c r="P10" s="9" t="s">
        <v>1607</v>
      </c>
      <c r="Q10" s="9" t="s">
        <v>34</v>
      </c>
    </row>
    <row r="11" spans="1:17" hidden="1">
      <c r="A11" s="9" t="s">
        <v>1588</v>
      </c>
      <c r="B11" s="9" t="s">
        <v>1602</v>
      </c>
      <c r="C11" s="9" t="s">
        <v>29</v>
      </c>
      <c r="D11" s="9" t="s">
        <v>1603</v>
      </c>
      <c r="I11" s="9" t="s">
        <v>1583</v>
      </c>
      <c r="J11" s="9" t="s">
        <v>1604</v>
      </c>
      <c r="K11" s="35">
        <v>0.95899999999999996</v>
      </c>
      <c r="L11" s="35"/>
      <c r="M11" s="35"/>
      <c r="N11" t="s">
        <v>1605</v>
      </c>
      <c r="O11" s="9" t="s">
        <v>1606</v>
      </c>
      <c r="P11" s="9" t="s">
        <v>1607</v>
      </c>
      <c r="Q11" s="9" t="s">
        <v>34</v>
      </c>
    </row>
    <row r="12" spans="1:17" hidden="1">
      <c r="A12" s="9" t="s">
        <v>1580</v>
      </c>
      <c r="B12" s="9" t="s">
        <v>1608</v>
      </c>
      <c r="C12" s="9" t="s">
        <v>29</v>
      </c>
      <c r="D12" s="9" t="s">
        <v>699</v>
      </c>
      <c r="I12" s="9" t="s">
        <v>1583</v>
      </c>
      <c r="J12" s="9" t="s">
        <v>1589</v>
      </c>
      <c r="K12" s="35">
        <v>0.77200000000000002</v>
      </c>
      <c r="L12" s="35"/>
      <c r="M12" s="35"/>
      <c r="N12" t="s">
        <v>1609</v>
      </c>
      <c r="O12" s="9" t="s">
        <v>1610</v>
      </c>
      <c r="P12" s="9" t="s">
        <v>1611</v>
      </c>
      <c r="Q12" s="9" t="s">
        <v>34</v>
      </c>
    </row>
    <row r="13" spans="1:17" hidden="1">
      <c r="A13" s="9" t="s">
        <v>1580</v>
      </c>
      <c r="B13" s="9" t="s">
        <v>1612</v>
      </c>
      <c r="C13" s="9" t="s">
        <v>29</v>
      </c>
      <c r="D13" s="9" t="s">
        <v>699</v>
      </c>
      <c r="I13" s="9" t="s">
        <v>1583</v>
      </c>
      <c r="J13" s="9" t="s">
        <v>1589</v>
      </c>
      <c r="K13" s="63">
        <v>0.42899999999999999</v>
      </c>
      <c r="L13" s="35">
        <v>0.35899999999999999</v>
      </c>
      <c r="M13" s="35">
        <v>0.501</v>
      </c>
      <c r="N13"/>
    </row>
    <row r="14" spans="1:17" hidden="1">
      <c r="A14" s="9" t="s">
        <v>1580</v>
      </c>
      <c r="B14" s="9" t="s">
        <v>1612</v>
      </c>
      <c r="C14" s="9" t="s">
        <v>29</v>
      </c>
      <c r="D14" s="9" t="s">
        <v>699</v>
      </c>
      <c r="I14" s="9" t="s">
        <v>1583</v>
      </c>
      <c r="J14" s="9" t="s">
        <v>1613</v>
      </c>
      <c r="K14" s="35">
        <v>0.33300000000000002</v>
      </c>
      <c r="L14" s="35">
        <v>0.26800000000000002</v>
      </c>
      <c r="M14" s="35">
        <v>0.40400000000000003</v>
      </c>
      <c r="N14" t="s">
        <v>1614</v>
      </c>
      <c r="O14" s="9" t="s">
        <v>1615</v>
      </c>
      <c r="P14" s="9" t="s">
        <v>1616</v>
      </c>
      <c r="Q14" s="9" t="s">
        <v>34</v>
      </c>
    </row>
    <row r="15" spans="1:17" hidden="1">
      <c r="A15" s="9" t="s">
        <v>1588</v>
      </c>
      <c r="B15" s="9" t="s">
        <v>1612</v>
      </c>
      <c r="C15" s="9" t="s">
        <v>29</v>
      </c>
      <c r="D15" s="9" t="s">
        <v>699</v>
      </c>
      <c r="I15" s="9" t="s">
        <v>1583</v>
      </c>
      <c r="J15" s="9" t="s">
        <v>1617</v>
      </c>
      <c r="K15" s="35">
        <v>0.99</v>
      </c>
      <c r="L15" s="35"/>
      <c r="M15" s="35"/>
      <c r="N15" t="s">
        <v>1614</v>
      </c>
      <c r="O15" s="9" t="s">
        <v>1615</v>
      </c>
      <c r="P15" s="9" t="s">
        <v>1616</v>
      </c>
      <c r="Q15" s="9" t="s">
        <v>34</v>
      </c>
    </row>
    <row r="16" spans="1:17" hidden="1">
      <c r="A16" s="9" t="s">
        <v>1580</v>
      </c>
      <c r="B16" s="9" t="s">
        <v>1581</v>
      </c>
      <c r="C16" s="9" t="s">
        <v>29</v>
      </c>
      <c r="D16" s="9" t="s">
        <v>699</v>
      </c>
      <c r="I16" s="9" t="s">
        <v>1583</v>
      </c>
      <c r="J16" s="9" t="s">
        <v>1589</v>
      </c>
      <c r="K16" s="35">
        <v>0.65200000000000002</v>
      </c>
      <c r="L16" s="35">
        <v>0.58099999999999996</v>
      </c>
      <c r="M16" s="35">
        <v>0.71799999999999997</v>
      </c>
      <c r="N16" t="s">
        <v>1614</v>
      </c>
      <c r="O16" s="9" t="s">
        <v>1615</v>
      </c>
      <c r="P16" s="9" t="s">
        <v>1616</v>
      </c>
      <c r="Q16" s="9" t="s">
        <v>34</v>
      </c>
    </row>
    <row r="17" spans="1:17" hidden="1">
      <c r="A17" s="9" t="s">
        <v>1580</v>
      </c>
      <c r="B17" s="9" t="s">
        <v>1581</v>
      </c>
      <c r="C17" s="9" t="s">
        <v>29</v>
      </c>
      <c r="D17" s="9" t="s">
        <v>699</v>
      </c>
      <c r="I17" s="9" t="s">
        <v>1583</v>
      </c>
      <c r="J17" s="9" t="s">
        <v>1613</v>
      </c>
      <c r="K17" s="35">
        <v>0.52</v>
      </c>
      <c r="L17" s="35">
        <v>0.44800000000000001</v>
      </c>
      <c r="M17" s="35">
        <v>0.59199999999999997</v>
      </c>
      <c r="N17" t="s">
        <v>1614</v>
      </c>
      <c r="O17" s="9" t="s">
        <v>1615</v>
      </c>
      <c r="P17" s="9" t="s">
        <v>1616</v>
      </c>
      <c r="Q17" s="9" t="s">
        <v>34</v>
      </c>
    </row>
    <row r="18" spans="1:17" hidden="1">
      <c r="A18" s="9" t="s">
        <v>1588</v>
      </c>
      <c r="B18" s="9" t="s">
        <v>1581</v>
      </c>
      <c r="C18" s="9" t="s">
        <v>29</v>
      </c>
      <c r="D18" s="9" t="s">
        <v>699</v>
      </c>
      <c r="I18" s="9" t="s">
        <v>1583</v>
      </c>
      <c r="J18" s="9" t="s">
        <v>1617</v>
      </c>
      <c r="K18" s="35">
        <v>0.99</v>
      </c>
      <c r="L18" s="35"/>
      <c r="M18" s="35"/>
      <c r="N18" t="s">
        <v>1614</v>
      </c>
      <c r="O18" s="9" t="s">
        <v>1615</v>
      </c>
      <c r="P18" s="9" t="s">
        <v>1616</v>
      </c>
      <c r="Q18" s="9" t="s">
        <v>34</v>
      </c>
    </row>
    <row r="19" spans="1:17" hidden="1">
      <c r="A19" s="9" t="s">
        <v>1580</v>
      </c>
      <c r="B19" s="9" t="s">
        <v>1612</v>
      </c>
      <c r="C19" s="9" t="s">
        <v>29</v>
      </c>
      <c r="D19" s="9" t="s">
        <v>699</v>
      </c>
      <c r="I19" s="9" t="s">
        <v>1583</v>
      </c>
      <c r="J19" s="9" t="s">
        <v>1618</v>
      </c>
      <c r="K19" s="35">
        <v>0.93100000000000005</v>
      </c>
      <c r="L19" s="35">
        <v>83.3</v>
      </c>
      <c r="M19" s="35">
        <v>98.1</v>
      </c>
      <c r="N19" t="s">
        <v>1619</v>
      </c>
      <c r="O19" s="9" t="s">
        <v>1620</v>
      </c>
      <c r="P19" s="9" t="s">
        <v>1621</v>
      </c>
      <c r="Q19" s="9" t="s">
        <v>34</v>
      </c>
    </row>
    <row r="20" spans="1:17" hidden="1">
      <c r="A20" s="9" t="s">
        <v>1588</v>
      </c>
      <c r="B20" s="9" t="s">
        <v>1612</v>
      </c>
      <c r="C20" s="9" t="s">
        <v>29</v>
      </c>
      <c r="D20" s="9" t="s">
        <v>699</v>
      </c>
      <c r="I20" s="9" t="s">
        <v>1583</v>
      </c>
      <c r="J20" s="9" t="s">
        <v>1618</v>
      </c>
      <c r="K20" s="35">
        <v>1</v>
      </c>
      <c r="L20" s="35">
        <v>95.9</v>
      </c>
      <c r="M20" s="35">
        <v>100</v>
      </c>
      <c r="N20" t="s">
        <v>1619</v>
      </c>
      <c r="O20" s="9" t="s">
        <v>1620</v>
      </c>
      <c r="P20" s="9" t="s">
        <v>1621</v>
      </c>
      <c r="Q20" s="9" t="s">
        <v>34</v>
      </c>
    </row>
    <row r="21" spans="1:17" hidden="1">
      <c r="A21" s="9" t="s">
        <v>1580</v>
      </c>
      <c r="B21" s="9" t="s">
        <v>1581</v>
      </c>
      <c r="C21" s="9" t="s">
        <v>29</v>
      </c>
      <c r="D21" s="9" t="s">
        <v>699</v>
      </c>
      <c r="I21" s="9" t="s">
        <v>1583</v>
      </c>
      <c r="J21" s="9" t="s">
        <v>1618</v>
      </c>
      <c r="K21" s="35">
        <v>0.98899999999999999</v>
      </c>
      <c r="L21" s="35">
        <v>93.4</v>
      </c>
      <c r="M21" s="35">
        <v>100</v>
      </c>
      <c r="N21" t="s">
        <v>1619</v>
      </c>
      <c r="O21" s="9" t="s">
        <v>1620</v>
      </c>
      <c r="P21" s="9" t="s">
        <v>1621</v>
      </c>
      <c r="Q21" s="9" t="s">
        <v>34</v>
      </c>
    </row>
    <row r="22" spans="1:17" hidden="1">
      <c r="A22" s="9" t="s">
        <v>1588</v>
      </c>
      <c r="B22" s="9" t="s">
        <v>1581</v>
      </c>
      <c r="C22" s="9" t="s">
        <v>29</v>
      </c>
      <c r="D22" s="9" t="s">
        <v>699</v>
      </c>
      <c r="I22" s="9" t="s">
        <v>1583</v>
      </c>
      <c r="J22" s="9" t="s">
        <v>1618</v>
      </c>
      <c r="K22" s="35">
        <v>0.98099999999999998</v>
      </c>
      <c r="L22" s="35">
        <v>90.1</v>
      </c>
      <c r="M22" s="35">
        <v>100</v>
      </c>
      <c r="N22" t="s">
        <v>1619</v>
      </c>
      <c r="O22" s="9" t="s">
        <v>1620</v>
      </c>
      <c r="P22" s="9" t="s">
        <v>1621</v>
      </c>
      <c r="Q22" s="9" t="s">
        <v>34</v>
      </c>
    </row>
    <row r="23" spans="1:17" hidden="1">
      <c r="A23" s="9" t="s">
        <v>1580</v>
      </c>
      <c r="B23" s="9" t="s">
        <v>1594</v>
      </c>
      <c r="C23" s="9" t="s">
        <v>29</v>
      </c>
      <c r="D23" s="9" t="s">
        <v>699</v>
      </c>
      <c r="I23" s="9" t="s">
        <v>1583</v>
      </c>
      <c r="J23" s="9" t="s">
        <v>1618</v>
      </c>
      <c r="K23" s="35">
        <v>0.94699999999999995</v>
      </c>
      <c r="L23" s="35">
        <v>85.4</v>
      </c>
      <c r="M23" s="35">
        <v>98.9</v>
      </c>
      <c r="N23" t="s">
        <v>1619</v>
      </c>
      <c r="O23" s="9" t="s">
        <v>1620</v>
      </c>
      <c r="P23" s="9" t="s">
        <v>1621</v>
      </c>
      <c r="Q23" s="9" t="s">
        <v>34</v>
      </c>
    </row>
    <row r="24" spans="1:17" hidden="1">
      <c r="A24" s="9" t="s">
        <v>1588</v>
      </c>
      <c r="B24" s="9" t="s">
        <v>1594</v>
      </c>
      <c r="C24" s="9" t="s">
        <v>29</v>
      </c>
      <c r="D24" s="9" t="s">
        <v>699</v>
      </c>
      <c r="I24" s="9" t="s">
        <v>1583</v>
      </c>
      <c r="J24" s="9" t="s">
        <v>1618</v>
      </c>
      <c r="K24" s="35">
        <v>0.96099999999999997</v>
      </c>
      <c r="L24" s="35">
        <v>89</v>
      </c>
      <c r="M24" s="35">
        <v>99.2</v>
      </c>
      <c r="N24" t="s">
        <v>1619</v>
      </c>
      <c r="O24" s="9" t="s">
        <v>1620</v>
      </c>
      <c r="P24" s="9" t="s">
        <v>1621</v>
      </c>
      <c r="Q24" s="9" t="s">
        <v>34</v>
      </c>
    </row>
    <row r="25" spans="1:17" hidden="1">
      <c r="A25" s="9" t="s">
        <v>1580</v>
      </c>
      <c r="B25" s="9" t="s">
        <v>1622</v>
      </c>
      <c r="C25" s="9" t="s">
        <v>148</v>
      </c>
      <c r="D25" s="9" t="s">
        <v>156</v>
      </c>
      <c r="I25" s="9" t="s">
        <v>1416</v>
      </c>
      <c r="K25" s="9">
        <v>0.98799999999999999</v>
      </c>
      <c r="L25" s="9">
        <v>0.96</v>
      </c>
      <c r="M25" s="9">
        <v>1</v>
      </c>
      <c r="N25" t="s">
        <v>1623</v>
      </c>
      <c r="O25" s="9" t="s">
        <v>1624</v>
      </c>
      <c r="P25" s="9" t="s">
        <v>1625</v>
      </c>
      <c r="Q25" s="9" t="s">
        <v>34</v>
      </c>
    </row>
    <row r="26" spans="1:17" hidden="1">
      <c r="A26" s="9" t="s">
        <v>1588</v>
      </c>
      <c r="B26" s="9" t="s">
        <v>1622</v>
      </c>
      <c r="C26" s="9" t="s">
        <v>148</v>
      </c>
      <c r="D26" s="9" t="s">
        <v>156</v>
      </c>
      <c r="I26" s="9" t="s">
        <v>1416</v>
      </c>
      <c r="K26" s="9">
        <v>0.995</v>
      </c>
      <c r="L26" s="9">
        <v>0.98399999999999999</v>
      </c>
      <c r="M26" s="9">
        <v>1</v>
      </c>
      <c r="N26" t="s">
        <v>1623</v>
      </c>
      <c r="O26" s="9" t="s">
        <v>1624</v>
      </c>
      <c r="P26" s="9" t="s">
        <v>1625</v>
      </c>
      <c r="Q26" s="9" t="s">
        <v>34</v>
      </c>
    </row>
    <row r="27" spans="1:17" hidden="1">
      <c r="A27" s="9" t="s">
        <v>1580</v>
      </c>
      <c r="B27" s="9" t="s">
        <v>1581</v>
      </c>
      <c r="C27" s="9" t="s">
        <v>148</v>
      </c>
      <c r="D27" s="9" t="s">
        <v>156</v>
      </c>
      <c r="I27" s="9" t="s">
        <v>1583</v>
      </c>
      <c r="J27" s="9" t="s">
        <v>1626</v>
      </c>
      <c r="K27" s="9">
        <v>1</v>
      </c>
      <c r="N27" t="s">
        <v>1627</v>
      </c>
      <c r="O27" s="9" t="s">
        <v>1628</v>
      </c>
      <c r="P27" s="21" t="s">
        <v>1629</v>
      </c>
      <c r="Q27" s="9" t="s">
        <v>34</v>
      </c>
    </row>
    <row r="28" spans="1:17" hidden="1">
      <c r="A28" s="9" t="s">
        <v>1588</v>
      </c>
      <c r="B28" s="9" t="s">
        <v>1581</v>
      </c>
      <c r="C28" s="9" t="s">
        <v>148</v>
      </c>
      <c r="D28" s="9" t="s">
        <v>156</v>
      </c>
      <c r="I28" s="9" t="s">
        <v>1583</v>
      </c>
      <c r="J28" s="9" t="s">
        <v>1626</v>
      </c>
      <c r="K28" s="9">
        <v>1</v>
      </c>
      <c r="N28" t="s">
        <v>1627</v>
      </c>
      <c r="O28" s="9" t="s">
        <v>1628</v>
      </c>
      <c r="P28" s="9" t="s">
        <v>1629</v>
      </c>
      <c r="Q28" s="9" t="s">
        <v>34</v>
      </c>
    </row>
    <row r="29" spans="1:17" hidden="1">
      <c r="A29" s="9" t="s">
        <v>1580</v>
      </c>
      <c r="B29" s="9" t="s">
        <v>1581</v>
      </c>
      <c r="C29" s="9" t="s">
        <v>148</v>
      </c>
      <c r="D29" s="9" t="s">
        <v>156</v>
      </c>
      <c r="I29" s="9" t="s">
        <v>1583</v>
      </c>
      <c r="J29" s="9" t="s">
        <v>1630</v>
      </c>
      <c r="K29" s="9">
        <v>0.89870000000000005</v>
      </c>
      <c r="N29" t="s">
        <v>1627</v>
      </c>
      <c r="O29" s="9" t="s">
        <v>1628</v>
      </c>
      <c r="P29" s="9" t="s">
        <v>1629</v>
      </c>
      <c r="Q29" s="9" t="s">
        <v>34</v>
      </c>
    </row>
    <row r="30" spans="1:17" hidden="1">
      <c r="A30" s="9" t="s">
        <v>1580</v>
      </c>
      <c r="B30" s="9" t="s">
        <v>1581</v>
      </c>
      <c r="C30" s="9" t="s">
        <v>148</v>
      </c>
      <c r="D30" s="9" t="s">
        <v>156</v>
      </c>
      <c r="I30" s="9" t="s">
        <v>1583</v>
      </c>
      <c r="J30" s="9" t="s">
        <v>1630</v>
      </c>
      <c r="K30" s="9">
        <v>0.97470000000000001</v>
      </c>
      <c r="N30" t="s">
        <v>1627</v>
      </c>
      <c r="O30" s="9" t="s">
        <v>1628</v>
      </c>
      <c r="P30" s="9" t="s">
        <v>1629</v>
      </c>
      <c r="Q30" s="9" t="s">
        <v>34</v>
      </c>
    </row>
    <row r="31" spans="1:17" hidden="1">
      <c r="A31" s="9" t="s">
        <v>1580</v>
      </c>
      <c r="B31" s="9" t="s">
        <v>1581</v>
      </c>
      <c r="C31" s="9" t="s">
        <v>148</v>
      </c>
      <c r="D31" s="9" t="s">
        <v>156</v>
      </c>
      <c r="I31" s="9" t="s">
        <v>1583</v>
      </c>
      <c r="J31" s="9" t="s">
        <v>1630</v>
      </c>
      <c r="K31" s="9">
        <v>0.98729999999999996</v>
      </c>
      <c r="N31" t="s">
        <v>1627</v>
      </c>
      <c r="O31" s="9" t="s">
        <v>1628</v>
      </c>
      <c r="P31" s="9" t="s">
        <v>1629</v>
      </c>
      <c r="Q31" s="9" t="s">
        <v>34</v>
      </c>
    </row>
    <row r="32" spans="1:17" hidden="1">
      <c r="A32" s="9" t="s">
        <v>1580</v>
      </c>
      <c r="B32" s="9" t="s">
        <v>1581</v>
      </c>
      <c r="C32" s="9" t="s">
        <v>148</v>
      </c>
      <c r="D32" s="9" t="s">
        <v>156</v>
      </c>
      <c r="I32" s="9" t="s">
        <v>1583</v>
      </c>
      <c r="J32" s="9" t="s">
        <v>1630</v>
      </c>
      <c r="K32" s="9">
        <v>0.92410000000000003</v>
      </c>
      <c r="N32" t="s">
        <v>1627</v>
      </c>
      <c r="O32" s="9" t="s">
        <v>1628</v>
      </c>
      <c r="P32" s="9" t="s">
        <v>1629</v>
      </c>
      <c r="Q32" s="9" t="s">
        <v>34</v>
      </c>
    </row>
    <row r="33" spans="1:17" hidden="1">
      <c r="A33" s="9" t="s">
        <v>1588</v>
      </c>
      <c r="B33" s="9" t="s">
        <v>1581</v>
      </c>
      <c r="C33" s="9" t="s">
        <v>148</v>
      </c>
      <c r="D33" s="9" t="s">
        <v>156</v>
      </c>
      <c r="I33" s="9" t="s">
        <v>1583</v>
      </c>
      <c r="J33" s="9" t="s">
        <v>1630</v>
      </c>
      <c r="K33" s="9">
        <v>1</v>
      </c>
      <c r="N33" t="s">
        <v>1627</v>
      </c>
      <c r="O33" s="9" t="s">
        <v>1628</v>
      </c>
      <c r="P33" s="9" t="s">
        <v>1629</v>
      </c>
      <c r="Q33" s="9" t="s">
        <v>34</v>
      </c>
    </row>
    <row r="34" spans="1:17" hidden="1">
      <c r="A34" s="9" t="s">
        <v>1588</v>
      </c>
      <c r="B34" s="9" t="s">
        <v>1581</v>
      </c>
      <c r="C34" s="9" t="s">
        <v>148</v>
      </c>
      <c r="D34" s="9" t="s">
        <v>156</v>
      </c>
      <c r="I34" s="9" t="s">
        <v>1583</v>
      </c>
      <c r="J34" s="9" t="s">
        <v>1630</v>
      </c>
      <c r="K34" s="9">
        <v>1</v>
      </c>
      <c r="N34" t="s">
        <v>1627</v>
      </c>
      <c r="O34" s="9" t="s">
        <v>1628</v>
      </c>
      <c r="P34" s="9" t="s">
        <v>1629</v>
      </c>
      <c r="Q34" s="9" t="s">
        <v>34</v>
      </c>
    </row>
    <row r="35" spans="1:17" hidden="1">
      <c r="A35" s="9" t="s">
        <v>1588</v>
      </c>
      <c r="B35" s="9" t="s">
        <v>1581</v>
      </c>
      <c r="C35" s="9" t="s">
        <v>148</v>
      </c>
      <c r="D35" s="9" t="s">
        <v>156</v>
      </c>
      <c r="I35" s="9" t="s">
        <v>1583</v>
      </c>
      <c r="J35" s="9" t="s">
        <v>1630</v>
      </c>
      <c r="K35" s="9">
        <v>1</v>
      </c>
      <c r="N35" t="s">
        <v>1627</v>
      </c>
      <c r="O35" s="9" t="s">
        <v>1628</v>
      </c>
      <c r="P35" s="9" t="s">
        <v>1629</v>
      </c>
      <c r="Q35" s="9" t="s">
        <v>34</v>
      </c>
    </row>
    <row r="36" spans="1:17" hidden="1">
      <c r="A36" s="9" t="s">
        <v>1588</v>
      </c>
      <c r="B36" s="9" t="s">
        <v>1581</v>
      </c>
      <c r="C36" s="9" t="s">
        <v>148</v>
      </c>
      <c r="D36" s="9" t="s">
        <v>156</v>
      </c>
      <c r="I36" s="9" t="s">
        <v>1583</v>
      </c>
      <c r="J36" s="9" t="s">
        <v>1630</v>
      </c>
      <c r="K36" s="9">
        <v>1</v>
      </c>
      <c r="N36" t="s">
        <v>1627</v>
      </c>
      <c r="O36" s="9" t="s">
        <v>1628</v>
      </c>
      <c r="P36" s="9" t="s">
        <v>1629</v>
      </c>
      <c r="Q36" s="9" t="s">
        <v>34</v>
      </c>
    </row>
    <row r="37" spans="1:17" hidden="1">
      <c r="A37" s="9" t="s">
        <v>1580</v>
      </c>
      <c r="B37" s="9" t="s">
        <v>1612</v>
      </c>
      <c r="C37" s="9" t="s">
        <v>148</v>
      </c>
      <c r="D37" s="9" t="s">
        <v>156</v>
      </c>
      <c r="I37" s="9" t="s">
        <v>1583</v>
      </c>
      <c r="K37" s="35">
        <v>0.97</v>
      </c>
      <c r="N37" t="s">
        <v>1631</v>
      </c>
      <c r="O37" s="9" t="s">
        <v>1632</v>
      </c>
      <c r="P37" s="9" t="s">
        <v>1633</v>
      </c>
      <c r="Q37" s="9" t="s">
        <v>34</v>
      </c>
    </row>
    <row r="38" spans="1:17" hidden="1">
      <c r="A38" s="9" t="s">
        <v>1588</v>
      </c>
      <c r="B38" s="9" t="s">
        <v>1612</v>
      </c>
      <c r="C38" s="9" t="s">
        <v>148</v>
      </c>
      <c r="D38" s="9" t="s">
        <v>156</v>
      </c>
      <c r="I38" s="9" t="s">
        <v>1583</v>
      </c>
      <c r="K38" s="63">
        <v>0.998</v>
      </c>
      <c r="N38" t="s">
        <v>1631</v>
      </c>
      <c r="O38" s="9" t="s">
        <v>1632</v>
      </c>
      <c r="P38" s="9" t="s">
        <v>1633</v>
      </c>
      <c r="Q38" s="9" t="s">
        <v>34</v>
      </c>
    </row>
    <row r="39" spans="1:17" hidden="1">
      <c r="A39" s="9" t="s">
        <v>1580</v>
      </c>
      <c r="B39" s="9" t="s">
        <v>1612</v>
      </c>
      <c r="C39" s="9" t="s">
        <v>148</v>
      </c>
      <c r="D39" s="9" t="s">
        <v>156</v>
      </c>
      <c r="I39" s="9" t="s">
        <v>1416</v>
      </c>
      <c r="K39" s="9">
        <v>0.99299999999999999</v>
      </c>
      <c r="L39" s="9">
        <v>0.98</v>
      </c>
      <c r="M39" s="9">
        <v>1</v>
      </c>
      <c r="N39" t="s">
        <v>1623</v>
      </c>
      <c r="O39" s="9" t="s">
        <v>1624</v>
      </c>
      <c r="P39" s="21" t="s">
        <v>1625</v>
      </c>
      <c r="Q39" s="9" t="s">
        <v>34</v>
      </c>
    </row>
    <row r="40" spans="1:17" customFormat="1" hidden="1">
      <c r="A40" s="9" t="s">
        <v>1580</v>
      </c>
      <c r="B40" s="9" t="s">
        <v>1612</v>
      </c>
      <c r="C40" s="9" t="s">
        <v>148</v>
      </c>
      <c r="D40" s="9" t="s">
        <v>156</v>
      </c>
      <c r="E40" s="9"/>
      <c r="F40" s="9"/>
      <c r="G40" s="9"/>
      <c r="H40" s="9"/>
      <c r="I40" s="9" t="s">
        <v>1416</v>
      </c>
      <c r="K40" s="9">
        <v>0.99299999999999999</v>
      </c>
      <c r="L40">
        <v>0.97899999999999998</v>
      </c>
      <c r="M40">
        <v>1</v>
      </c>
      <c r="N40" t="s">
        <v>1623</v>
      </c>
      <c r="O40" s="9" t="s">
        <v>1624</v>
      </c>
      <c r="P40" s="9" t="s">
        <v>1625</v>
      </c>
      <c r="Q40" s="9" t="s">
        <v>34</v>
      </c>
    </row>
    <row r="41" spans="1:17" customFormat="1" hidden="1">
      <c r="A41" s="9" t="s">
        <v>1580</v>
      </c>
      <c r="B41" s="9" t="s">
        <v>1634</v>
      </c>
      <c r="C41" s="9" t="s">
        <v>148</v>
      </c>
      <c r="D41" s="9" t="s">
        <v>156</v>
      </c>
      <c r="I41" s="9" t="s">
        <v>1416</v>
      </c>
      <c r="K41" s="9">
        <v>0.70799999999999996</v>
      </c>
      <c r="L41">
        <v>0.628</v>
      </c>
      <c r="M41">
        <v>0.78</v>
      </c>
      <c r="N41" t="s">
        <v>1623</v>
      </c>
      <c r="O41" s="9" t="s">
        <v>1624</v>
      </c>
      <c r="P41" s="9" t="s">
        <v>1625</v>
      </c>
      <c r="Q41" s="9" t="s">
        <v>34</v>
      </c>
    </row>
    <row r="42" spans="1:17" customFormat="1" hidden="1">
      <c r="A42" s="9" t="s">
        <v>1580</v>
      </c>
      <c r="B42" s="9" t="s">
        <v>1634</v>
      </c>
      <c r="C42" s="9" t="s">
        <v>148</v>
      </c>
      <c r="D42" s="9" t="s">
        <v>156</v>
      </c>
      <c r="I42" s="9" t="s">
        <v>1416</v>
      </c>
      <c r="K42" s="9">
        <v>0.70699999999999996</v>
      </c>
      <c r="L42" s="9">
        <v>0.627</v>
      </c>
      <c r="M42" s="9">
        <v>0.78</v>
      </c>
      <c r="N42" t="s">
        <v>1623</v>
      </c>
      <c r="O42" s="9" t="s">
        <v>1624</v>
      </c>
      <c r="P42" s="9" t="s">
        <v>1625</v>
      </c>
      <c r="Q42" s="9" t="s">
        <v>34</v>
      </c>
    </row>
    <row r="43" spans="1:17" customFormat="1" hidden="1">
      <c r="A43" s="9" t="s">
        <v>1580</v>
      </c>
      <c r="B43" s="9" t="s">
        <v>1634</v>
      </c>
      <c r="C43" s="9" t="s">
        <v>148</v>
      </c>
      <c r="D43" s="9" t="s">
        <v>156</v>
      </c>
      <c r="I43" s="9" t="s">
        <v>1416</v>
      </c>
      <c r="K43" s="9">
        <v>0.96799999999999997</v>
      </c>
      <c r="L43" s="9">
        <v>0.91600000000000004</v>
      </c>
      <c r="M43" s="9">
        <v>0.99299999999999999</v>
      </c>
      <c r="N43" t="s">
        <v>1623</v>
      </c>
      <c r="O43" s="9" t="s">
        <v>1624</v>
      </c>
      <c r="P43" s="9" t="s">
        <v>1625</v>
      </c>
      <c r="Q43" s="9" t="s">
        <v>34</v>
      </c>
    </row>
    <row r="44" spans="1:17" customFormat="1" hidden="1">
      <c r="A44" s="9" t="s">
        <v>1580</v>
      </c>
      <c r="B44" s="9" t="s">
        <v>1634</v>
      </c>
      <c r="C44" s="9" t="s">
        <v>148</v>
      </c>
      <c r="D44" s="9" t="s">
        <v>156</v>
      </c>
      <c r="I44" s="9" t="s">
        <v>1416</v>
      </c>
      <c r="K44" s="9">
        <v>0.96799999999999997</v>
      </c>
      <c r="L44" s="9">
        <v>0.91600000000000004</v>
      </c>
      <c r="M44" s="9">
        <v>0.99299999999999999</v>
      </c>
      <c r="N44" t="s">
        <v>1623</v>
      </c>
      <c r="O44" s="9" t="s">
        <v>1624</v>
      </c>
      <c r="P44" s="9" t="s">
        <v>1625</v>
      </c>
      <c r="Q44" s="9" t="s">
        <v>34</v>
      </c>
    </row>
    <row r="45" spans="1:17" customFormat="1" hidden="1">
      <c r="A45" s="9" t="s">
        <v>1580</v>
      </c>
      <c r="B45" s="9" t="s">
        <v>1635</v>
      </c>
      <c r="C45" s="9" t="s">
        <v>148</v>
      </c>
      <c r="D45" s="9" t="s">
        <v>156</v>
      </c>
      <c r="I45" s="9" t="s">
        <v>1416</v>
      </c>
      <c r="K45" s="9">
        <v>0.92100000000000004</v>
      </c>
      <c r="L45" s="9">
        <v>0.86</v>
      </c>
      <c r="M45" s="9">
        <v>0.96299999999999997</v>
      </c>
      <c r="N45" t="s">
        <v>1623</v>
      </c>
      <c r="O45" s="9" t="s">
        <v>1624</v>
      </c>
      <c r="P45" s="9" t="s">
        <v>1625</v>
      </c>
      <c r="Q45" s="9" t="s">
        <v>34</v>
      </c>
    </row>
    <row r="46" spans="1:17" customFormat="1" hidden="1">
      <c r="A46" s="9" t="s">
        <v>1580</v>
      </c>
      <c r="B46" s="9" t="s">
        <v>1635</v>
      </c>
      <c r="C46" s="9" t="s">
        <v>148</v>
      </c>
      <c r="D46" s="9" t="s">
        <v>156</v>
      </c>
      <c r="I46" s="9" t="s">
        <v>1416</v>
      </c>
      <c r="K46" s="9">
        <v>0.93200000000000005</v>
      </c>
      <c r="L46" s="9">
        <v>0.879</v>
      </c>
      <c r="M46" s="9">
        <v>0.96799999999999997</v>
      </c>
      <c r="N46" t="s">
        <v>1623</v>
      </c>
      <c r="O46" s="9" t="s">
        <v>1624</v>
      </c>
      <c r="P46" s="9" t="s">
        <v>1625</v>
      </c>
      <c r="Q46" s="9" t="s">
        <v>34</v>
      </c>
    </row>
    <row r="47" spans="1:17" hidden="1">
      <c r="A47" s="9" t="s">
        <v>1588</v>
      </c>
      <c r="B47" s="9" t="s">
        <v>1612</v>
      </c>
      <c r="C47" s="9" t="s">
        <v>148</v>
      </c>
      <c r="D47" s="9" t="s">
        <v>156</v>
      </c>
      <c r="I47" s="9" t="s">
        <v>1416</v>
      </c>
      <c r="K47" s="9">
        <v>0.97599999999999998</v>
      </c>
      <c r="L47" s="9">
        <v>0.95199999999999996</v>
      </c>
      <c r="M47" s="9">
        <v>0.998</v>
      </c>
      <c r="N47" t="s">
        <v>1623</v>
      </c>
      <c r="O47" s="9" t="s">
        <v>1624</v>
      </c>
      <c r="P47" s="9" t="s">
        <v>1625</v>
      </c>
      <c r="Q47" s="9" t="s">
        <v>34</v>
      </c>
    </row>
    <row r="48" spans="1:17" customFormat="1" hidden="1">
      <c r="A48" s="9" t="s">
        <v>1588</v>
      </c>
      <c r="B48" t="s">
        <v>1612</v>
      </c>
      <c r="C48" s="9" t="s">
        <v>148</v>
      </c>
      <c r="D48" s="9" t="s">
        <v>156</v>
      </c>
      <c r="I48" s="9" t="s">
        <v>1416</v>
      </c>
      <c r="K48">
        <v>0.97399999999999998</v>
      </c>
      <c r="L48">
        <v>0.95</v>
      </c>
      <c r="M48">
        <v>0.997</v>
      </c>
      <c r="N48" t="s">
        <v>1623</v>
      </c>
      <c r="O48" s="9" t="s">
        <v>1624</v>
      </c>
      <c r="P48" s="9" t="s">
        <v>1625</v>
      </c>
      <c r="Q48" s="9" t="s">
        <v>34</v>
      </c>
    </row>
    <row r="49" spans="1:17" customFormat="1" hidden="1">
      <c r="A49" s="9" t="s">
        <v>1588</v>
      </c>
      <c r="B49" t="s">
        <v>1634</v>
      </c>
      <c r="C49" s="9" t="s">
        <v>148</v>
      </c>
      <c r="D49" s="9" t="s">
        <v>156</v>
      </c>
      <c r="I49" s="9" t="s">
        <v>1416</v>
      </c>
      <c r="K49">
        <v>0.64600000000000002</v>
      </c>
      <c r="L49">
        <v>0.48</v>
      </c>
      <c r="M49">
        <v>0.8</v>
      </c>
      <c r="N49" t="s">
        <v>1623</v>
      </c>
      <c r="O49" s="9" t="s">
        <v>1624</v>
      </c>
      <c r="P49" s="9" t="s">
        <v>1625</v>
      </c>
      <c r="Q49" s="9" t="s">
        <v>34</v>
      </c>
    </row>
    <row r="50" spans="1:17" customFormat="1" hidden="1">
      <c r="A50" s="9" t="s">
        <v>1588</v>
      </c>
      <c r="B50" t="s">
        <v>1634</v>
      </c>
      <c r="C50" s="9" t="s">
        <v>148</v>
      </c>
      <c r="D50" s="9" t="s">
        <v>156</v>
      </c>
      <c r="I50" s="9" t="s">
        <v>1416</v>
      </c>
      <c r="K50">
        <v>0.64300000000000002</v>
      </c>
      <c r="L50">
        <v>0.48</v>
      </c>
      <c r="M50">
        <v>0.79400000000000004</v>
      </c>
      <c r="N50" t="s">
        <v>1623</v>
      </c>
      <c r="O50" s="9" t="s">
        <v>1624</v>
      </c>
      <c r="P50" s="9" t="s">
        <v>1625</v>
      </c>
      <c r="Q50" s="9" t="s">
        <v>34</v>
      </c>
    </row>
    <row r="51" spans="1:17" customFormat="1" hidden="1">
      <c r="A51" s="9" t="s">
        <v>1588</v>
      </c>
      <c r="B51" t="s">
        <v>1634</v>
      </c>
      <c r="C51" s="9" t="s">
        <v>148</v>
      </c>
      <c r="D51" s="9" t="s">
        <v>156</v>
      </c>
      <c r="I51" s="9" t="s">
        <v>1416</v>
      </c>
      <c r="K51">
        <v>0.22</v>
      </c>
      <c r="L51">
        <v>5.1999999999999998E-2</v>
      </c>
      <c r="M51">
        <v>0.52400000000000002</v>
      </c>
      <c r="N51" t="s">
        <v>1623</v>
      </c>
      <c r="O51" s="9" t="s">
        <v>1624</v>
      </c>
      <c r="P51" s="9" t="s">
        <v>1625</v>
      </c>
      <c r="Q51" s="9" t="s">
        <v>34</v>
      </c>
    </row>
    <row r="52" spans="1:17" customFormat="1" hidden="1">
      <c r="A52" s="9" t="s">
        <v>1588</v>
      </c>
      <c r="B52" t="s">
        <v>1634</v>
      </c>
      <c r="C52" s="9" t="s">
        <v>148</v>
      </c>
      <c r="D52" s="9" t="s">
        <v>156</v>
      </c>
      <c r="I52" s="9" t="s">
        <v>1416</v>
      </c>
      <c r="K52">
        <v>0.216</v>
      </c>
      <c r="L52">
        <v>5.1999999999999998E-2</v>
      </c>
      <c r="M52">
        <v>0.51</v>
      </c>
      <c r="N52" t="s">
        <v>1623</v>
      </c>
      <c r="O52" s="9" t="s">
        <v>1624</v>
      </c>
      <c r="P52" s="9" t="s">
        <v>1625</v>
      </c>
      <c r="Q52" s="9" t="s">
        <v>34</v>
      </c>
    </row>
    <row r="53" spans="1:17" customFormat="1" hidden="1">
      <c r="A53" s="9" t="s">
        <v>1588</v>
      </c>
      <c r="B53" t="s">
        <v>1635</v>
      </c>
      <c r="C53" s="9" t="s">
        <v>148</v>
      </c>
      <c r="D53" s="9" t="s">
        <v>156</v>
      </c>
      <c r="I53" s="9" t="s">
        <v>1416</v>
      </c>
      <c r="K53">
        <v>0.57499999999999996</v>
      </c>
      <c r="L53">
        <v>0.42199999999999999</v>
      </c>
      <c r="M53">
        <v>0.72599999999999998</v>
      </c>
      <c r="N53" t="s">
        <v>1623</v>
      </c>
      <c r="O53" s="9" t="s">
        <v>1624</v>
      </c>
      <c r="P53" s="9" t="s">
        <v>1625</v>
      </c>
      <c r="Q53" s="9" t="s">
        <v>34</v>
      </c>
    </row>
    <row r="54" spans="1:17" customFormat="1" hidden="1">
      <c r="A54" s="9" t="s">
        <v>1588</v>
      </c>
      <c r="B54" t="s">
        <v>1635</v>
      </c>
      <c r="C54" s="9" t="s">
        <v>148</v>
      </c>
      <c r="D54" s="9" t="s">
        <v>156</v>
      </c>
      <c r="I54" s="9" t="s">
        <v>1416</v>
      </c>
      <c r="K54">
        <v>0.63</v>
      </c>
      <c r="L54">
        <v>0.48899999999999999</v>
      </c>
      <c r="M54">
        <v>0.999</v>
      </c>
      <c r="N54" t="s">
        <v>1623</v>
      </c>
      <c r="O54" s="9" t="s">
        <v>1624</v>
      </c>
      <c r="P54" s="9" t="s">
        <v>1625</v>
      </c>
      <c r="Q54" s="9" t="s">
        <v>34</v>
      </c>
    </row>
    <row r="55" spans="1:17" customFormat="1" hidden="1">
      <c r="A55" s="9" t="s">
        <v>1588</v>
      </c>
      <c r="B55" t="s">
        <v>1636</v>
      </c>
      <c r="C55" s="9" t="s">
        <v>447</v>
      </c>
      <c r="D55" s="9" t="s">
        <v>448</v>
      </c>
      <c r="I55" s="9" t="s">
        <v>1583</v>
      </c>
      <c r="J55" t="s">
        <v>1637</v>
      </c>
      <c r="K55">
        <v>0.98499999999999999</v>
      </c>
      <c r="N55" t="s">
        <v>1638</v>
      </c>
      <c r="O55" s="9" t="s">
        <v>1639</v>
      </c>
      <c r="P55" s="21" t="s">
        <v>1640</v>
      </c>
      <c r="Q55" s="9" t="s">
        <v>34</v>
      </c>
    </row>
    <row r="56" spans="1:17" customFormat="1" hidden="1">
      <c r="A56" s="9" t="s">
        <v>1580</v>
      </c>
      <c r="B56" t="s">
        <v>1636</v>
      </c>
      <c r="C56" s="9" t="s">
        <v>447</v>
      </c>
      <c r="D56" s="9" t="s">
        <v>448</v>
      </c>
      <c r="I56" s="9" t="s">
        <v>1583</v>
      </c>
      <c r="J56" t="s">
        <v>1637</v>
      </c>
      <c r="K56">
        <v>0.995</v>
      </c>
      <c r="N56" t="s">
        <v>1638</v>
      </c>
      <c r="O56" s="9" t="s">
        <v>1639</v>
      </c>
      <c r="P56" s="9" t="s">
        <v>1640</v>
      </c>
      <c r="Q56" s="9" t="s">
        <v>34</v>
      </c>
    </row>
    <row r="57" spans="1:17" customFormat="1" hidden="1">
      <c r="A57" s="9" t="s">
        <v>1588</v>
      </c>
      <c r="B57" t="s">
        <v>1634</v>
      </c>
      <c r="C57" s="9" t="s">
        <v>447</v>
      </c>
      <c r="D57" s="9" t="s">
        <v>448</v>
      </c>
      <c r="I57" s="9" t="s">
        <v>1583</v>
      </c>
      <c r="J57" t="s">
        <v>1637</v>
      </c>
      <c r="K57">
        <v>0.98199999999999998</v>
      </c>
      <c r="N57" t="s">
        <v>1638</v>
      </c>
      <c r="O57" s="9" t="s">
        <v>1639</v>
      </c>
      <c r="P57" s="9" t="s">
        <v>1640</v>
      </c>
      <c r="Q57" s="9" t="s">
        <v>34</v>
      </c>
    </row>
    <row r="58" spans="1:17" customFormat="1" hidden="1">
      <c r="A58" s="9" t="s">
        <v>1580</v>
      </c>
      <c r="B58" t="s">
        <v>1634</v>
      </c>
      <c r="C58" s="9" t="s">
        <v>447</v>
      </c>
      <c r="D58" s="9" t="s">
        <v>448</v>
      </c>
      <c r="I58" s="9" t="s">
        <v>1583</v>
      </c>
      <c r="J58" t="s">
        <v>1637</v>
      </c>
      <c r="K58">
        <v>0.878</v>
      </c>
      <c r="N58" t="s">
        <v>1638</v>
      </c>
      <c r="O58" s="9" t="s">
        <v>1639</v>
      </c>
      <c r="P58" s="9" t="s">
        <v>1640</v>
      </c>
      <c r="Q58" s="9" t="s">
        <v>34</v>
      </c>
    </row>
    <row r="59" spans="1:17" customFormat="1" hidden="1">
      <c r="A59" s="9" t="s">
        <v>1580</v>
      </c>
      <c r="B59" t="s">
        <v>1641</v>
      </c>
      <c r="C59" s="9" t="s">
        <v>447</v>
      </c>
      <c r="D59" s="9" t="s">
        <v>454</v>
      </c>
      <c r="I59" s="9" t="s">
        <v>1583</v>
      </c>
      <c r="J59" t="s">
        <v>1642</v>
      </c>
      <c r="K59">
        <v>0.98899999999999999</v>
      </c>
      <c r="N59" t="s">
        <v>1643</v>
      </c>
      <c r="O59" s="9" t="s">
        <v>1644</v>
      </c>
      <c r="P59" s="9" t="s">
        <v>1645</v>
      </c>
      <c r="Q59" s="9" t="s">
        <v>34</v>
      </c>
    </row>
    <row r="60" spans="1:17" customFormat="1" hidden="1">
      <c r="A60" s="9" t="s">
        <v>1646</v>
      </c>
      <c r="B60" t="s">
        <v>1641</v>
      </c>
      <c r="C60" s="9" t="s">
        <v>447</v>
      </c>
      <c r="D60" s="9" t="s">
        <v>454</v>
      </c>
      <c r="I60" s="9" t="s">
        <v>1583</v>
      </c>
      <c r="J60" t="s">
        <v>1642</v>
      </c>
      <c r="K60">
        <v>0.96499999999999997</v>
      </c>
      <c r="N60" t="s">
        <v>1643</v>
      </c>
      <c r="O60" s="9" t="s">
        <v>1644</v>
      </c>
      <c r="P60" s="9" t="s">
        <v>1645</v>
      </c>
      <c r="Q60" s="9" t="s">
        <v>34</v>
      </c>
    </row>
    <row r="61" spans="1:17" hidden="1">
      <c r="A61" s="9" t="s">
        <v>1580</v>
      </c>
      <c r="B61" s="9" t="s">
        <v>1647</v>
      </c>
      <c r="C61" s="9" t="s">
        <v>462</v>
      </c>
      <c r="D61" s="9" t="s">
        <v>454</v>
      </c>
      <c r="I61" s="9" t="s">
        <v>1583</v>
      </c>
      <c r="J61" s="9" t="s">
        <v>1648</v>
      </c>
      <c r="K61" s="2">
        <v>0.88639999999999997</v>
      </c>
      <c r="L61" s="2">
        <v>0.85389999999999999</v>
      </c>
      <c r="M61" s="2">
        <v>0.92230000000000001</v>
      </c>
      <c r="N61" s="9" t="s">
        <v>1649</v>
      </c>
      <c r="O61" s="9" t="s">
        <v>1650</v>
      </c>
      <c r="P61" s="9" t="s">
        <v>1651</v>
      </c>
      <c r="Q61" s="9" t="s">
        <v>34</v>
      </c>
    </row>
    <row r="62" spans="1:17" hidden="1">
      <c r="A62" s="9" t="s">
        <v>1646</v>
      </c>
      <c r="B62" s="9" t="s">
        <v>1647</v>
      </c>
      <c r="C62" s="9" t="s">
        <v>462</v>
      </c>
      <c r="D62" s="9" t="s">
        <v>454</v>
      </c>
      <c r="I62" s="9" t="s">
        <v>1583</v>
      </c>
      <c r="J62" s="9" t="s">
        <v>1648</v>
      </c>
      <c r="K62" s="2">
        <v>0.99990000000000001</v>
      </c>
      <c r="L62" s="2">
        <v>0.99970000000000003</v>
      </c>
      <c r="M62" s="2">
        <v>1</v>
      </c>
      <c r="N62" s="9" t="s">
        <v>1652</v>
      </c>
      <c r="O62" s="9" t="s">
        <v>1650</v>
      </c>
      <c r="P62" s="9" t="s">
        <v>1651</v>
      </c>
      <c r="Q62" s="9" t="s">
        <v>34</v>
      </c>
    </row>
    <row r="63" spans="1:17" hidden="1">
      <c r="A63" s="9" t="s">
        <v>1580</v>
      </c>
      <c r="B63" s="9" t="s">
        <v>1647</v>
      </c>
      <c r="C63" s="9" t="s">
        <v>462</v>
      </c>
      <c r="D63" s="9" t="s">
        <v>454</v>
      </c>
      <c r="I63" s="9" t="s">
        <v>1583</v>
      </c>
      <c r="J63" s="9" t="s">
        <v>1648</v>
      </c>
      <c r="K63" s="2">
        <v>0.93269999999999997</v>
      </c>
      <c r="L63" s="2">
        <v>0.90149999999999997</v>
      </c>
      <c r="M63" s="2">
        <v>0.96550000000000002</v>
      </c>
      <c r="N63" s="9" t="s">
        <v>1649</v>
      </c>
      <c r="O63" s="9" t="s">
        <v>1650</v>
      </c>
      <c r="P63" s="9" t="s">
        <v>1651</v>
      </c>
      <c r="Q63" s="9" t="s">
        <v>34</v>
      </c>
    </row>
    <row r="64" spans="1:17" hidden="1">
      <c r="A64" s="9" t="s">
        <v>1646</v>
      </c>
      <c r="B64" s="9" t="s">
        <v>1647</v>
      </c>
      <c r="C64" s="9" t="s">
        <v>462</v>
      </c>
      <c r="D64" s="9" t="s">
        <v>454</v>
      </c>
      <c r="I64" s="9" t="s">
        <v>1583</v>
      </c>
      <c r="J64" s="9" t="s">
        <v>1648</v>
      </c>
      <c r="K64" s="2">
        <v>0.99990000000000001</v>
      </c>
      <c r="L64" s="2">
        <v>0.99619999999999997</v>
      </c>
      <c r="M64" s="2">
        <v>1</v>
      </c>
      <c r="N64" s="9" t="s">
        <v>1652</v>
      </c>
      <c r="O64" s="9" t="s">
        <v>1650</v>
      </c>
      <c r="P64" s="9" t="s">
        <v>1651</v>
      </c>
      <c r="Q64" s="9" t="s">
        <v>34</v>
      </c>
    </row>
    <row r="65" spans="1:17" hidden="1">
      <c r="A65" s="9" t="s">
        <v>1580</v>
      </c>
      <c r="B65" s="9" t="s">
        <v>1647</v>
      </c>
      <c r="C65" s="9" t="s">
        <v>462</v>
      </c>
      <c r="D65" s="9" t="s">
        <v>454</v>
      </c>
      <c r="E65" s="2"/>
      <c r="F65" s="2"/>
      <c r="G65" s="2"/>
      <c r="H65" s="2" t="s">
        <v>1653</v>
      </c>
      <c r="I65" s="9" t="s">
        <v>1583</v>
      </c>
      <c r="J65" s="9" t="s">
        <v>1648</v>
      </c>
      <c r="K65" s="2">
        <v>0.53649999999999998</v>
      </c>
      <c r="L65" s="2">
        <v>0.52590000000000003</v>
      </c>
      <c r="M65" s="2">
        <v>0.54749999999999999</v>
      </c>
      <c r="N65" s="9" t="s">
        <v>1649</v>
      </c>
      <c r="O65" s="9" t="s">
        <v>1650</v>
      </c>
      <c r="P65" s="9" t="s">
        <v>1651</v>
      </c>
      <c r="Q65" s="9" t="s">
        <v>34</v>
      </c>
    </row>
    <row r="66" spans="1:17" hidden="1">
      <c r="A66" s="9" t="s">
        <v>1646</v>
      </c>
      <c r="B66" s="9" t="s">
        <v>1647</v>
      </c>
      <c r="C66" s="9" t="s">
        <v>462</v>
      </c>
      <c r="D66" s="9" t="s">
        <v>454</v>
      </c>
      <c r="E66" s="2"/>
      <c r="F66" s="2"/>
      <c r="G66" s="2"/>
      <c r="H66" s="2" t="s">
        <v>1653</v>
      </c>
      <c r="I66" s="9" t="s">
        <v>1583</v>
      </c>
      <c r="J66" s="9" t="s">
        <v>1648</v>
      </c>
      <c r="K66" s="2">
        <v>0.99660000000000004</v>
      </c>
      <c r="L66" s="2">
        <v>0.996</v>
      </c>
      <c r="M66" s="2">
        <v>0.99709999999999999</v>
      </c>
      <c r="N66" s="9" t="s">
        <v>1652</v>
      </c>
      <c r="O66" s="9" t="s">
        <v>1650</v>
      </c>
      <c r="P66" s="9" t="s">
        <v>1651</v>
      </c>
      <c r="Q66" s="9" t="s">
        <v>34</v>
      </c>
    </row>
    <row r="67" spans="1:17" hidden="1">
      <c r="A67" s="9" t="s">
        <v>1580</v>
      </c>
      <c r="B67" s="9" t="s">
        <v>1647</v>
      </c>
      <c r="C67" s="9" t="s">
        <v>462</v>
      </c>
      <c r="D67" s="9" t="s">
        <v>454</v>
      </c>
      <c r="E67" s="2"/>
      <c r="F67" s="2"/>
      <c r="G67" s="2"/>
      <c r="H67" s="2" t="s">
        <v>1653</v>
      </c>
      <c r="I67" s="9" t="s">
        <v>1583</v>
      </c>
      <c r="J67" s="9" t="s">
        <v>1648</v>
      </c>
      <c r="K67" s="2">
        <v>0.50870000000000004</v>
      </c>
      <c r="L67" s="2">
        <v>0.49880000000000002</v>
      </c>
      <c r="M67" s="2">
        <v>0.51919999999999999</v>
      </c>
      <c r="N67" s="9" t="s">
        <v>1649</v>
      </c>
      <c r="O67" s="9" t="s">
        <v>1650</v>
      </c>
      <c r="P67" s="9" t="s">
        <v>1651</v>
      </c>
      <c r="Q67" s="9" t="s">
        <v>34</v>
      </c>
    </row>
    <row r="68" spans="1:17" hidden="1">
      <c r="A68" s="9" t="s">
        <v>1646</v>
      </c>
      <c r="B68" s="9" t="s">
        <v>1647</v>
      </c>
      <c r="C68" s="9" t="s">
        <v>462</v>
      </c>
      <c r="D68" s="9" t="s">
        <v>454</v>
      </c>
      <c r="E68" s="2"/>
      <c r="F68" s="2"/>
      <c r="G68" s="2"/>
      <c r="H68" s="2" t="s">
        <v>1653</v>
      </c>
      <c r="I68" s="9" t="s">
        <v>1583</v>
      </c>
      <c r="J68" s="9" t="s">
        <v>1648</v>
      </c>
      <c r="K68" s="2">
        <v>0.99680000000000002</v>
      </c>
      <c r="L68" s="2">
        <v>0.99619999999999997</v>
      </c>
      <c r="M68" s="2">
        <v>0.99729999999999996</v>
      </c>
      <c r="N68" s="9" t="s">
        <v>1652</v>
      </c>
      <c r="O68" s="9" t="s">
        <v>1650</v>
      </c>
      <c r="P68" s="9" t="s">
        <v>1651</v>
      </c>
      <c r="Q68" s="9" t="s">
        <v>34</v>
      </c>
    </row>
    <row r="69" spans="1:17" hidden="1">
      <c r="A69" s="9" t="s">
        <v>1580</v>
      </c>
      <c r="B69" s="9" t="s">
        <v>1581</v>
      </c>
      <c r="C69" s="9" t="s">
        <v>462</v>
      </c>
      <c r="D69" s="9" t="s">
        <v>454</v>
      </c>
      <c r="I69" s="9" t="s">
        <v>1583</v>
      </c>
      <c r="J69" s="9" t="s">
        <v>1654</v>
      </c>
      <c r="K69" s="35">
        <v>0.877</v>
      </c>
      <c r="L69" s="35">
        <v>0.82499999999999996</v>
      </c>
      <c r="M69" s="35">
        <v>0.92300000000000004</v>
      </c>
      <c r="N69" s="9" t="s">
        <v>1655</v>
      </c>
      <c r="O69" s="9" t="s">
        <v>1656</v>
      </c>
      <c r="P69" s="9" t="s">
        <v>1657</v>
      </c>
      <c r="Q69" s="9" t="s">
        <v>34</v>
      </c>
    </row>
    <row r="70" spans="1:17" hidden="1">
      <c r="A70" s="9" t="s">
        <v>1588</v>
      </c>
      <c r="B70" s="9" t="s">
        <v>1581</v>
      </c>
      <c r="C70" s="9" t="s">
        <v>462</v>
      </c>
      <c r="D70" s="9" t="s">
        <v>454</v>
      </c>
      <c r="I70" s="9" t="s">
        <v>1583</v>
      </c>
      <c r="J70" s="9" t="s">
        <v>1654</v>
      </c>
      <c r="K70" s="35">
        <v>0.97</v>
      </c>
      <c r="L70" s="35">
        <v>0.94299999999999995</v>
      </c>
      <c r="M70" s="35">
        <v>0.99</v>
      </c>
      <c r="N70" t="s">
        <v>1658</v>
      </c>
      <c r="O70" s="9" t="s">
        <v>1656</v>
      </c>
      <c r="P70" s="9" t="s">
        <v>1657</v>
      </c>
      <c r="Q70" s="9" t="s">
        <v>34</v>
      </c>
    </row>
    <row r="71" spans="1:17" hidden="1">
      <c r="A71" s="9" t="s">
        <v>1580</v>
      </c>
      <c r="B71" s="9" t="s">
        <v>1659</v>
      </c>
      <c r="C71" s="9" t="s">
        <v>462</v>
      </c>
      <c r="D71" s="9" t="s">
        <v>454</v>
      </c>
      <c r="I71" s="9" t="s">
        <v>1583</v>
      </c>
      <c r="J71" s="9" t="s">
        <v>1654</v>
      </c>
      <c r="K71" s="35">
        <v>0.78100000000000003</v>
      </c>
      <c r="L71" s="35">
        <v>0.72899999999999998</v>
      </c>
      <c r="M71" s="35">
        <v>0.82799999999999996</v>
      </c>
      <c r="N71" t="s">
        <v>1658</v>
      </c>
      <c r="O71" s="9" t="s">
        <v>1656</v>
      </c>
      <c r="P71" s="9" t="s">
        <v>1657</v>
      </c>
      <c r="Q71" s="9" t="s">
        <v>34</v>
      </c>
    </row>
    <row r="72" spans="1:17" hidden="1">
      <c r="A72" s="9" t="s">
        <v>1588</v>
      </c>
      <c r="B72" s="9" t="s">
        <v>1659</v>
      </c>
      <c r="C72" s="9" t="s">
        <v>462</v>
      </c>
      <c r="D72" s="9" t="s">
        <v>454</v>
      </c>
      <c r="I72" s="9" t="s">
        <v>1583</v>
      </c>
      <c r="J72" s="9" t="s">
        <v>1654</v>
      </c>
      <c r="K72" s="35">
        <v>0.99099999999999999</v>
      </c>
      <c r="L72" s="35">
        <v>0.97099999999999997</v>
      </c>
      <c r="M72" s="35">
        <v>1</v>
      </c>
      <c r="N72" t="s">
        <v>1658</v>
      </c>
      <c r="O72" s="9" t="s">
        <v>1656</v>
      </c>
      <c r="P72" s="9" t="s">
        <v>1657</v>
      </c>
      <c r="Q72" s="9" t="s">
        <v>34</v>
      </c>
    </row>
    <row r="73" spans="1:17" hidden="1">
      <c r="A73" s="9" t="s">
        <v>1580</v>
      </c>
      <c r="B73" s="9" t="s">
        <v>1636</v>
      </c>
      <c r="C73" s="9" t="s">
        <v>462</v>
      </c>
      <c r="D73" s="9" t="s">
        <v>454</v>
      </c>
      <c r="I73" s="9" t="s">
        <v>68</v>
      </c>
      <c r="J73" s="9" t="s">
        <v>1660</v>
      </c>
      <c r="K73" s="9">
        <v>0.78339999999999999</v>
      </c>
      <c r="L73" s="9">
        <v>0.65400000000000003</v>
      </c>
      <c r="M73" s="9">
        <v>0.91200000000000003</v>
      </c>
      <c r="N73" t="s">
        <v>1661</v>
      </c>
      <c r="O73" s="9" t="s">
        <v>1662</v>
      </c>
      <c r="P73" s="21" t="s">
        <v>1663</v>
      </c>
      <c r="Q73" s="9" t="s">
        <v>34</v>
      </c>
    </row>
    <row r="74" spans="1:17" hidden="1">
      <c r="A74" s="9" t="s">
        <v>1580</v>
      </c>
      <c r="B74" s="9" t="s">
        <v>1636</v>
      </c>
      <c r="C74" s="9" t="s">
        <v>462</v>
      </c>
      <c r="D74" s="9" t="s">
        <v>454</v>
      </c>
      <c r="I74" s="9" t="s">
        <v>68</v>
      </c>
      <c r="J74" s="9" t="s">
        <v>1660</v>
      </c>
      <c r="K74" s="9">
        <v>0.95899999999999996</v>
      </c>
      <c r="L74" s="9">
        <v>0.89700000000000002</v>
      </c>
      <c r="M74" s="9">
        <v>1</v>
      </c>
      <c r="N74" t="s">
        <v>1661</v>
      </c>
      <c r="O74" s="9" t="s">
        <v>1662</v>
      </c>
      <c r="P74" s="9" t="s">
        <v>1663</v>
      </c>
      <c r="Q74" s="9" t="s">
        <v>34</v>
      </c>
    </row>
    <row r="75" spans="1:17" hidden="1">
      <c r="A75" s="9" t="s">
        <v>1588</v>
      </c>
      <c r="B75" s="9" t="s">
        <v>1636</v>
      </c>
      <c r="C75" s="9" t="s">
        <v>462</v>
      </c>
      <c r="D75" s="9" t="s">
        <v>454</v>
      </c>
      <c r="I75" s="9" t="s">
        <v>68</v>
      </c>
      <c r="J75" s="9" t="s">
        <v>1660</v>
      </c>
      <c r="K75" s="35">
        <v>1</v>
      </c>
      <c r="N75" t="s">
        <v>1661</v>
      </c>
      <c r="O75" s="9" t="s">
        <v>1662</v>
      </c>
      <c r="P75" s="9" t="s">
        <v>1663</v>
      </c>
      <c r="Q75" s="9" t="s">
        <v>34</v>
      </c>
    </row>
    <row r="76" spans="1:17" hidden="1">
      <c r="A76" s="9" t="s">
        <v>1580</v>
      </c>
      <c r="B76" s="9" t="s">
        <v>1612</v>
      </c>
      <c r="C76" s="9" t="s">
        <v>462</v>
      </c>
      <c r="D76" s="9" t="s">
        <v>454</v>
      </c>
      <c r="H76" s="9" t="s">
        <v>1664</v>
      </c>
      <c r="I76" s="9" t="s">
        <v>1583</v>
      </c>
      <c r="J76" s="9" t="s">
        <v>1589</v>
      </c>
      <c r="K76" s="9">
        <v>0.36599999999999999</v>
      </c>
      <c r="L76" s="9">
        <v>0.29399999999999998</v>
      </c>
      <c r="M76" s="9">
        <v>0.438</v>
      </c>
      <c r="N76" t="s">
        <v>1665</v>
      </c>
      <c r="O76" s="9" t="s">
        <v>1666</v>
      </c>
      <c r="P76" s="21" t="s">
        <v>1667</v>
      </c>
      <c r="Q76" s="9" t="s">
        <v>34</v>
      </c>
    </row>
    <row r="77" spans="1:17" hidden="1">
      <c r="A77" s="9" t="s">
        <v>1580</v>
      </c>
      <c r="B77" s="9" t="s">
        <v>1612</v>
      </c>
      <c r="C77" s="9" t="s">
        <v>462</v>
      </c>
      <c r="D77" s="9" t="s">
        <v>454</v>
      </c>
      <c r="H77" s="9" t="s">
        <v>1668</v>
      </c>
      <c r="I77" s="9" t="s">
        <v>1583</v>
      </c>
      <c r="J77" s="9" t="s">
        <v>1589</v>
      </c>
      <c r="K77" s="9">
        <v>0.69499999999999995</v>
      </c>
      <c r="L77" s="9">
        <v>0.64400000000000002</v>
      </c>
      <c r="M77" s="9">
        <v>0.74099999999999999</v>
      </c>
      <c r="N77" t="s">
        <v>1665</v>
      </c>
      <c r="O77" s="9" t="s">
        <v>1666</v>
      </c>
      <c r="P77" s="21" t="s">
        <v>1667</v>
      </c>
      <c r="Q77" s="9" t="s">
        <v>34</v>
      </c>
    </row>
    <row r="78" spans="1:17" hidden="1">
      <c r="A78" s="9" t="s">
        <v>1580</v>
      </c>
      <c r="B78" s="9" t="s">
        <v>1612</v>
      </c>
      <c r="C78" s="9" t="s">
        <v>462</v>
      </c>
      <c r="D78" s="9" t="s">
        <v>454</v>
      </c>
      <c r="H78" s="9" t="s">
        <v>1669</v>
      </c>
      <c r="I78" s="9" t="s">
        <v>1583</v>
      </c>
      <c r="J78" s="9" t="s">
        <v>1589</v>
      </c>
      <c r="K78" s="9">
        <v>0.57899999999999996</v>
      </c>
      <c r="L78" s="9">
        <v>0.42199999999999999</v>
      </c>
      <c r="M78" s="9">
        <v>0.72099999999999997</v>
      </c>
      <c r="N78" t="s">
        <v>1665</v>
      </c>
      <c r="O78" s="9" t="s">
        <v>1666</v>
      </c>
      <c r="P78" s="21" t="s">
        <v>1667</v>
      </c>
      <c r="Q78" s="9" t="s">
        <v>34</v>
      </c>
    </row>
    <row r="79" spans="1:17" hidden="1">
      <c r="A79" s="9" t="s">
        <v>1580</v>
      </c>
      <c r="B79" s="9" t="s">
        <v>1612</v>
      </c>
      <c r="C79" s="9" t="s">
        <v>462</v>
      </c>
      <c r="D79" s="9" t="s">
        <v>454</v>
      </c>
      <c r="H79" s="9" t="s">
        <v>1670</v>
      </c>
      <c r="I79" s="9" t="s">
        <v>1583</v>
      </c>
      <c r="J79" s="9" t="s">
        <v>1589</v>
      </c>
      <c r="K79" s="9">
        <v>0.64600000000000002</v>
      </c>
      <c r="L79" s="9">
        <v>0.59699999999999998</v>
      </c>
      <c r="M79" s="9">
        <v>0.69499999999999995</v>
      </c>
      <c r="N79" t="s">
        <v>1665</v>
      </c>
      <c r="O79" s="9" t="s">
        <v>1666</v>
      </c>
      <c r="P79" s="21" t="s">
        <v>1667</v>
      </c>
      <c r="Q79" s="9" t="s">
        <v>34</v>
      </c>
    </row>
    <row r="80" spans="1:17" hidden="1">
      <c r="A80" s="9" t="s">
        <v>1588</v>
      </c>
      <c r="B80" s="9" t="s">
        <v>1612</v>
      </c>
      <c r="C80" s="9" t="s">
        <v>462</v>
      </c>
      <c r="D80" s="9" t="s">
        <v>454</v>
      </c>
      <c r="H80" s="9" t="s">
        <v>1671</v>
      </c>
      <c r="I80" s="9" t="s">
        <v>1583</v>
      </c>
      <c r="J80" s="9" t="s">
        <v>1589</v>
      </c>
      <c r="K80" s="9">
        <v>0.97099999999999997</v>
      </c>
      <c r="L80" s="9">
        <v>0.94499999999999995</v>
      </c>
      <c r="M80" s="9">
        <v>0.98699999999999999</v>
      </c>
      <c r="N80" t="s">
        <v>1665</v>
      </c>
      <c r="O80" s="9" t="s">
        <v>1666</v>
      </c>
      <c r="P80" s="21" t="s">
        <v>1667</v>
      </c>
      <c r="Q80" s="9" t="s">
        <v>34</v>
      </c>
    </row>
    <row r="81" spans="1:17" hidden="1">
      <c r="A81" s="9" t="s">
        <v>1588</v>
      </c>
      <c r="B81" s="9" t="s">
        <v>1612</v>
      </c>
      <c r="C81" s="9" t="s">
        <v>462</v>
      </c>
      <c r="D81" s="9" t="s">
        <v>454</v>
      </c>
      <c r="H81" s="9" t="s">
        <v>1672</v>
      </c>
      <c r="I81" s="9" t="s">
        <v>1583</v>
      </c>
      <c r="J81" s="9" t="s">
        <v>1589</v>
      </c>
      <c r="K81" s="9">
        <v>0.98</v>
      </c>
      <c r="L81" s="9">
        <v>0.97499999999999998</v>
      </c>
      <c r="M81" s="9">
        <v>0.98399999999999999</v>
      </c>
      <c r="N81" t="s">
        <v>1665</v>
      </c>
      <c r="O81" s="9" t="s">
        <v>1666</v>
      </c>
      <c r="P81" s="21" t="s">
        <v>1667</v>
      </c>
      <c r="Q81" s="9" t="s">
        <v>34</v>
      </c>
    </row>
    <row r="82" spans="1:17" hidden="1">
      <c r="A82" s="9" t="s">
        <v>1580</v>
      </c>
      <c r="B82" s="9" t="s">
        <v>1673</v>
      </c>
      <c r="C82" s="9" t="s">
        <v>462</v>
      </c>
      <c r="D82" s="9" t="s">
        <v>454</v>
      </c>
      <c r="I82" s="9" t="s">
        <v>53</v>
      </c>
      <c r="J82" s="9" t="s">
        <v>1674</v>
      </c>
      <c r="K82" s="9">
        <v>0.72</v>
      </c>
      <c r="N82" t="s">
        <v>1675</v>
      </c>
      <c r="O82" s="9" t="s">
        <v>1676</v>
      </c>
      <c r="P82" s="9" t="s">
        <v>1677</v>
      </c>
      <c r="Q82" s="9" t="s">
        <v>34</v>
      </c>
    </row>
    <row r="83" spans="1:17" hidden="1">
      <c r="A83" s="9" t="s">
        <v>1588</v>
      </c>
      <c r="B83" s="9" t="s">
        <v>1673</v>
      </c>
      <c r="C83" s="9" t="s">
        <v>462</v>
      </c>
      <c r="D83" s="9" t="s">
        <v>454</v>
      </c>
      <c r="I83" s="9" t="s">
        <v>53</v>
      </c>
      <c r="J83" s="9" t="s">
        <v>1674</v>
      </c>
      <c r="K83" s="9">
        <v>0.98799999999999999</v>
      </c>
      <c r="N83" t="s">
        <v>1675</v>
      </c>
      <c r="O83" s="9" t="s">
        <v>1676</v>
      </c>
      <c r="P83" s="9" t="s">
        <v>1677</v>
      </c>
      <c r="Q83" s="9" t="s">
        <v>34</v>
      </c>
    </row>
    <row r="84" spans="1:17" hidden="1">
      <c r="A84" s="9" t="s">
        <v>1580</v>
      </c>
      <c r="B84" s="9" t="s">
        <v>1673</v>
      </c>
      <c r="C84" s="9" t="s">
        <v>462</v>
      </c>
      <c r="D84" s="9" t="s">
        <v>454</v>
      </c>
      <c r="I84" s="9" t="s">
        <v>53</v>
      </c>
      <c r="J84" s="9" t="s">
        <v>1674</v>
      </c>
      <c r="K84" s="9">
        <v>0.63200000000000001</v>
      </c>
      <c r="N84" t="s">
        <v>1675</v>
      </c>
      <c r="O84" s="9" t="s">
        <v>1676</v>
      </c>
      <c r="P84" s="9" t="s">
        <v>1677</v>
      </c>
      <c r="Q84" s="9" t="s">
        <v>34</v>
      </c>
    </row>
    <row r="85" spans="1:17" hidden="1">
      <c r="A85" s="9" t="s">
        <v>1588</v>
      </c>
      <c r="B85" s="9" t="s">
        <v>1673</v>
      </c>
      <c r="C85" s="9" t="s">
        <v>462</v>
      </c>
      <c r="D85" s="9" t="s">
        <v>454</v>
      </c>
      <c r="I85" s="9" t="s">
        <v>53</v>
      </c>
      <c r="J85" s="9" t="s">
        <v>1674</v>
      </c>
      <c r="K85" s="9">
        <v>0.99</v>
      </c>
      <c r="N85" t="s">
        <v>1675</v>
      </c>
      <c r="O85" s="9" t="s">
        <v>1676</v>
      </c>
      <c r="P85" s="9" t="s">
        <v>1677</v>
      </c>
      <c r="Q85" s="9" t="s">
        <v>34</v>
      </c>
    </row>
    <row r="86" spans="1:17" hidden="1">
      <c r="A86" s="9" t="s">
        <v>1580</v>
      </c>
      <c r="B86" s="9" t="s">
        <v>1673</v>
      </c>
      <c r="C86" s="9" t="s">
        <v>462</v>
      </c>
      <c r="D86" s="9" t="s">
        <v>454</v>
      </c>
      <c r="I86" s="9" t="s">
        <v>53</v>
      </c>
      <c r="J86" s="9" t="s">
        <v>1674</v>
      </c>
      <c r="K86" s="9">
        <v>0.63200000000000001</v>
      </c>
      <c r="N86" t="s">
        <v>1675</v>
      </c>
      <c r="O86" s="9" t="s">
        <v>1676</v>
      </c>
      <c r="P86" s="9" t="s">
        <v>1677</v>
      </c>
      <c r="Q86" s="9" t="s">
        <v>34</v>
      </c>
    </row>
    <row r="87" spans="1:17" hidden="1">
      <c r="A87" s="9" t="s">
        <v>1588</v>
      </c>
      <c r="B87" s="9" t="s">
        <v>1673</v>
      </c>
      <c r="C87" s="9" t="s">
        <v>462</v>
      </c>
      <c r="D87" s="9" t="s">
        <v>454</v>
      </c>
      <c r="I87" s="9" t="s">
        <v>53</v>
      </c>
      <c r="J87" s="9" t="s">
        <v>1674</v>
      </c>
      <c r="K87" s="9">
        <v>0.96799999999999997</v>
      </c>
      <c r="N87" t="s">
        <v>1675</v>
      </c>
      <c r="O87" s="9" t="s">
        <v>1676</v>
      </c>
      <c r="P87" s="9" t="s">
        <v>1677</v>
      </c>
      <c r="Q87" s="9" t="s">
        <v>34</v>
      </c>
    </row>
    <row r="88" spans="1:17" hidden="1">
      <c r="A88" s="9" t="s">
        <v>1580</v>
      </c>
      <c r="B88" s="9" t="s">
        <v>1673</v>
      </c>
      <c r="C88" s="9" t="s">
        <v>462</v>
      </c>
      <c r="D88" s="9" t="s">
        <v>454</v>
      </c>
      <c r="I88" s="9" t="s">
        <v>53</v>
      </c>
      <c r="J88" s="9" t="s">
        <v>1674</v>
      </c>
      <c r="K88" s="9">
        <v>0.80400000000000005</v>
      </c>
      <c r="N88" t="s">
        <v>1675</v>
      </c>
      <c r="O88" s="9" t="s">
        <v>1676</v>
      </c>
      <c r="P88" s="9" t="s">
        <v>1677</v>
      </c>
      <c r="Q88" s="9" t="s">
        <v>34</v>
      </c>
    </row>
    <row r="89" spans="1:17" hidden="1">
      <c r="A89" s="9" t="s">
        <v>1580</v>
      </c>
      <c r="B89" s="9" t="s">
        <v>1673</v>
      </c>
      <c r="C89" s="9" t="s">
        <v>462</v>
      </c>
      <c r="D89" s="9" t="s">
        <v>454</v>
      </c>
      <c r="I89" s="9" t="s">
        <v>53</v>
      </c>
      <c r="J89" s="9" t="s">
        <v>1674</v>
      </c>
      <c r="K89" s="9">
        <v>0.84</v>
      </c>
      <c r="N89" t="s">
        <v>1675</v>
      </c>
      <c r="O89" s="9" t="s">
        <v>1676</v>
      </c>
      <c r="P89" s="9" t="s">
        <v>1677</v>
      </c>
      <c r="Q89" s="9" t="s">
        <v>34</v>
      </c>
    </row>
    <row r="90" spans="1:17" hidden="1">
      <c r="A90" s="9" t="s">
        <v>1580</v>
      </c>
      <c r="B90" s="9" t="s">
        <v>1673</v>
      </c>
      <c r="C90" s="9" t="s">
        <v>462</v>
      </c>
      <c r="D90" s="9" t="s">
        <v>454</v>
      </c>
      <c r="I90" s="9" t="s">
        <v>53</v>
      </c>
      <c r="J90" s="9" t="s">
        <v>1674</v>
      </c>
      <c r="K90" s="9">
        <v>0.83299999999999996</v>
      </c>
      <c r="N90" t="s">
        <v>1675</v>
      </c>
      <c r="O90" s="9" t="s">
        <v>1676</v>
      </c>
      <c r="P90" s="9" t="s">
        <v>1677</v>
      </c>
      <c r="Q90" s="9" t="s">
        <v>34</v>
      </c>
    </row>
    <row r="91" spans="1:17" hidden="1">
      <c r="A91" s="9" t="s">
        <v>1580</v>
      </c>
      <c r="B91" s="9" t="s">
        <v>1673</v>
      </c>
      <c r="C91" s="9" t="s">
        <v>462</v>
      </c>
      <c r="D91" s="9" t="s">
        <v>454</v>
      </c>
      <c r="I91" s="9" t="s">
        <v>53</v>
      </c>
      <c r="J91" s="9" t="s">
        <v>1674</v>
      </c>
      <c r="K91" s="9">
        <v>0.96799999999999997</v>
      </c>
      <c r="N91" t="s">
        <v>1675</v>
      </c>
      <c r="O91" s="9" t="s">
        <v>1676</v>
      </c>
      <c r="P91" s="9" t="s">
        <v>1677</v>
      </c>
      <c r="Q91" s="9" t="s">
        <v>34</v>
      </c>
    </row>
    <row r="92" spans="1:17" hidden="1">
      <c r="A92" s="9" t="s">
        <v>1580</v>
      </c>
      <c r="B92" s="9" t="s">
        <v>1673</v>
      </c>
      <c r="C92" s="9" t="s">
        <v>462</v>
      </c>
      <c r="D92" s="9" t="s">
        <v>454</v>
      </c>
      <c r="I92" s="9" t="s">
        <v>53</v>
      </c>
      <c r="J92" s="9" t="s">
        <v>1674</v>
      </c>
      <c r="K92" s="9">
        <v>1</v>
      </c>
      <c r="N92" t="s">
        <v>1675</v>
      </c>
      <c r="O92" s="9" t="s">
        <v>1676</v>
      </c>
      <c r="P92" s="9" t="s">
        <v>1677</v>
      </c>
      <c r="Q92" s="9" t="s">
        <v>34</v>
      </c>
    </row>
    <row r="93" spans="1:17" hidden="1">
      <c r="A93" s="9" t="s">
        <v>1588</v>
      </c>
      <c r="B93" s="9" t="s">
        <v>1673</v>
      </c>
      <c r="C93" s="9" t="s">
        <v>462</v>
      </c>
      <c r="D93" s="9" t="s">
        <v>454</v>
      </c>
      <c r="I93" s="9" t="s">
        <v>53</v>
      </c>
      <c r="J93" s="9" t="s">
        <v>1678</v>
      </c>
      <c r="K93" s="9">
        <v>0.88600000000000001</v>
      </c>
      <c r="N93" t="s">
        <v>1675</v>
      </c>
      <c r="O93" s="9" t="s">
        <v>1676</v>
      </c>
      <c r="P93" s="9" t="s">
        <v>1677</v>
      </c>
      <c r="Q93" s="9" t="s">
        <v>34</v>
      </c>
    </row>
    <row r="94" spans="1:17" hidden="1">
      <c r="A94" s="9" t="s">
        <v>1580</v>
      </c>
      <c r="B94" s="9" t="s">
        <v>1673</v>
      </c>
      <c r="C94" s="9" t="s">
        <v>462</v>
      </c>
      <c r="D94" s="9" t="s">
        <v>454</v>
      </c>
      <c r="I94" s="9" t="s">
        <v>53</v>
      </c>
      <c r="J94" s="9" t="s">
        <v>1678</v>
      </c>
      <c r="K94" s="9">
        <v>0.91200000000000003</v>
      </c>
      <c r="N94" t="s">
        <v>1675</v>
      </c>
      <c r="O94" s="9" t="s">
        <v>1676</v>
      </c>
      <c r="P94" s="9" t="s">
        <v>1677</v>
      </c>
      <c r="Q94" s="9" t="s">
        <v>34</v>
      </c>
    </row>
    <row r="95" spans="1:17" hidden="1">
      <c r="A95" s="9" t="s">
        <v>1588</v>
      </c>
      <c r="B95" s="9" t="s">
        <v>1673</v>
      </c>
      <c r="C95" s="9" t="s">
        <v>462</v>
      </c>
      <c r="D95" s="9" t="s">
        <v>454</v>
      </c>
      <c r="I95" s="9" t="s">
        <v>53</v>
      </c>
      <c r="J95" s="9" t="s">
        <v>1678</v>
      </c>
      <c r="K95" s="9">
        <v>0.755</v>
      </c>
      <c r="N95" t="s">
        <v>1675</v>
      </c>
      <c r="O95" s="9" t="s">
        <v>1676</v>
      </c>
      <c r="P95" s="9" t="s">
        <v>1677</v>
      </c>
      <c r="Q95" s="9" t="s">
        <v>34</v>
      </c>
    </row>
    <row r="96" spans="1:17" hidden="1">
      <c r="A96" s="9" t="s">
        <v>1580</v>
      </c>
      <c r="B96" s="9" t="s">
        <v>1673</v>
      </c>
      <c r="C96" s="9" t="s">
        <v>462</v>
      </c>
      <c r="D96" s="9" t="s">
        <v>454</v>
      </c>
      <c r="I96" s="9" t="s">
        <v>53</v>
      </c>
      <c r="J96" s="9" t="s">
        <v>1678</v>
      </c>
      <c r="K96" s="9">
        <v>0.82</v>
      </c>
      <c r="N96" t="s">
        <v>1675</v>
      </c>
      <c r="O96" s="9" t="s">
        <v>1676</v>
      </c>
      <c r="P96" s="9" t="s">
        <v>1677</v>
      </c>
      <c r="Q96" s="9" t="s">
        <v>34</v>
      </c>
    </row>
    <row r="97" spans="1:17" hidden="1">
      <c r="A97" s="9" t="s">
        <v>1580</v>
      </c>
      <c r="B97" s="9" t="s">
        <v>1647</v>
      </c>
      <c r="C97" s="9" t="s">
        <v>462</v>
      </c>
      <c r="D97" s="9" t="s">
        <v>454</v>
      </c>
      <c r="I97" s="9" t="s">
        <v>53</v>
      </c>
      <c r="J97" s="9" t="s">
        <v>1648</v>
      </c>
      <c r="K97" s="77">
        <v>0.74399999999999999</v>
      </c>
      <c r="N97" t="s">
        <v>1675</v>
      </c>
      <c r="O97" s="9" t="s">
        <v>1676</v>
      </c>
      <c r="P97" s="9" t="s">
        <v>1677</v>
      </c>
      <c r="Q97" s="9" t="s">
        <v>34</v>
      </c>
    </row>
    <row r="98" spans="1:17" hidden="1">
      <c r="A98" s="9" t="s">
        <v>1580</v>
      </c>
      <c r="B98" s="9" t="s">
        <v>1647</v>
      </c>
      <c r="C98" s="9" t="s">
        <v>462</v>
      </c>
      <c r="D98" s="9" t="s">
        <v>454</v>
      </c>
      <c r="I98" s="9" t="s">
        <v>53</v>
      </c>
      <c r="J98" s="9" t="s">
        <v>1648</v>
      </c>
      <c r="K98" s="77">
        <v>0.88500000000000001</v>
      </c>
      <c r="N98" t="s">
        <v>1675</v>
      </c>
      <c r="O98" s="9" t="s">
        <v>1676</v>
      </c>
      <c r="P98" s="9" t="s">
        <v>1677</v>
      </c>
      <c r="Q98" s="9" t="s">
        <v>34</v>
      </c>
    </row>
    <row r="99" spans="1:17" hidden="1">
      <c r="A99" s="9" t="s">
        <v>1580</v>
      </c>
      <c r="B99" s="9" t="s">
        <v>1647</v>
      </c>
      <c r="C99" s="9" t="s">
        <v>462</v>
      </c>
      <c r="D99" s="9" t="s">
        <v>454</v>
      </c>
      <c r="I99" s="9" t="s">
        <v>53</v>
      </c>
      <c r="J99" s="9" t="s">
        <v>1648</v>
      </c>
      <c r="K99" s="77">
        <v>0.91400000000000003</v>
      </c>
      <c r="N99" t="s">
        <v>1675</v>
      </c>
      <c r="O99" s="9" t="s">
        <v>1676</v>
      </c>
      <c r="P99" s="9" t="s">
        <v>1677</v>
      </c>
      <c r="Q99" s="9" t="s">
        <v>34</v>
      </c>
    </row>
    <row r="100" spans="1:17" hidden="1">
      <c r="A100" s="9" t="s">
        <v>1580</v>
      </c>
      <c r="B100" s="9" t="s">
        <v>1647</v>
      </c>
      <c r="C100" s="9" t="s">
        <v>462</v>
      </c>
      <c r="D100" s="9" t="s">
        <v>454</v>
      </c>
      <c r="I100" s="9" t="s">
        <v>53</v>
      </c>
      <c r="J100" s="9" t="s">
        <v>1648</v>
      </c>
      <c r="K100" s="77">
        <v>1</v>
      </c>
      <c r="N100" t="s">
        <v>1675</v>
      </c>
      <c r="O100" s="9" t="s">
        <v>1676</v>
      </c>
      <c r="P100" s="9" t="s">
        <v>1677</v>
      </c>
      <c r="Q100" s="9" t="s">
        <v>34</v>
      </c>
    </row>
    <row r="101" spans="1:17" hidden="1">
      <c r="A101" s="9" t="s">
        <v>1580</v>
      </c>
      <c r="B101" s="9" t="s">
        <v>1647</v>
      </c>
      <c r="C101" s="9" t="s">
        <v>462</v>
      </c>
      <c r="D101" s="9" t="s">
        <v>454</v>
      </c>
      <c r="I101" s="9" t="s">
        <v>53</v>
      </c>
      <c r="J101" s="9" t="s">
        <v>1648</v>
      </c>
      <c r="K101" s="77">
        <v>0.95499999999999996</v>
      </c>
      <c r="N101" t="s">
        <v>1675</v>
      </c>
      <c r="O101" s="9" t="s">
        <v>1676</v>
      </c>
      <c r="P101" s="9" t="s">
        <v>1677</v>
      </c>
      <c r="Q101" s="9" t="s">
        <v>34</v>
      </c>
    </row>
    <row r="102" spans="1:17" hidden="1">
      <c r="A102" s="9" t="s">
        <v>1580</v>
      </c>
      <c r="B102" s="9" t="s">
        <v>1647</v>
      </c>
      <c r="C102" s="9" t="s">
        <v>462</v>
      </c>
      <c r="D102" s="9" t="s">
        <v>454</v>
      </c>
      <c r="I102" s="9" t="s">
        <v>53</v>
      </c>
      <c r="J102" s="9" t="s">
        <v>1648</v>
      </c>
      <c r="K102" s="77">
        <v>0.68600000000000005</v>
      </c>
      <c r="N102" t="s">
        <v>1675</v>
      </c>
      <c r="O102" s="9" t="s">
        <v>1676</v>
      </c>
      <c r="P102" s="9" t="s">
        <v>1677</v>
      </c>
      <c r="Q102" s="9" t="s">
        <v>34</v>
      </c>
    </row>
    <row r="103" spans="1:17" hidden="1">
      <c r="A103" s="9" t="s">
        <v>1580</v>
      </c>
      <c r="B103" s="9" t="s">
        <v>1647</v>
      </c>
      <c r="C103" s="9" t="s">
        <v>462</v>
      </c>
      <c r="D103" s="9" t="s">
        <v>454</v>
      </c>
      <c r="I103" s="9" t="s">
        <v>53</v>
      </c>
      <c r="J103" s="9" t="s">
        <v>1648</v>
      </c>
      <c r="K103" s="77">
        <v>0.75</v>
      </c>
      <c r="N103" t="s">
        <v>1675</v>
      </c>
      <c r="O103" s="9" t="s">
        <v>1676</v>
      </c>
      <c r="P103" s="9" t="s">
        <v>1677</v>
      </c>
      <c r="Q103" s="9" t="s">
        <v>34</v>
      </c>
    </row>
    <row r="104" spans="1:17" hidden="1">
      <c r="A104" s="9" t="s">
        <v>1580</v>
      </c>
      <c r="B104" s="9" t="s">
        <v>1647</v>
      </c>
      <c r="C104" s="9" t="s">
        <v>462</v>
      </c>
      <c r="D104" s="9" t="s">
        <v>454</v>
      </c>
      <c r="I104" s="9" t="s">
        <v>53</v>
      </c>
      <c r="J104" s="9" t="s">
        <v>1648</v>
      </c>
      <c r="K104" s="77">
        <v>0.94099999999999995</v>
      </c>
      <c r="N104" t="s">
        <v>1675</v>
      </c>
      <c r="O104" s="9" t="s">
        <v>1676</v>
      </c>
      <c r="P104" s="9" t="s">
        <v>1677</v>
      </c>
      <c r="Q104" s="9" t="s">
        <v>34</v>
      </c>
    </row>
    <row r="105" spans="1:17" hidden="1">
      <c r="A105" s="9" t="s">
        <v>1580</v>
      </c>
      <c r="B105" s="9" t="s">
        <v>1647</v>
      </c>
      <c r="C105" s="9" t="s">
        <v>462</v>
      </c>
      <c r="D105" s="9" t="s">
        <v>454</v>
      </c>
      <c r="I105" s="9" t="s">
        <v>53</v>
      </c>
      <c r="J105" s="9" t="s">
        <v>1648</v>
      </c>
      <c r="K105" s="77">
        <v>0.55100000000000005</v>
      </c>
      <c r="N105" t="s">
        <v>1675</v>
      </c>
      <c r="O105" s="9" t="s">
        <v>1676</v>
      </c>
      <c r="P105" s="9" t="s">
        <v>1677</v>
      </c>
      <c r="Q105" s="9" t="s">
        <v>34</v>
      </c>
    </row>
    <row r="106" spans="1:17" hidden="1">
      <c r="A106" s="9" t="s">
        <v>1580</v>
      </c>
      <c r="B106" s="9" t="s">
        <v>1647</v>
      </c>
      <c r="C106" s="9" t="s">
        <v>462</v>
      </c>
      <c r="D106" s="9" t="s">
        <v>454</v>
      </c>
      <c r="I106" s="9" t="s">
        <v>53</v>
      </c>
      <c r="J106" s="9" t="s">
        <v>1648</v>
      </c>
      <c r="K106" s="77">
        <v>0.93300000000000005</v>
      </c>
      <c r="N106" t="s">
        <v>1675</v>
      </c>
      <c r="O106" s="9" t="s">
        <v>1676</v>
      </c>
      <c r="P106" s="9" t="s">
        <v>1677</v>
      </c>
      <c r="Q106" s="9" t="s">
        <v>34</v>
      </c>
    </row>
    <row r="107" spans="1:17" hidden="1">
      <c r="A107" s="9" t="s">
        <v>1580</v>
      </c>
      <c r="B107" s="9" t="s">
        <v>1647</v>
      </c>
      <c r="C107" s="9" t="s">
        <v>462</v>
      </c>
      <c r="D107" s="9" t="s">
        <v>454</v>
      </c>
      <c r="I107" s="9" t="s">
        <v>53</v>
      </c>
      <c r="J107" s="9" t="s">
        <v>1648</v>
      </c>
      <c r="K107" s="77">
        <v>1</v>
      </c>
      <c r="N107" t="s">
        <v>1675</v>
      </c>
      <c r="O107" s="9" t="s">
        <v>1676</v>
      </c>
      <c r="P107" s="9" t="s">
        <v>1677</v>
      </c>
      <c r="Q107" s="9" t="s">
        <v>34</v>
      </c>
    </row>
    <row r="108" spans="1:17" hidden="1">
      <c r="A108" s="9" t="s">
        <v>1580</v>
      </c>
      <c r="B108" s="9" t="s">
        <v>1647</v>
      </c>
      <c r="C108" s="9" t="s">
        <v>462</v>
      </c>
      <c r="D108" s="9" t="s">
        <v>454</v>
      </c>
      <c r="I108" s="9" t="s">
        <v>53</v>
      </c>
      <c r="J108" s="9" t="s">
        <v>1648</v>
      </c>
      <c r="K108" s="77">
        <v>0.90900000000000003</v>
      </c>
      <c r="N108" t="s">
        <v>1675</v>
      </c>
      <c r="O108" s="9" t="s">
        <v>1676</v>
      </c>
      <c r="P108" s="9" t="s">
        <v>1677</v>
      </c>
      <c r="Q108" s="9" t="s">
        <v>34</v>
      </c>
    </row>
    <row r="109" spans="1:17" hidden="1">
      <c r="A109" s="9" t="s">
        <v>1580</v>
      </c>
      <c r="B109" s="9" t="s">
        <v>1647</v>
      </c>
      <c r="C109" s="9" t="s">
        <v>462</v>
      </c>
      <c r="D109" s="9" t="s">
        <v>454</v>
      </c>
      <c r="I109" s="9" t="s">
        <v>53</v>
      </c>
      <c r="J109" s="9" t="s">
        <v>1648</v>
      </c>
      <c r="K109" s="77">
        <v>0.90900000000000003</v>
      </c>
      <c r="N109" t="s">
        <v>1675</v>
      </c>
      <c r="O109" s="9" t="s">
        <v>1676</v>
      </c>
      <c r="P109" s="9" t="s">
        <v>1677</v>
      </c>
      <c r="Q109" s="9" t="s">
        <v>34</v>
      </c>
    </row>
    <row r="110" spans="1:17" hidden="1">
      <c r="A110" s="9" t="s">
        <v>1580</v>
      </c>
      <c r="B110" s="9" t="s">
        <v>1647</v>
      </c>
      <c r="C110" s="9" t="s">
        <v>462</v>
      </c>
      <c r="D110" s="9" t="s">
        <v>454</v>
      </c>
      <c r="I110" s="9" t="s">
        <v>53</v>
      </c>
      <c r="J110" s="9" t="s">
        <v>1648</v>
      </c>
      <c r="K110" s="77">
        <v>0.52</v>
      </c>
      <c r="N110" t="s">
        <v>1675</v>
      </c>
      <c r="O110" s="9" t="s">
        <v>1676</v>
      </c>
      <c r="P110" s="9" t="s">
        <v>1677</v>
      </c>
      <c r="Q110" s="9" t="s">
        <v>34</v>
      </c>
    </row>
    <row r="111" spans="1:17" hidden="1">
      <c r="A111" s="9" t="s">
        <v>1580</v>
      </c>
      <c r="B111" s="9" t="s">
        <v>1647</v>
      </c>
      <c r="C111" s="9" t="s">
        <v>462</v>
      </c>
      <c r="D111" s="9" t="s">
        <v>454</v>
      </c>
      <c r="I111" s="9" t="s">
        <v>53</v>
      </c>
      <c r="J111" s="9" t="s">
        <v>1648</v>
      </c>
      <c r="K111" s="77">
        <v>0.8</v>
      </c>
      <c r="N111" t="s">
        <v>1675</v>
      </c>
      <c r="O111" s="9" t="s">
        <v>1676</v>
      </c>
      <c r="P111" s="9" t="s">
        <v>1677</v>
      </c>
      <c r="Q111" s="9" t="s">
        <v>34</v>
      </c>
    </row>
    <row r="112" spans="1:17" hidden="1">
      <c r="A112" s="9" t="s">
        <v>1580</v>
      </c>
      <c r="B112" s="9" t="s">
        <v>1647</v>
      </c>
      <c r="C112" s="9" t="s">
        <v>462</v>
      </c>
      <c r="D112" s="9" t="s">
        <v>454</v>
      </c>
      <c r="I112" s="9" t="s">
        <v>53</v>
      </c>
      <c r="J112" s="9" t="s">
        <v>1648</v>
      </c>
      <c r="K112" s="77">
        <v>0.75</v>
      </c>
      <c r="N112" t="s">
        <v>1675</v>
      </c>
      <c r="O112" s="9" t="s">
        <v>1676</v>
      </c>
      <c r="P112" s="9" t="s">
        <v>1677</v>
      </c>
      <c r="Q112" s="9" t="s">
        <v>34</v>
      </c>
    </row>
    <row r="113" spans="1:17" hidden="1">
      <c r="A113" s="9" t="s">
        <v>1580</v>
      </c>
      <c r="B113" s="9" t="s">
        <v>1647</v>
      </c>
      <c r="C113" s="9" t="s">
        <v>462</v>
      </c>
      <c r="D113" s="9" t="s">
        <v>454</v>
      </c>
      <c r="I113" s="9" t="s">
        <v>53</v>
      </c>
      <c r="J113" s="9" t="s">
        <v>1648</v>
      </c>
      <c r="K113" s="77">
        <v>0.93500000000000005</v>
      </c>
      <c r="N113" t="s">
        <v>1675</v>
      </c>
      <c r="O113" s="9" t="s">
        <v>1676</v>
      </c>
      <c r="P113" s="9" t="s">
        <v>1677</v>
      </c>
      <c r="Q113" s="9" t="s">
        <v>34</v>
      </c>
    </row>
    <row r="114" spans="1:17" hidden="1">
      <c r="A114" s="9" t="s">
        <v>1588</v>
      </c>
      <c r="B114" s="9" t="s">
        <v>1647</v>
      </c>
      <c r="C114" s="9" t="s">
        <v>462</v>
      </c>
      <c r="D114" s="9" t="s">
        <v>454</v>
      </c>
      <c r="I114" s="9" t="s">
        <v>53</v>
      </c>
      <c r="J114" s="9" t="s">
        <v>1648</v>
      </c>
      <c r="K114" s="77">
        <v>100</v>
      </c>
      <c r="N114" t="s">
        <v>1675</v>
      </c>
      <c r="O114" s="9" t="s">
        <v>1676</v>
      </c>
      <c r="P114" s="9" t="s">
        <v>1677</v>
      </c>
      <c r="Q114" s="9" t="s">
        <v>34</v>
      </c>
    </row>
    <row r="115" spans="1:17" hidden="1">
      <c r="A115" s="9" t="s">
        <v>1588</v>
      </c>
      <c r="B115" s="9" t="s">
        <v>1647</v>
      </c>
      <c r="C115" s="9" t="s">
        <v>462</v>
      </c>
      <c r="D115" s="9" t="s">
        <v>454</v>
      </c>
      <c r="I115" s="9" t="s">
        <v>53</v>
      </c>
      <c r="J115" s="9" t="s">
        <v>1648</v>
      </c>
      <c r="K115" s="77">
        <v>99.9</v>
      </c>
      <c r="N115" t="s">
        <v>1675</v>
      </c>
      <c r="O115" s="9" t="s">
        <v>1676</v>
      </c>
      <c r="P115" s="9" t="s">
        <v>1677</v>
      </c>
      <c r="Q115" s="9" t="s">
        <v>34</v>
      </c>
    </row>
    <row r="116" spans="1:17" hidden="1">
      <c r="A116" s="9" t="s">
        <v>1588</v>
      </c>
      <c r="B116" s="9" t="s">
        <v>1647</v>
      </c>
      <c r="C116" s="9" t="s">
        <v>462</v>
      </c>
      <c r="D116" s="9" t="s">
        <v>454</v>
      </c>
      <c r="I116" s="9" t="s">
        <v>53</v>
      </c>
      <c r="J116" s="9" t="s">
        <v>1648</v>
      </c>
      <c r="K116" s="77">
        <v>97.8</v>
      </c>
      <c r="N116" t="s">
        <v>1675</v>
      </c>
      <c r="O116" s="9" t="s">
        <v>1676</v>
      </c>
      <c r="P116" s="9" t="s">
        <v>1677</v>
      </c>
      <c r="Q116" s="9" t="s">
        <v>34</v>
      </c>
    </row>
    <row r="117" spans="1:17" hidden="1">
      <c r="A117" s="9" t="s">
        <v>1588</v>
      </c>
      <c r="B117" s="9" t="s">
        <v>1647</v>
      </c>
      <c r="C117" s="9" t="s">
        <v>462</v>
      </c>
      <c r="D117" s="9" t="s">
        <v>454</v>
      </c>
      <c r="I117" s="9" t="s">
        <v>53</v>
      </c>
      <c r="J117" s="9" t="s">
        <v>1648</v>
      </c>
      <c r="K117" s="77">
        <v>88.8</v>
      </c>
      <c r="N117" t="s">
        <v>1675</v>
      </c>
      <c r="O117" s="9" t="s">
        <v>1676</v>
      </c>
      <c r="P117" s="9" t="s">
        <v>1677</v>
      </c>
      <c r="Q117" s="9" t="s">
        <v>34</v>
      </c>
    </row>
    <row r="118" spans="1:17" hidden="1">
      <c r="A118" s="9" t="s">
        <v>1588</v>
      </c>
      <c r="B118" s="9" t="s">
        <v>1647</v>
      </c>
      <c r="C118" s="9" t="s">
        <v>462</v>
      </c>
      <c r="D118" s="9" t="s">
        <v>454</v>
      </c>
      <c r="I118" s="9" t="s">
        <v>53</v>
      </c>
      <c r="J118" s="9" t="s">
        <v>1648</v>
      </c>
      <c r="K118" s="77">
        <v>1</v>
      </c>
      <c r="N118" t="s">
        <v>1675</v>
      </c>
      <c r="O118" s="9" t="s">
        <v>1676</v>
      </c>
      <c r="P118" s="9" t="s">
        <v>1677</v>
      </c>
      <c r="Q118" s="9" t="s">
        <v>34</v>
      </c>
    </row>
    <row r="119" spans="1:17" hidden="1">
      <c r="A119" s="9" t="s">
        <v>1588</v>
      </c>
      <c r="B119" s="9" t="s">
        <v>1647</v>
      </c>
      <c r="C119" s="9" t="s">
        <v>462</v>
      </c>
      <c r="D119" s="9" t="s">
        <v>454</v>
      </c>
      <c r="I119" s="9" t="s">
        <v>53</v>
      </c>
      <c r="J119" s="9" t="s">
        <v>1648</v>
      </c>
      <c r="K119" s="77">
        <v>1</v>
      </c>
      <c r="N119" t="s">
        <v>1675</v>
      </c>
      <c r="O119" s="9" t="s">
        <v>1676</v>
      </c>
      <c r="P119" s="9" t="s">
        <v>1677</v>
      </c>
      <c r="Q119" s="9" t="s">
        <v>34</v>
      </c>
    </row>
    <row r="120" spans="1:17" hidden="1">
      <c r="A120" s="9" t="s">
        <v>1588</v>
      </c>
      <c r="B120" s="9" t="s">
        <v>1647</v>
      </c>
      <c r="C120" s="9" t="s">
        <v>462</v>
      </c>
      <c r="D120" s="9" t="s">
        <v>454</v>
      </c>
      <c r="I120" s="9" t="s">
        <v>53</v>
      </c>
      <c r="J120" s="9" t="s">
        <v>1648</v>
      </c>
      <c r="K120" s="77">
        <v>0.94</v>
      </c>
      <c r="N120" t="s">
        <v>1675</v>
      </c>
      <c r="O120" s="9" t="s">
        <v>1676</v>
      </c>
      <c r="P120" s="9" t="s">
        <v>1677</v>
      </c>
      <c r="Q120" s="9" t="s">
        <v>34</v>
      </c>
    </row>
    <row r="121" spans="1:17" hidden="1">
      <c r="A121" s="9" t="s">
        <v>1588</v>
      </c>
      <c r="B121" s="9" t="s">
        <v>1647</v>
      </c>
      <c r="C121" s="9" t="s">
        <v>462</v>
      </c>
      <c r="D121" s="9" t="s">
        <v>454</v>
      </c>
      <c r="I121" s="9" t="s">
        <v>53</v>
      </c>
      <c r="J121" s="9" t="s">
        <v>1648</v>
      </c>
      <c r="K121" s="77">
        <v>0.99</v>
      </c>
      <c r="N121" t="s">
        <v>1675</v>
      </c>
      <c r="O121" s="9" t="s">
        <v>1676</v>
      </c>
      <c r="P121" s="9" t="s">
        <v>1677</v>
      </c>
      <c r="Q121" s="9" t="s">
        <v>34</v>
      </c>
    </row>
    <row r="122" spans="1:17" hidden="1">
      <c r="A122" s="9" t="s">
        <v>1588</v>
      </c>
      <c r="B122" s="9" t="s">
        <v>1647</v>
      </c>
      <c r="C122" s="9" t="s">
        <v>462</v>
      </c>
      <c r="D122" s="9" t="s">
        <v>454</v>
      </c>
      <c r="I122" s="9" t="s">
        <v>53</v>
      </c>
      <c r="J122" s="9" t="s">
        <v>1648</v>
      </c>
      <c r="K122" s="77">
        <v>1</v>
      </c>
      <c r="N122" t="s">
        <v>1675</v>
      </c>
      <c r="O122" s="9" t="s">
        <v>1676</v>
      </c>
      <c r="P122" s="9" t="s">
        <v>1677</v>
      </c>
      <c r="Q122" s="9" t="s">
        <v>34</v>
      </c>
    </row>
    <row r="123" spans="1:17" hidden="1">
      <c r="A123" s="9" t="s">
        <v>1580</v>
      </c>
      <c r="B123" s="9" t="s">
        <v>1679</v>
      </c>
      <c r="C123" s="9" t="s">
        <v>462</v>
      </c>
      <c r="D123" s="9" t="s">
        <v>454</v>
      </c>
      <c r="I123" s="9" t="s">
        <v>53</v>
      </c>
      <c r="J123" s="9" t="s">
        <v>1589</v>
      </c>
      <c r="K123" s="77">
        <v>0.81599999999999995</v>
      </c>
      <c r="N123" t="s">
        <v>1675</v>
      </c>
      <c r="O123" s="9" t="s">
        <v>1676</v>
      </c>
      <c r="P123" s="9" t="s">
        <v>1677</v>
      </c>
      <c r="Q123" s="9" t="s">
        <v>34</v>
      </c>
    </row>
    <row r="124" spans="1:17" hidden="1">
      <c r="A124" s="9" t="s">
        <v>1580</v>
      </c>
      <c r="B124" s="9" t="s">
        <v>1679</v>
      </c>
      <c r="C124" s="9" t="s">
        <v>462</v>
      </c>
      <c r="D124" s="9" t="s">
        <v>454</v>
      </c>
      <c r="I124" s="9" t="s">
        <v>53</v>
      </c>
      <c r="J124" s="9" t="s">
        <v>1589</v>
      </c>
      <c r="K124" s="77">
        <v>0.81799999999999995</v>
      </c>
      <c r="N124" t="s">
        <v>1675</v>
      </c>
      <c r="O124" s="9" t="s">
        <v>1676</v>
      </c>
      <c r="P124" s="9" t="s">
        <v>1677</v>
      </c>
      <c r="Q124" s="9" t="s">
        <v>34</v>
      </c>
    </row>
    <row r="125" spans="1:17" hidden="1">
      <c r="A125" s="9" t="s">
        <v>1580</v>
      </c>
      <c r="B125" s="9" t="s">
        <v>1679</v>
      </c>
      <c r="C125" s="9" t="s">
        <v>462</v>
      </c>
      <c r="D125" s="9" t="s">
        <v>454</v>
      </c>
      <c r="I125" s="9" t="s">
        <v>53</v>
      </c>
      <c r="J125" s="9" t="s">
        <v>1589</v>
      </c>
      <c r="K125" s="77">
        <v>0.84299999999999997</v>
      </c>
      <c r="N125" t="s">
        <v>1675</v>
      </c>
      <c r="O125" s="9" t="s">
        <v>1676</v>
      </c>
      <c r="P125" s="9" t="s">
        <v>1677</v>
      </c>
      <c r="Q125" s="9" t="s">
        <v>34</v>
      </c>
    </row>
    <row r="126" spans="1:17" hidden="1">
      <c r="A126" s="9" t="s">
        <v>1580</v>
      </c>
      <c r="B126" s="9" t="s">
        <v>1679</v>
      </c>
      <c r="C126" s="9" t="s">
        <v>462</v>
      </c>
      <c r="D126" s="9" t="s">
        <v>454</v>
      </c>
      <c r="I126" s="9" t="s">
        <v>53</v>
      </c>
      <c r="J126" s="9" t="s">
        <v>1589</v>
      </c>
      <c r="K126" s="77">
        <v>0.73</v>
      </c>
      <c r="N126" t="s">
        <v>1675</v>
      </c>
      <c r="O126" s="9" t="s">
        <v>1676</v>
      </c>
      <c r="P126" s="9" t="s">
        <v>1677</v>
      </c>
      <c r="Q126" s="9" t="s">
        <v>34</v>
      </c>
    </row>
    <row r="127" spans="1:17" hidden="1">
      <c r="A127" s="9" t="s">
        <v>1580</v>
      </c>
      <c r="B127" s="9" t="s">
        <v>1679</v>
      </c>
      <c r="C127" s="9" t="s">
        <v>462</v>
      </c>
      <c r="D127" s="9" t="s">
        <v>454</v>
      </c>
      <c r="I127" s="9" t="s">
        <v>53</v>
      </c>
      <c r="J127" s="9" t="s">
        <v>1589</v>
      </c>
      <c r="K127" s="77">
        <v>0.93700000000000006</v>
      </c>
      <c r="N127" t="s">
        <v>1675</v>
      </c>
      <c r="O127" s="9" t="s">
        <v>1676</v>
      </c>
      <c r="P127" s="9" t="s">
        <v>1677</v>
      </c>
      <c r="Q127" s="9" t="s">
        <v>34</v>
      </c>
    </row>
    <row r="128" spans="1:17" hidden="1">
      <c r="A128" s="9" t="s">
        <v>1580</v>
      </c>
      <c r="B128" s="9" t="s">
        <v>1679</v>
      </c>
      <c r="C128" s="9" t="s">
        <v>462</v>
      </c>
      <c r="D128" s="9" t="s">
        <v>454</v>
      </c>
      <c r="I128" s="9" t="s">
        <v>53</v>
      </c>
      <c r="J128" s="9" t="s">
        <v>1589</v>
      </c>
      <c r="K128" s="77">
        <v>0.87400000000000011</v>
      </c>
      <c r="N128" t="s">
        <v>1675</v>
      </c>
      <c r="O128" s="9" t="s">
        <v>1676</v>
      </c>
      <c r="P128" s="9" t="s">
        <v>1677</v>
      </c>
      <c r="Q128" s="9" t="s">
        <v>34</v>
      </c>
    </row>
    <row r="129" spans="1:17" hidden="1">
      <c r="A129" s="9" t="s">
        <v>1580</v>
      </c>
      <c r="B129" s="9" t="s">
        <v>1679</v>
      </c>
      <c r="C129" s="9" t="s">
        <v>462</v>
      </c>
      <c r="D129" s="9" t="s">
        <v>454</v>
      </c>
      <c r="I129" s="9" t="s">
        <v>53</v>
      </c>
      <c r="J129" s="9" t="s">
        <v>1589</v>
      </c>
      <c r="K129" s="77">
        <v>0.877</v>
      </c>
      <c r="N129" t="s">
        <v>1675</v>
      </c>
      <c r="O129" s="9" t="s">
        <v>1676</v>
      </c>
      <c r="P129" s="9" t="s">
        <v>1677</v>
      </c>
      <c r="Q129" s="9" t="s">
        <v>34</v>
      </c>
    </row>
    <row r="130" spans="1:17" hidden="1">
      <c r="A130" s="9" t="s">
        <v>1580</v>
      </c>
      <c r="B130" s="9" t="s">
        <v>1679</v>
      </c>
      <c r="C130" s="9" t="s">
        <v>462</v>
      </c>
      <c r="D130" s="9" t="s">
        <v>454</v>
      </c>
      <c r="I130" s="9" t="s">
        <v>53</v>
      </c>
      <c r="J130" s="9" t="s">
        <v>1589</v>
      </c>
      <c r="K130" s="77">
        <v>1</v>
      </c>
      <c r="N130" t="s">
        <v>1675</v>
      </c>
      <c r="O130" s="9" t="s">
        <v>1676</v>
      </c>
      <c r="P130" s="9" t="s">
        <v>1677</v>
      </c>
      <c r="Q130" s="9" t="s">
        <v>34</v>
      </c>
    </row>
    <row r="131" spans="1:17" hidden="1">
      <c r="A131" s="9" t="s">
        <v>1580</v>
      </c>
      <c r="B131" s="9" t="s">
        <v>1679</v>
      </c>
      <c r="C131" s="9" t="s">
        <v>462</v>
      </c>
      <c r="D131" s="9" t="s">
        <v>454</v>
      </c>
      <c r="I131" s="9" t="s">
        <v>53</v>
      </c>
      <c r="J131" s="9" t="s">
        <v>1589</v>
      </c>
      <c r="K131" s="77">
        <v>0.84900000000000009</v>
      </c>
      <c r="N131" t="s">
        <v>1675</v>
      </c>
      <c r="O131" s="9" t="s">
        <v>1676</v>
      </c>
      <c r="P131" s="9" t="s">
        <v>1677</v>
      </c>
      <c r="Q131" s="9" t="s">
        <v>34</v>
      </c>
    </row>
    <row r="132" spans="1:17" hidden="1">
      <c r="A132" s="9" t="s">
        <v>1580</v>
      </c>
      <c r="B132" s="9" t="s">
        <v>1679</v>
      </c>
      <c r="C132" s="9" t="s">
        <v>462</v>
      </c>
      <c r="D132" s="9" t="s">
        <v>454</v>
      </c>
      <c r="I132" s="9" t="s">
        <v>53</v>
      </c>
      <c r="J132" s="9" t="s">
        <v>1589</v>
      </c>
      <c r="K132" s="77">
        <v>0.95499999999999996</v>
      </c>
      <c r="N132" t="s">
        <v>1675</v>
      </c>
      <c r="O132" s="9" t="s">
        <v>1676</v>
      </c>
      <c r="P132" s="9" t="s">
        <v>1677</v>
      </c>
      <c r="Q132" s="9" t="s">
        <v>34</v>
      </c>
    </row>
    <row r="133" spans="1:17" hidden="1">
      <c r="A133" s="9" t="s">
        <v>1580</v>
      </c>
      <c r="B133" s="9" t="s">
        <v>1679</v>
      </c>
      <c r="C133" s="9" t="s">
        <v>462</v>
      </c>
      <c r="D133" s="9" t="s">
        <v>454</v>
      </c>
      <c r="I133" s="9" t="s">
        <v>53</v>
      </c>
      <c r="J133" s="9" t="s">
        <v>1589</v>
      </c>
      <c r="K133" s="77">
        <v>0.85</v>
      </c>
      <c r="N133" t="s">
        <v>1675</v>
      </c>
      <c r="O133" s="9" t="s">
        <v>1676</v>
      </c>
      <c r="P133" s="9" t="s">
        <v>1677</v>
      </c>
      <c r="Q133" s="9" t="s">
        <v>34</v>
      </c>
    </row>
    <row r="134" spans="1:17" hidden="1">
      <c r="A134" s="9" t="s">
        <v>1580</v>
      </c>
      <c r="B134" s="9" t="s">
        <v>1679</v>
      </c>
      <c r="C134" s="9" t="s">
        <v>462</v>
      </c>
      <c r="D134" s="9" t="s">
        <v>454</v>
      </c>
      <c r="I134" s="9" t="s">
        <v>53</v>
      </c>
      <c r="J134" s="9" t="s">
        <v>1589</v>
      </c>
      <c r="K134" s="77">
        <v>0.94</v>
      </c>
      <c r="N134" t="s">
        <v>1675</v>
      </c>
      <c r="O134" s="9" t="s">
        <v>1676</v>
      </c>
      <c r="P134" s="9" t="s">
        <v>1677</v>
      </c>
      <c r="Q134" s="9" t="s">
        <v>34</v>
      </c>
    </row>
    <row r="135" spans="1:17" hidden="1">
      <c r="A135" s="9" t="s">
        <v>1580</v>
      </c>
      <c r="B135" s="9" t="s">
        <v>1679</v>
      </c>
      <c r="C135" s="9" t="s">
        <v>462</v>
      </c>
      <c r="D135" s="9" t="s">
        <v>454</v>
      </c>
      <c r="I135" s="9" t="s">
        <v>53</v>
      </c>
      <c r="J135" s="9" t="s">
        <v>1589</v>
      </c>
      <c r="K135" s="77">
        <v>0.98</v>
      </c>
      <c r="N135" t="s">
        <v>1675</v>
      </c>
      <c r="O135" s="9" t="s">
        <v>1676</v>
      </c>
      <c r="P135" s="9" t="s">
        <v>1677</v>
      </c>
      <c r="Q135" s="9" t="s">
        <v>34</v>
      </c>
    </row>
    <row r="136" spans="1:17" hidden="1">
      <c r="A136" s="9" t="s">
        <v>1580</v>
      </c>
      <c r="B136" s="9" t="s">
        <v>1679</v>
      </c>
      <c r="C136" s="9" t="s">
        <v>462</v>
      </c>
      <c r="D136" s="9" t="s">
        <v>454</v>
      </c>
      <c r="I136" s="9" t="s">
        <v>53</v>
      </c>
      <c r="J136" s="9" t="s">
        <v>1589</v>
      </c>
      <c r="K136" s="77">
        <v>0.88200000000000001</v>
      </c>
      <c r="N136" t="s">
        <v>1675</v>
      </c>
      <c r="O136" s="9" t="s">
        <v>1676</v>
      </c>
      <c r="P136" s="9" t="s">
        <v>1677</v>
      </c>
      <c r="Q136" s="9" t="s">
        <v>34</v>
      </c>
    </row>
    <row r="137" spans="1:17" hidden="1">
      <c r="A137" s="9" t="s">
        <v>1588</v>
      </c>
      <c r="B137" s="9" t="s">
        <v>1679</v>
      </c>
      <c r="C137" s="9" t="s">
        <v>462</v>
      </c>
      <c r="D137" s="9" t="s">
        <v>454</v>
      </c>
      <c r="I137" s="9" t="s">
        <v>53</v>
      </c>
      <c r="J137" s="9" t="s">
        <v>1589</v>
      </c>
      <c r="K137" s="77">
        <v>0.99400000000000011</v>
      </c>
      <c r="N137" t="s">
        <v>1675</v>
      </c>
      <c r="O137" s="9" t="s">
        <v>1676</v>
      </c>
      <c r="P137" s="9" t="s">
        <v>1677</v>
      </c>
      <c r="Q137" s="9" t="s">
        <v>34</v>
      </c>
    </row>
    <row r="138" spans="1:17" hidden="1">
      <c r="A138" s="9" t="s">
        <v>1588</v>
      </c>
      <c r="B138" s="9" t="s">
        <v>1679</v>
      </c>
      <c r="C138" s="9" t="s">
        <v>462</v>
      </c>
      <c r="D138" s="9" t="s">
        <v>454</v>
      </c>
      <c r="I138" s="9" t="s">
        <v>53</v>
      </c>
      <c r="J138" s="9" t="s">
        <v>1589</v>
      </c>
      <c r="K138" s="77">
        <v>0.96200000000000008</v>
      </c>
      <c r="N138" t="s">
        <v>1675</v>
      </c>
      <c r="O138" s="9" t="s">
        <v>1676</v>
      </c>
      <c r="P138" s="9" t="s">
        <v>1677</v>
      </c>
      <c r="Q138" s="9" t="s">
        <v>34</v>
      </c>
    </row>
    <row r="139" spans="1:17" hidden="1">
      <c r="A139" s="9" t="s">
        <v>1588</v>
      </c>
      <c r="B139" s="9" t="s">
        <v>1679</v>
      </c>
      <c r="C139" s="9" t="s">
        <v>462</v>
      </c>
      <c r="D139" s="9" t="s">
        <v>454</v>
      </c>
      <c r="I139" s="9" t="s">
        <v>53</v>
      </c>
      <c r="J139" s="9" t="s">
        <v>1589</v>
      </c>
      <c r="K139" s="77">
        <v>0.97400000000000009</v>
      </c>
      <c r="N139" t="s">
        <v>1675</v>
      </c>
      <c r="O139" s="9" t="s">
        <v>1676</v>
      </c>
      <c r="P139" s="9" t="s">
        <v>1677</v>
      </c>
      <c r="Q139" s="9" t="s">
        <v>34</v>
      </c>
    </row>
    <row r="140" spans="1:17" hidden="1">
      <c r="A140" s="9" t="s">
        <v>1588</v>
      </c>
      <c r="B140" s="9" t="s">
        <v>1679</v>
      </c>
      <c r="C140" s="9" t="s">
        <v>462</v>
      </c>
      <c r="D140" s="9" t="s">
        <v>454</v>
      </c>
      <c r="I140" s="9" t="s">
        <v>53</v>
      </c>
      <c r="J140" s="9" t="s">
        <v>1589</v>
      </c>
      <c r="K140" s="77">
        <v>0.98</v>
      </c>
      <c r="N140" t="s">
        <v>1675</v>
      </c>
      <c r="O140" s="9" t="s">
        <v>1676</v>
      </c>
      <c r="P140" s="9" t="s">
        <v>1677</v>
      </c>
      <c r="Q140" s="9" t="s">
        <v>34</v>
      </c>
    </row>
    <row r="141" spans="1:17" hidden="1">
      <c r="A141" s="9" t="s">
        <v>1588</v>
      </c>
      <c r="B141" s="9" t="s">
        <v>1679</v>
      </c>
      <c r="C141" s="9" t="s">
        <v>462</v>
      </c>
      <c r="D141" s="9" t="s">
        <v>454</v>
      </c>
      <c r="I141" s="9" t="s">
        <v>53</v>
      </c>
      <c r="J141" s="9" t="s">
        <v>1589</v>
      </c>
      <c r="K141" s="77">
        <v>0.98099999999999998</v>
      </c>
      <c r="N141" t="s">
        <v>1675</v>
      </c>
      <c r="O141" s="9" t="s">
        <v>1676</v>
      </c>
      <c r="P141" s="9" t="s">
        <v>1677</v>
      </c>
      <c r="Q141" s="9" t="s">
        <v>34</v>
      </c>
    </row>
    <row r="142" spans="1:17" hidden="1">
      <c r="A142" s="9" t="s">
        <v>1588</v>
      </c>
      <c r="B142" s="9" t="s">
        <v>1679</v>
      </c>
      <c r="C142" s="9" t="s">
        <v>462</v>
      </c>
      <c r="D142" s="9" t="s">
        <v>454</v>
      </c>
      <c r="I142" s="9" t="s">
        <v>53</v>
      </c>
      <c r="J142" s="9" t="s">
        <v>1589</v>
      </c>
      <c r="K142" s="77">
        <v>0.97799999999999998</v>
      </c>
      <c r="N142" t="s">
        <v>1675</v>
      </c>
      <c r="O142" s="9" t="s">
        <v>1676</v>
      </c>
      <c r="P142" s="9" t="s">
        <v>1677</v>
      </c>
      <c r="Q142" s="9" t="s">
        <v>34</v>
      </c>
    </row>
    <row r="143" spans="1:17" hidden="1">
      <c r="A143" s="9" t="s">
        <v>1588</v>
      </c>
      <c r="B143" s="9" t="s">
        <v>1679</v>
      </c>
      <c r="C143" s="9" t="s">
        <v>462</v>
      </c>
      <c r="D143" s="9" t="s">
        <v>454</v>
      </c>
      <c r="I143" s="9" t="s">
        <v>53</v>
      </c>
      <c r="J143" s="9" t="s">
        <v>1589</v>
      </c>
      <c r="K143" s="77">
        <v>0.99099999999999999</v>
      </c>
      <c r="N143" t="s">
        <v>1675</v>
      </c>
      <c r="O143" s="9" t="s">
        <v>1676</v>
      </c>
      <c r="P143" s="9" t="s">
        <v>1677</v>
      </c>
      <c r="Q143" s="9" t="s">
        <v>34</v>
      </c>
    </row>
    <row r="144" spans="1:17" hidden="1">
      <c r="A144" s="9" t="s">
        <v>1588</v>
      </c>
      <c r="B144" s="9" t="s">
        <v>1679</v>
      </c>
      <c r="C144" s="9" t="s">
        <v>462</v>
      </c>
      <c r="D144" s="9" t="s">
        <v>454</v>
      </c>
      <c r="I144" s="9" t="s">
        <v>53</v>
      </c>
      <c r="J144" s="9" t="s">
        <v>1589</v>
      </c>
      <c r="K144" s="77">
        <v>0.996</v>
      </c>
      <c r="N144" t="s">
        <v>1675</v>
      </c>
      <c r="O144" s="9" t="s">
        <v>1676</v>
      </c>
      <c r="P144" s="9" t="s">
        <v>1677</v>
      </c>
      <c r="Q144" s="9" t="s">
        <v>34</v>
      </c>
    </row>
    <row r="145" spans="1:17" hidden="1">
      <c r="A145" s="9" t="s">
        <v>1588</v>
      </c>
      <c r="B145" s="9" t="s">
        <v>1679</v>
      </c>
      <c r="C145" s="9" t="s">
        <v>462</v>
      </c>
      <c r="D145" s="9" t="s">
        <v>454</v>
      </c>
      <c r="I145" s="9" t="s">
        <v>53</v>
      </c>
      <c r="J145" s="9" t="s">
        <v>1589</v>
      </c>
      <c r="K145" s="77">
        <v>0.96599999999999997</v>
      </c>
      <c r="N145" t="s">
        <v>1675</v>
      </c>
      <c r="O145" s="9" t="s">
        <v>1676</v>
      </c>
      <c r="P145" s="9" t="s">
        <v>1677</v>
      </c>
      <c r="Q145" s="9" t="s">
        <v>34</v>
      </c>
    </row>
    <row r="146" spans="1:17" hidden="1">
      <c r="A146" s="9" t="s">
        <v>1588</v>
      </c>
      <c r="B146" s="9" t="s">
        <v>1679</v>
      </c>
      <c r="C146" s="9" t="s">
        <v>462</v>
      </c>
      <c r="D146" s="9" t="s">
        <v>454</v>
      </c>
      <c r="I146" s="9" t="s">
        <v>53</v>
      </c>
      <c r="J146" s="9" t="s">
        <v>1589</v>
      </c>
      <c r="K146" s="77">
        <v>0.94</v>
      </c>
      <c r="N146" t="s">
        <v>1675</v>
      </c>
      <c r="O146" s="9" t="s">
        <v>1676</v>
      </c>
      <c r="P146" s="9" t="s">
        <v>1677</v>
      </c>
      <c r="Q146" s="9" t="s">
        <v>34</v>
      </c>
    </row>
    <row r="147" spans="1:17" hidden="1">
      <c r="A147" s="9" t="s">
        <v>1588</v>
      </c>
      <c r="B147" s="9" t="s">
        <v>1679</v>
      </c>
      <c r="C147" s="9" t="s">
        <v>462</v>
      </c>
      <c r="D147" s="9" t="s">
        <v>454</v>
      </c>
      <c r="I147" s="9" t="s">
        <v>53</v>
      </c>
      <c r="J147" s="9" t="s">
        <v>1589</v>
      </c>
      <c r="K147" s="77">
        <v>0.88900000000000001</v>
      </c>
      <c r="N147" t="s">
        <v>1675</v>
      </c>
      <c r="O147" s="9" t="s">
        <v>1676</v>
      </c>
      <c r="P147" s="9" t="s">
        <v>1677</v>
      </c>
      <c r="Q147" s="9" t="s">
        <v>34</v>
      </c>
    </row>
    <row r="148" spans="1:17" hidden="1">
      <c r="A148" s="9" t="s">
        <v>1588</v>
      </c>
      <c r="B148" s="9" t="s">
        <v>1679</v>
      </c>
      <c r="C148" s="9" t="s">
        <v>462</v>
      </c>
      <c r="D148" s="9" t="s">
        <v>454</v>
      </c>
      <c r="I148" s="9" t="s">
        <v>53</v>
      </c>
      <c r="J148" s="9" t="s">
        <v>1589</v>
      </c>
      <c r="K148" s="77">
        <v>0.877</v>
      </c>
      <c r="N148" t="s">
        <v>1675</v>
      </c>
      <c r="O148" s="9" t="s">
        <v>1676</v>
      </c>
      <c r="P148" s="9" t="s">
        <v>1677</v>
      </c>
      <c r="Q148" s="9" t="s">
        <v>34</v>
      </c>
    </row>
    <row r="149" spans="1:17" hidden="1">
      <c r="A149" s="9" t="s">
        <v>1588</v>
      </c>
      <c r="B149" s="9" t="s">
        <v>1679</v>
      </c>
      <c r="C149" s="9" t="s">
        <v>462</v>
      </c>
      <c r="D149" s="9" t="s">
        <v>454</v>
      </c>
      <c r="I149" s="9" t="s">
        <v>53</v>
      </c>
      <c r="J149" s="9" t="s">
        <v>1589</v>
      </c>
      <c r="K149" s="77">
        <v>0.93</v>
      </c>
      <c r="N149" t="s">
        <v>1675</v>
      </c>
      <c r="O149" s="9" t="s">
        <v>1676</v>
      </c>
      <c r="P149" s="9" t="s">
        <v>1677</v>
      </c>
      <c r="Q149" s="9" t="s">
        <v>34</v>
      </c>
    </row>
    <row r="150" spans="1:17" hidden="1">
      <c r="A150" s="9" t="s">
        <v>1588</v>
      </c>
      <c r="B150" s="9" t="s">
        <v>1679</v>
      </c>
      <c r="C150" s="9" t="s">
        <v>462</v>
      </c>
      <c r="D150" s="9" t="s">
        <v>454</v>
      </c>
      <c r="I150" s="9" t="s">
        <v>53</v>
      </c>
      <c r="J150" s="9" t="s">
        <v>1589</v>
      </c>
      <c r="K150" s="77">
        <v>0.94</v>
      </c>
      <c r="N150" t="s">
        <v>1675</v>
      </c>
      <c r="O150" s="9" t="s">
        <v>1676</v>
      </c>
      <c r="P150" s="9" t="s">
        <v>1677</v>
      </c>
      <c r="Q150" s="9" t="s">
        <v>34</v>
      </c>
    </row>
    <row r="151" spans="1:17" hidden="1">
      <c r="A151" s="9" t="s">
        <v>1588</v>
      </c>
      <c r="B151" s="9" t="s">
        <v>1679</v>
      </c>
      <c r="C151" s="9" t="s">
        <v>462</v>
      </c>
      <c r="D151" s="9" t="s">
        <v>454</v>
      </c>
      <c r="I151" s="9" t="s">
        <v>53</v>
      </c>
      <c r="J151" s="9" t="s">
        <v>1589</v>
      </c>
      <c r="K151" s="77">
        <v>0.85</v>
      </c>
      <c r="N151" t="s">
        <v>1675</v>
      </c>
      <c r="O151" s="9" t="s">
        <v>1676</v>
      </c>
      <c r="P151" s="9" t="s">
        <v>1677</v>
      </c>
      <c r="Q151" s="9" t="s">
        <v>34</v>
      </c>
    </row>
    <row r="152" spans="1:17" hidden="1">
      <c r="A152" s="9" t="s">
        <v>1588</v>
      </c>
      <c r="B152" s="9" t="s">
        <v>1679</v>
      </c>
      <c r="C152" s="9" t="s">
        <v>462</v>
      </c>
      <c r="D152" s="9" t="s">
        <v>454</v>
      </c>
      <c r="I152" s="9" t="s">
        <v>53</v>
      </c>
      <c r="J152" s="9" t="s">
        <v>1589</v>
      </c>
      <c r="K152" s="77">
        <v>0.92</v>
      </c>
      <c r="N152" t="s">
        <v>1675</v>
      </c>
      <c r="O152" s="9" t="s">
        <v>1676</v>
      </c>
      <c r="P152" s="9" t="s">
        <v>1677</v>
      </c>
      <c r="Q152" s="9" t="s">
        <v>34</v>
      </c>
    </row>
    <row r="153" spans="1:17" hidden="1">
      <c r="A153" s="9" t="s">
        <v>1580</v>
      </c>
      <c r="B153" s="9" t="s">
        <v>1680</v>
      </c>
      <c r="C153" s="9" t="s">
        <v>462</v>
      </c>
      <c r="D153" s="9" t="s">
        <v>454</v>
      </c>
      <c r="E153"/>
      <c r="F153"/>
      <c r="G153"/>
      <c r="H153"/>
      <c r="I153" s="9" t="s">
        <v>1583</v>
      </c>
      <c r="J153" s="9" t="s">
        <v>1648</v>
      </c>
      <c r="K153" s="77">
        <v>93.5</v>
      </c>
      <c r="L153"/>
      <c r="M153"/>
      <c r="N153" t="s">
        <v>463</v>
      </c>
      <c r="O153" s="9" t="s">
        <v>464</v>
      </c>
      <c r="P153" s="21" t="s">
        <v>465</v>
      </c>
      <c r="Q153" s="9" t="s">
        <v>34</v>
      </c>
    </row>
    <row r="154" spans="1:17" hidden="1">
      <c r="A154" s="9" t="s">
        <v>1580</v>
      </c>
      <c r="B154" s="9" t="s">
        <v>1681</v>
      </c>
      <c r="C154" s="9" t="s">
        <v>462</v>
      </c>
      <c r="D154" s="9" t="s">
        <v>454</v>
      </c>
      <c r="E154"/>
      <c r="F154"/>
      <c r="G154"/>
      <c r="H154"/>
      <c r="I154" s="9" t="s">
        <v>1583</v>
      </c>
      <c r="J154" s="9" t="s">
        <v>1648</v>
      </c>
      <c r="K154" s="35">
        <v>0.8</v>
      </c>
      <c r="L154"/>
      <c r="M154"/>
      <c r="N154" t="s">
        <v>463</v>
      </c>
      <c r="O154" s="9" t="s">
        <v>464</v>
      </c>
      <c r="P154" s="21" t="s">
        <v>465</v>
      </c>
      <c r="Q154" s="9" t="s">
        <v>34</v>
      </c>
    </row>
    <row r="155" spans="1:17" hidden="1">
      <c r="A155" s="9" t="s">
        <v>1580</v>
      </c>
      <c r="B155" s="9" t="s">
        <v>1681</v>
      </c>
      <c r="C155" s="9" t="s">
        <v>462</v>
      </c>
      <c r="D155" s="9" t="s">
        <v>454</v>
      </c>
      <c r="E155"/>
      <c r="F155"/>
      <c r="G155"/>
      <c r="H155"/>
      <c r="I155" s="9" t="s">
        <v>1583</v>
      </c>
      <c r="J155" s="9" t="s">
        <v>1648</v>
      </c>
      <c r="K155" s="9">
        <v>0.96799999999999997</v>
      </c>
      <c r="L155">
        <v>0.63200000000000001</v>
      </c>
      <c r="M155">
        <v>1</v>
      </c>
      <c r="N155" t="s">
        <v>463</v>
      </c>
      <c r="O155" s="9" t="s">
        <v>464</v>
      </c>
      <c r="P155" s="21" t="s">
        <v>465</v>
      </c>
      <c r="Q155" s="9" t="s">
        <v>34</v>
      </c>
    </row>
    <row r="156" spans="1:17" hidden="1">
      <c r="A156" s="9" t="s">
        <v>1580</v>
      </c>
      <c r="B156" s="9" t="s">
        <v>1681</v>
      </c>
      <c r="C156" s="9" t="s">
        <v>462</v>
      </c>
      <c r="D156" s="9" t="s">
        <v>454</v>
      </c>
      <c r="E156"/>
      <c r="F156"/>
      <c r="G156"/>
      <c r="H156"/>
      <c r="I156" s="9" t="s">
        <v>1583</v>
      </c>
      <c r="J156" s="9" t="s">
        <v>1648</v>
      </c>
      <c r="K156" s="35">
        <v>0.8</v>
      </c>
      <c r="L156"/>
      <c r="M156"/>
      <c r="N156" t="s">
        <v>463</v>
      </c>
      <c r="O156" s="9" t="s">
        <v>464</v>
      </c>
      <c r="P156" s="21" t="s">
        <v>465</v>
      </c>
      <c r="Q156" s="9" t="s">
        <v>34</v>
      </c>
    </row>
    <row r="157" spans="1:17" hidden="1">
      <c r="A157" s="9" t="s">
        <v>1580</v>
      </c>
      <c r="B157" s="9" t="s">
        <v>1682</v>
      </c>
      <c r="C157" s="9" t="s">
        <v>462</v>
      </c>
      <c r="D157" s="9" t="s">
        <v>454</v>
      </c>
      <c r="E157"/>
      <c r="F157"/>
      <c r="G157"/>
      <c r="H157"/>
      <c r="I157" s="9" t="s">
        <v>1583</v>
      </c>
      <c r="J157" s="9" t="s">
        <v>1648</v>
      </c>
      <c r="K157" s="9">
        <v>0.90400000000000003</v>
      </c>
      <c r="L157"/>
      <c r="M157"/>
      <c r="N157" t="s">
        <v>463</v>
      </c>
      <c r="O157" s="9" t="s">
        <v>464</v>
      </c>
      <c r="P157" s="21" t="s">
        <v>465</v>
      </c>
      <c r="Q157" s="9" t="s">
        <v>34</v>
      </c>
    </row>
    <row r="158" spans="1:17" hidden="1">
      <c r="A158" s="9" t="s">
        <v>1580</v>
      </c>
      <c r="B158" s="9" t="s">
        <v>1683</v>
      </c>
      <c r="C158" s="9" t="s">
        <v>462</v>
      </c>
      <c r="D158" s="9" t="s">
        <v>454</v>
      </c>
      <c r="E158"/>
      <c r="F158"/>
      <c r="G158"/>
      <c r="H158"/>
      <c r="I158" s="9" t="s">
        <v>1583</v>
      </c>
      <c r="J158" s="9" t="s">
        <v>1648</v>
      </c>
      <c r="K158" s="35">
        <v>0.7</v>
      </c>
      <c r="L158">
        <v>0.6</v>
      </c>
      <c r="M158">
        <v>0.8</v>
      </c>
      <c r="N158" t="s">
        <v>463</v>
      </c>
      <c r="O158" s="9" t="s">
        <v>464</v>
      </c>
      <c r="P158" s="21" t="s">
        <v>465</v>
      </c>
      <c r="Q158" s="9" t="s">
        <v>34</v>
      </c>
    </row>
    <row r="159" spans="1:17" hidden="1">
      <c r="A159" s="9" t="s">
        <v>1580</v>
      </c>
      <c r="B159" s="9" t="s">
        <v>1683</v>
      </c>
      <c r="C159" s="9" t="s">
        <v>462</v>
      </c>
      <c r="D159" s="9" t="s">
        <v>454</v>
      </c>
      <c r="E159"/>
      <c r="F159"/>
      <c r="G159"/>
      <c r="H159"/>
      <c r="I159" s="9" t="s">
        <v>1583</v>
      </c>
      <c r="J159" s="9" t="s">
        <v>1648</v>
      </c>
      <c r="K159" s="9">
        <v>0.995</v>
      </c>
      <c r="L159">
        <v>0.55100000000000005</v>
      </c>
      <c r="M159">
        <v>1</v>
      </c>
      <c r="N159" t="s">
        <v>463</v>
      </c>
      <c r="O159" s="9" t="s">
        <v>464</v>
      </c>
      <c r="P159" s="21" t="s">
        <v>465</v>
      </c>
      <c r="Q159" s="9" t="s">
        <v>34</v>
      </c>
    </row>
    <row r="160" spans="1:17" hidden="1">
      <c r="A160" s="9" t="s">
        <v>1580</v>
      </c>
      <c r="B160" s="9" t="s">
        <v>1684</v>
      </c>
      <c r="C160" s="9" t="s">
        <v>462</v>
      </c>
      <c r="D160" s="9" t="s">
        <v>454</v>
      </c>
      <c r="E160"/>
      <c r="F160"/>
      <c r="G160"/>
      <c r="H160"/>
      <c r="I160" s="9" t="s">
        <v>1583</v>
      </c>
      <c r="J160" s="9" t="s">
        <v>1648</v>
      </c>
      <c r="K160" s="35">
        <v>0.65</v>
      </c>
      <c r="L160">
        <v>0.55000000000000004</v>
      </c>
      <c r="M160">
        <v>0.75</v>
      </c>
      <c r="N160" t="s">
        <v>463</v>
      </c>
      <c r="O160" s="9" t="s">
        <v>464</v>
      </c>
      <c r="P160" s="21" t="s">
        <v>465</v>
      </c>
      <c r="Q160" s="9" t="s">
        <v>34</v>
      </c>
    </row>
    <row r="161" spans="1:17" hidden="1">
      <c r="A161" s="9" t="s">
        <v>1580</v>
      </c>
      <c r="B161" s="9" t="s">
        <v>1685</v>
      </c>
      <c r="C161" s="9" t="s">
        <v>462</v>
      </c>
      <c r="D161" s="9" t="s">
        <v>454</v>
      </c>
      <c r="E161"/>
      <c r="F161"/>
      <c r="G161"/>
      <c r="H161"/>
      <c r="I161" s="9" t="s">
        <v>1583</v>
      </c>
      <c r="J161" s="9" t="s">
        <v>1648</v>
      </c>
      <c r="K161" s="9">
        <v>0.72</v>
      </c>
      <c r="L161">
        <v>0.56000000000000005</v>
      </c>
      <c r="M161">
        <v>0.88</v>
      </c>
      <c r="N161" t="s">
        <v>463</v>
      </c>
      <c r="O161" s="9" t="s">
        <v>464</v>
      </c>
      <c r="P161" s="21" t="s">
        <v>465</v>
      </c>
      <c r="Q161" s="9" t="s">
        <v>34</v>
      </c>
    </row>
    <row r="162" spans="1:17" hidden="1">
      <c r="A162" s="9" t="s">
        <v>1580</v>
      </c>
      <c r="B162" s="9" t="s">
        <v>1686</v>
      </c>
      <c r="C162" s="9" t="s">
        <v>462</v>
      </c>
      <c r="D162" s="9" t="s">
        <v>454</v>
      </c>
      <c r="E162"/>
      <c r="F162"/>
      <c r="G162"/>
      <c r="H162"/>
      <c r="I162" s="9" t="s">
        <v>1583</v>
      </c>
      <c r="J162" s="9" t="s">
        <v>1648</v>
      </c>
      <c r="K162" s="35">
        <v>0.66</v>
      </c>
      <c r="L162">
        <v>0.52</v>
      </c>
      <c r="M162">
        <v>0.8</v>
      </c>
      <c r="N162" t="s">
        <v>463</v>
      </c>
      <c r="O162" s="9" t="s">
        <v>464</v>
      </c>
      <c r="P162" s="21" t="s">
        <v>465</v>
      </c>
      <c r="Q162" s="9" t="s">
        <v>34</v>
      </c>
    </row>
    <row r="163" spans="1:17" hidden="1">
      <c r="A163" s="9" t="s">
        <v>1580</v>
      </c>
      <c r="B163" s="9" t="s">
        <v>1685</v>
      </c>
      <c r="C163" s="9" t="s">
        <v>462</v>
      </c>
      <c r="D163" s="9" t="s">
        <v>454</v>
      </c>
      <c r="E163"/>
      <c r="F163"/>
      <c r="G163"/>
      <c r="H163"/>
      <c r="I163" s="9" t="s">
        <v>1583</v>
      </c>
      <c r="J163" s="9" t="s">
        <v>1648</v>
      </c>
      <c r="K163" s="9">
        <v>0.48</v>
      </c>
      <c r="L163">
        <v>0.34</v>
      </c>
      <c r="M163">
        <v>0.69</v>
      </c>
      <c r="N163" t="s">
        <v>463</v>
      </c>
      <c r="O163" s="9" t="s">
        <v>464</v>
      </c>
      <c r="P163" s="21" t="s">
        <v>465</v>
      </c>
      <c r="Q163" s="9" t="s">
        <v>34</v>
      </c>
    </row>
    <row r="164" spans="1:17" hidden="1">
      <c r="A164" s="9" t="s">
        <v>1580</v>
      </c>
      <c r="B164" s="9" t="s">
        <v>1686</v>
      </c>
      <c r="C164" s="9" t="s">
        <v>462</v>
      </c>
      <c r="D164" s="9" t="s">
        <v>454</v>
      </c>
      <c r="E164"/>
      <c r="F164"/>
      <c r="G164"/>
      <c r="H164"/>
      <c r="I164" s="9" t="s">
        <v>1583</v>
      </c>
      <c r="J164" s="9" t="s">
        <v>1648</v>
      </c>
      <c r="K164" s="35">
        <v>0.36</v>
      </c>
      <c r="L164">
        <v>0.24</v>
      </c>
      <c r="M164">
        <v>0.51</v>
      </c>
      <c r="N164" t="s">
        <v>463</v>
      </c>
      <c r="O164" s="9" t="s">
        <v>464</v>
      </c>
      <c r="P164" s="21" t="s">
        <v>465</v>
      </c>
      <c r="Q164" s="9" t="s">
        <v>34</v>
      </c>
    </row>
    <row r="165" spans="1:17" hidden="1">
      <c r="A165" s="9" t="s">
        <v>1580</v>
      </c>
      <c r="B165" t="s">
        <v>1612</v>
      </c>
      <c r="C165" s="9" t="s">
        <v>493</v>
      </c>
      <c r="D165" s="9" t="s">
        <v>454</v>
      </c>
      <c r="I165" s="9" t="s">
        <v>1583</v>
      </c>
      <c r="J165" s="9" t="s">
        <v>1687</v>
      </c>
      <c r="K165" s="9">
        <v>0.94399999999999995</v>
      </c>
      <c r="L165" s="9">
        <v>0.89800000000000002</v>
      </c>
      <c r="M165" s="9">
        <v>0.98699999999999999</v>
      </c>
      <c r="N165" s="20" t="s">
        <v>1688</v>
      </c>
      <c r="O165" s="9" t="s">
        <v>1689</v>
      </c>
      <c r="P165" s="21" t="s">
        <v>1690</v>
      </c>
      <c r="Q165" s="9" t="s">
        <v>34</v>
      </c>
    </row>
    <row r="166" spans="1:17" hidden="1">
      <c r="A166" s="9" t="s">
        <v>1580</v>
      </c>
      <c r="B166" t="s">
        <v>1612</v>
      </c>
      <c r="C166" s="9" t="s">
        <v>493</v>
      </c>
      <c r="D166" s="9" t="s">
        <v>454</v>
      </c>
      <c r="I166" s="9" t="s">
        <v>1583</v>
      </c>
      <c r="J166" s="9" t="s">
        <v>1687</v>
      </c>
      <c r="K166" s="9">
        <v>0.998</v>
      </c>
      <c r="L166" s="9">
        <v>0.98699999999999999</v>
      </c>
      <c r="M166" s="9">
        <v>1</v>
      </c>
      <c r="N166" s="20" t="s">
        <v>1688</v>
      </c>
      <c r="O166" s="9" t="s">
        <v>1689</v>
      </c>
      <c r="P166" s="21" t="s">
        <v>1690</v>
      </c>
      <c r="Q166" s="9" t="s">
        <v>34</v>
      </c>
    </row>
    <row r="167" spans="1:17" hidden="1">
      <c r="A167" s="9" t="s">
        <v>1588</v>
      </c>
      <c r="B167" t="s">
        <v>1612</v>
      </c>
      <c r="C167" s="9" t="s">
        <v>493</v>
      </c>
      <c r="D167" s="9" t="s">
        <v>454</v>
      </c>
      <c r="I167" s="9" t="s">
        <v>1583</v>
      </c>
      <c r="J167" s="9" t="s">
        <v>1687</v>
      </c>
      <c r="K167" s="9">
        <v>0.57399999999999995</v>
      </c>
      <c r="L167" s="9">
        <v>0.505</v>
      </c>
      <c r="M167" s="9">
        <v>0.64400000000000002</v>
      </c>
      <c r="N167" s="20" t="s">
        <v>1688</v>
      </c>
      <c r="O167" s="9" t="s">
        <v>1689</v>
      </c>
      <c r="P167" s="9" t="s">
        <v>1690</v>
      </c>
      <c r="Q167" s="9" t="s">
        <v>34</v>
      </c>
    </row>
    <row r="168" spans="1:17" hidden="1">
      <c r="A168" s="9" t="s">
        <v>1588</v>
      </c>
      <c r="B168" t="s">
        <v>1612</v>
      </c>
      <c r="C168" s="9" t="s">
        <v>493</v>
      </c>
      <c r="D168" s="9" t="s">
        <v>454</v>
      </c>
      <c r="I168" s="9" t="s">
        <v>1583</v>
      </c>
      <c r="J168" s="9" t="s">
        <v>1687</v>
      </c>
      <c r="K168" s="9">
        <v>0.90600000000000003</v>
      </c>
      <c r="L168" s="9">
        <v>0.85499999999999998</v>
      </c>
      <c r="M168" s="9">
        <v>0.94399999999999995</v>
      </c>
      <c r="N168" s="20" t="s">
        <v>1688</v>
      </c>
      <c r="O168" s="9" t="s">
        <v>1689</v>
      </c>
      <c r="P168" s="21" t="s">
        <v>1690</v>
      </c>
      <c r="Q168" s="9" t="s">
        <v>34</v>
      </c>
    </row>
    <row r="169" spans="1:17" hidden="1">
      <c r="A169" s="9" t="s">
        <v>1580</v>
      </c>
      <c r="B169" s="9" t="s">
        <v>1636</v>
      </c>
      <c r="C169" s="9" t="s">
        <v>493</v>
      </c>
      <c r="D169" s="9" t="s">
        <v>454</v>
      </c>
      <c r="I169" s="9" t="s">
        <v>1691</v>
      </c>
      <c r="J169" s="9" t="s">
        <v>1692</v>
      </c>
      <c r="K169" s="35">
        <v>0.99299999999999999</v>
      </c>
      <c r="N169" t="s">
        <v>1693</v>
      </c>
      <c r="O169" s="9" t="s">
        <v>1694</v>
      </c>
      <c r="P169" s="9" t="s">
        <v>1695</v>
      </c>
      <c r="Q169" s="9" t="s">
        <v>34</v>
      </c>
    </row>
    <row r="170" spans="1:17" ht="45" hidden="1">
      <c r="A170" s="9" t="s">
        <v>1580</v>
      </c>
      <c r="B170" s="9" t="s">
        <v>1612</v>
      </c>
      <c r="C170" s="10" t="s">
        <v>515</v>
      </c>
      <c r="D170" s="10" t="s">
        <v>454</v>
      </c>
      <c r="E170" s="10"/>
      <c r="F170" s="10"/>
      <c r="G170" s="10"/>
      <c r="H170" s="10"/>
      <c r="I170" s="10"/>
      <c r="J170" s="9" t="s">
        <v>1696</v>
      </c>
      <c r="L170" s="9">
        <v>0.93</v>
      </c>
      <c r="M170" s="9">
        <v>0.98699999999999999</v>
      </c>
      <c r="O170" s="9" t="s">
        <v>1697</v>
      </c>
      <c r="P170" s="11" t="s">
        <v>1698</v>
      </c>
    </row>
    <row r="171" spans="1:17" ht="45" hidden="1">
      <c r="A171" s="9" t="s">
        <v>1588</v>
      </c>
      <c r="B171" s="9" t="s">
        <v>1612</v>
      </c>
      <c r="C171" s="10" t="s">
        <v>515</v>
      </c>
      <c r="D171" s="10" t="s">
        <v>454</v>
      </c>
      <c r="E171" s="10"/>
      <c r="F171" s="10"/>
      <c r="G171" s="10"/>
      <c r="H171" s="10"/>
      <c r="I171" s="10"/>
      <c r="J171" s="9" t="s">
        <v>1696</v>
      </c>
      <c r="L171" s="9">
        <v>0.94599999999999995</v>
      </c>
      <c r="M171" s="9">
        <v>0.99099999999999999</v>
      </c>
      <c r="O171" s="9" t="s">
        <v>1699</v>
      </c>
      <c r="P171" s="11" t="s">
        <v>1700</v>
      </c>
    </row>
    <row r="172" spans="1:17" ht="45" hidden="1">
      <c r="A172" s="9" t="s">
        <v>1580</v>
      </c>
      <c r="B172" s="9" t="s">
        <v>1612</v>
      </c>
      <c r="C172" s="10" t="s">
        <v>515</v>
      </c>
      <c r="D172" s="10" t="s">
        <v>454</v>
      </c>
      <c r="E172" s="10"/>
      <c r="F172" s="10"/>
      <c r="G172" s="10"/>
      <c r="H172" s="10"/>
      <c r="I172" s="10"/>
      <c r="J172" s="9" t="s">
        <v>1701</v>
      </c>
      <c r="L172" s="9">
        <v>0.91300000000000003</v>
      </c>
      <c r="M172" s="9">
        <v>0.96699999999999997</v>
      </c>
      <c r="O172" s="9" t="s">
        <v>1702</v>
      </c>
      <c r="P172" s="11" t="s">
        <v>1703</v>
      </c>
    </row>
    <row r="173" spans="1:17" ht="45" hidden="1">
      <c r="A173" s="9" t="s">
        <v>1588</v>
      </c>
      <c r="B173" s="9" t="s">
        <v>1612</v>
      </c>
      <c r="C173" s="10" t="s">
        <v>515</v>
      </c>
      <c r="D173" s="10" t="s">
        <v>454</v>
      </c>
      <c r="E173" s="10"/>
      <c r="F173" s="10"/>
      <c r="G173" s="10"/>
      <c r="H173" s="10"/>
      <c r="I173" s="10"/>
      <c r="J173" s="9" t="s">
        <v>1701</v>
      </c>
      <c r="L173" s="9">
        <v>0.94</v>
      </c>
      <c r="M173" s="9">
        <v>1</v>
      </c>
      <c r="O173" s="9" t="s">
        <v>1704</v>
      </c>
      <c r="P173" s="11" t="s">
        <v>1705</v>
      </c>
    </row>
    <row r="174" spans="1:17" ht="45" hidden="1">
      <c r="A174" s="9" t="s">
        <v>1580</v>
      </c>
      <c r="B174" s="9" t="s">
        <v>1608</v>
      </c>
      <c r="C174" s="10" t="s">
        <v>515</v>
      </c>
      <c r="D174" s="10" t="s">
        <v>454</v>
      </c>
      <c r="E174" s="10"/>
      <c r="F174" s="10"/>
      <c r="G174" s="10"/>
      <c r="H174" s="10"/>
      <c r="I174" s="10"/>
      <c r="J174" s="9" t="s">
        <v>1696</v>
      </c>
      <c r="L174" s="9">
        <v>0.97</v>
      </c>
      <c r="M174" s="9">
        <v>1</v>
      </c>
      <c r="O174" s="9" t="s">
        <v>1706</v>
      </c>
      <c r="P174" s="11" t="s">
        <v>1707</v>
      </c>
    </row>
    <row r="175" spans="1:17" ht="45" hidden="1">
      <c r="A175" s="9" t="s">
        <v>1588</v>
      </c>
      <c r="B175" s="9" t="s">
        <v>1608</v>
      </c>
      <c r="C175" s="10" t="s">
        <v>515</v>
      </c>
      <c r="D175" s="10" t="s">
        <v>454</v>
      </c>
      <c r="E175" s="10"/>
      <c r="F175" s="10"/>
      <c r="G175" s="10"/>
      <c r="H175" s="10"/>
      <c r="I175" s="10"/>
      <c r="J175" s="9" t="s">
        <v>1696</v>
      </c>
      <c r="L175" s="9">
        <v>0.99</v>
      </c>
      <c r="M175" s="9">
        <v>0.995</v>
      </c>
      <c r="O175" s="9" t="s">
        <v>1708</v>
      </c>
      <c r="P175" s="11" t="s">
        <v>1709</v>
      </c>
    </row>
    <row r="176" spans="1:17" ht="17.25" hidden="1">
      <c r="A176" s="9" t="s">
        <v>1580</v>
      </c>
      <c r="B176" s="9" t="s">
        <v>1581</v>
      </c>
      <c r="C176" s="9" t="s">
        <v>524</v>
      </c>
      <c r="D176" s="9" t="s">
        <v>454</v>
      </c>
      <c r="J176" s="9" t="s">
        <v>1710</v>
      </c>
      <c r="K176" s="35">
        <v>0.98829999999999996</v>
      </c>
      <c r="L176" s="35">
        <v>0.96609999999999996</v>
      </c>
      <c r="M176" s="35">
        <v>0.99760000000000004</v>
      </c>
      <c r="N176" t="s">
        <v>1711</v>
      </c>
      <c r="O176" s="9" t="s">
        <v>1712</v>
      </c>
      <c r="P176" s="9" t="s">
        <v>1713</v>
      </c>
      <c r="Q176" s="9" t="s">
        <v>34</v>
      </c>
    </row>
    <row r="177" spans="1:17" ht="17.25" hidden="1">
      <c r="A177" s="9" t="s">
        <v>1588</v>
      </c>
      <c r="B177" s="9" t="s">
        <v>1581</v>
      </c>
      <c r="C177" s="9" t="s">
        <v>524</v>
      </c>
      <c r="D177" s="9" t="s">
        <v>454</v>
      </c>
      <c r="J177" s="9" t="s">
        <v>1710</v>
      </c>
      <c r="K177" s="35">
        <v>0.74509999999999998</v>
      </c>
      <c r="L177" s="35">
        <v>0.67949999999999999</v>
      </c>
      <c r="M177" s="35">
        <v>0.8034</v>
      </c>
      <c r="N177" t="s">
        <v>1711</v>
      </c>
      <c r="O177" s="9" t="s">
        <v>1712</v>
      </c>
      <c r="P177" s="9" t="s">
        <v>1713</v>
      </c>
      <c r="Q177" s="9" t="s">
        <v>34</v>
      </c>
    </row>
    <row r="178" spans="1:17" ht="17.25" hidden="1">
      <c r="A178" s="9" t="s">
        <v>1580</v>
      </c>
      <c r="B178" s="9" t="s">
        <v>1714</v>
      </c>
      <c r="C178" s="9" t="s">
        <v>524</v>
      </c>
      <c r="D178" s="9" t="s">
        <v>454</v>
      </c>
      <c r="J178" s="9" t="s">
        <v>1710</v>
      </c>
      <c r="K178" s="35">
        <v>0.2273</v>
      </c>
      <c r="L178" s="35">
        <v>0.1147</v>
      </c>
      <c r="M178" s="35">
        <v>0.37840000000000001</v>
      </c>
      <c r="N178" t="s">
        <v>1711</v>
      </c>
      <c r="O178" s="9" t="s">
        <v>1712</v>
      </c>
      <c r="P178" s="9" t="s">
        <v>1713</v>
      </c>
      <c r="Q178" s="9" t="s">
        <v>34</v>
      </c>
    </row>
    <row r="179" spans="1:17" ht="17.25" hidden="1">
      <c r="A179" s="9" t="s">
        <v>1588</v>
      </c>
      <c r="B179" s="9" t="s">
        <v>1714</v>
      </c>
      <c r="C179" s="9" t="s">
        <v>524</v>
      </c>
      <c r="D179" s="9" t="s">
        <v>454</v>
      </c>
      <c r="J179" s="9" t="s">
        <v>1710</v>
      </c>
      <c r="K179" s="35">
        <v>0.61899999999999999</v>
      </c>
      <c r="L179" s="35">
        <v>0.45639999999999997</v>
      </c>
      <c r="M179" s="35">
        <v>0.76429999999999998</v>
      </c>
      <c r="N179" t="s">
        <v>1711</v>
      </c>
      <c r="O179" s="9" t="s">
        <v>1712</v>
      </c>
      <c r="P179" s="9" t="s">
        <v>1713</v>
      </c>
      <c r="Q179" s="9" t="s">
        <v>34</v>
      </c>
    </row>
    <row r="180" spans="1:17" ht="17.25" hidden="1">
      <c r="A180" s="9" t="s">
        <v>1580</v>
      </c>
      <c r="B180" s="9" t="s">
        <v>1608</v>
      </c>
      <c r="C180" s="9" t="s">
        <v>524</v>
      </c>
      <c r="D180" s="9" t="s">
        <v>454</v>
      </c>
      <c r="J180" s="9" t="s">
        <v>1710</v>
      </c>
      <c r="K180" s="35">
        <v>1</v>
      </c>
      <c r="L180" s="35">
        <v>0.95620000000000005</v>
      </c>
      <c r="M180" s="35">
        <v>1</v>
      </c>
      <c r="N180" t="s">
        <v>1711</v>
      </c>
      <c r="O180" s="9" t="s">
        <v>1712</v>
      </c>
      <c r="P180" s="9" t="s">
        <v>1713</v>
      </c>
      <c r="Q180" s="9" t="s">
        <v>34</v>
      </c>
    </row>
    <row r="181" spans="1:17" ht="17.25" hidden="1">
      <c r="A181" s="9" t="s">
        <v>1588</v>
      </c>
      <c r="B181" s="9" t="s">
        <v>1608</v>
      </c>
      <c r="C181" s="9" t="s">
        <v>524</v>
      </c>
      <c r="D181" s="9" t="s">
        <v>454</v>
      </c>
      <c r="J181" s="9" t="s">
        <v>1710</v>
      </c>
      <c r="K181" s="35">
        <v>1</v>
      </c>
      <c r="L181" s="35">
        <v>0.95620000000000005</v>
      </c>
      <c r="M181" s="35">
        <v>1</v>
      </c>
      <c r="N181" t="s">
        <v>1711</v>
      </c>
      <c r="O181" s="9" t="s">
        <v>1712</v>
      </c>
      <c r="P181" s="9" t="s">
        <v>1713</v>
      </c>
      <c r="Q181" s="9" t="s">
        <v>34</v>
      </c>
    </row>
    <row r="182" spans="1:17" hidden="1">
      <c r="A182" s="9" t="s">
        <v>1580</v>
      </c>
      <c r="B182" s="9" t="s">
        <v>1612</v>
      </c>
      <c r="C182" s="9" t="s">
        <v>524</v>
      </c>
      <c r="D182" s="9" t="s">
        <v>454</v>
      </c>
      <c r="E182" s="9" t="s">
        <v>525</v>
      </c>
      <c r="J182" s="9" t="s">
        <v>1715</v>
      </c>
      <c r="K182" s="35">
        <v>1</v>
      </c>
      <c r="L182" s="35"/>
      <c r="M182" s="35"/>
      <c r="N182" s="9" t="s">
        <v>1716</v>
      </c>
      <c r="O182" s="9" t="s">
        <v>1717</v>
      </c>
      <c r="P182" s="9" t="s">
        <v>1718</v>
      </c>
      <c r="Q182" s="9" t="s">
        <v>34</v>
      </c>
    </row>
    <row r="183" spans="1:17" hidden="1">
      <c r="A183" s="9" t="s">
        <v>1588</v>
      </c>
      <c r="B183" s="9" t="s">
        <v>1612</v>
      </c>
      <c r="C183" s="9" t="s">
        <v>524</v>
      </c>
      <c r="D183" s="9" t="s">
        <v>454</v>
      </c>
      <c r="E183" s="9" t="s">
        <v>525</v>
      </c>
      <c r="J183" s="9" t="s">
        <v>1719</v>
      </c>
      <c r="K183" s="35">
        <v>1</v>
      </c>
      <c r="L183" s="35"/>
      <c r="M183" s="35"/>
      <c r="N183" s="9" t="s">
        <v>1716</v>
      </c>
      <c r="O183" s="9" t="s">
        <v>1717</v>
      </c>
      <c r="P183" s="9" t="s">
        <v>1718</v>
      </c>
      <c r="Q183" s="9" t="s">
        <v>34</v>
      </c>
    </row>
    <row r="184" spans="1:17" hidden="1">
      <c r="A184" s="9" t="s">
        <v>1580</v>
      </c>
      <c r="B184" s="9" t="s">
        <v>1720</v>
      </c>
      <c r="C184" s="26" t="s">
        <v>547</v>
      </c>
      <c r="D184" s="9" t="s">
        <v>156</v>
      </c>
      <c r="I184" s="9" t="s">
        <v>1721</v>
      </c>
      <c r="J184" s="9" t="s">
        <v>1535</v>
      </c>
      <c r="K184" s="35">
        <v>0.93</v>
      </c>
      <c r="N184" s="9" t="s">
        <v>1722</v>
      </c>
      <c r="O184" s="9" t="s">
        <v>1723</v>
      </c>
      <c r="P184" s="9" t="s">
        <v>1724</v>
      </c>
      <c r="Q184" s="9" t="s">
        <v>34</v>
      </c>
    </row>
    <row r="185" spans="1:17" hidden="1">
      <c r="A185" s="9" t="s">
        <v>1588</v>
      </c>
      <c r="B185" s="9" t="s">
        <v>1720</v>
      </c>
      <c r="C185" s="26" t="s">
        <v>547</v>
      </c>
      <c r="D185" s="9" t="s">
        <v>156</v>
      </c>
      <c r="I185" s="9" t="s">
        <v>1721</v>
      </c>
      <c r="J185" s="9" t="s">
        <v>1535</v>
      </c>
      <c r="K185" s="35">
        <v>0.97499999999999998</v>
      </c>
      <c r="N185" s="9" t="s">
        <v>1722</v>
      </c>
      <c r="O185" s="9" t="s">
        <v>1723</v>
      </c>
      <c r="P185" s="9" t="s">
        <v>1724</v>
      </c>
      <c r="Q185" s="9" t="s">
        <v>34</v>
      </c>
    </row>
    <row r="186" spans="1:17" hidden="1">
      <c r="A186" s="9" t="s">
        <v>1580</v>
      </c>
      <c r="B186" s="9" t="s">
        <v>1725</v>
      </c>
      <c r="C186" s="26" t="s">
        <v>547</v>
      </c>
      <c r="D186" s="9" t="s">
        <v>156</v>
      </c>
      <c r="I186" s="9" t="s">
        <v>1583</v>
      </c>
      <c r="J186" s="9" t="s">
        <v>1726</v>
      </c>
      <c r="K186" s="9">
        <v>0.51500000000000001</v>
      </c>
      <c r="N186" s="9" t="s">
        <v>1727</v>
      </c>
      <c r="O186" s="9" t="s">
        <v>1728</v>
      </c>
      <c r="P186" s="9" t="s">
        <v>1729</v>
      </c>
      <c r="Q186" s="9" t="s">
        <v>34</v>
      </c>
    </row>
    <row r="187" spans="1:17" hidden="1">
      <c r="A187" s="9" t="s">
        <v>1580</v>
      </c>
      <c r="B187" s="9" t="s">
        <v>1730</v>
      </c>
      <c r="C187" s="26" t="s">
        <v>547</v>
      </c>
      <c r="D187" s="9" t="s">
        <v>156</v>
      </c>
      <c r="I187" s="9" t="s">
        <v>1583</v>
      </c>
      <c r="J187" s="9" t="s">
        <v>1726</v>
      </c>
      <c r="K187" s="9">
        <v>1</v>
      </c>
      <c r="N187" s="9" t="s">
        <v>1727</v>
      </c>
      <c r="O187" s="9" t="s">
        <v>1728</v>
      </c>
      <c r="P187" s="9" t="s">
        <v>1729</v>
      </c>
      <c r="Q187" s="9" t="s">
        <v>34</v>
      </c>
    </row>
    <row r="188" spans="1:17" hidden="1">
      <c r="A188" s="9" t="s">
        <v>1580</v>
      </c>
      <c r="B188" s="9" t="s">
        <v>1636</v>
      </c>
      <c r="C188" s="26" t="s">
        <v>547</v>
      </c>
      <c r="D188" s="9" t="s">
        <v>156</v>
      </c>
      <c r="I188" s="9" t="s">
        <v>1583</v>
      </c>
      <c r="J188" s="9" t="s">
        <v>1726</v>
      </c>
      <c r="K188" s="35">
        <v>0.8</v>
      </c>
      <c r="N188" s="9" t="s">
        <v>1727</v>
      </c>
      <c r="O188" s="9" t="s">
        <v>1728</v>
      </c>
      <c r="P188" s="9" t="s">
        <v>1729</v>
      </c>
      <c r="Q188" s="9" t="s">
        <v>34</v>
      </c>
    </row>
    <row r="189" spans="1:17" hidden="1">
      <c r="A189" s="9" t="s">
        <v>1580</v>
      </c>
      <c r="B189" s="9" t="s">
        <v>1581</v>
      </c>
      <c r="C189" s="26" t="s">
        <v>1731</v>
      </c>
      <c r="D189" s="9" t="s">
        <v>156</v>
      </c>
      <c r="H189" s="26" t="s">
        <v>1732</v>
      </c>
      <c r="I189" s="9" t="s">
        <v>1583</v>
      </c>
      <c r="J189" s="9" t="s">
        <v>1733</v>
      </c>
      <c r="K189" s="9">
        <v>0.91800000000000004</v>
      </c>
      <c r="N189" s="9" t="s">
        <v>1734</v>
      </c>
      <c r="O189" s="9" t="s">
        <v>1735</v>
      </c>
      <c r="P189" s="21" t="s">
        <v>1736</v>
      </c>
      <c r="Q189" s="9" t="s">
        <v>34</v>
      </c>
    </row>
    <row r="190" spans="1:17" hidden="1">
      <c r="A190" s="9" t="s">
        <v>1580</v>
      </c>
      <c r="B190" s="9" t="s">
        <v>1581</v>
      </c>
      <c r="C190" s="26" t="s">
        <v>1731</v>
      </c>
      <c r="D190" s="9" t="s">
        <v>156</v>
      </c>
      <c r="H190" s="26" t="s">
        <v>1737</v>
      </c>
      <c r="I190" s="9" t="s">
        <v>1583</v>
      </c>
      <c r="J190" s="9" t="s">
        <v>1733</v>
      </c>
      <c r="K190" s="9">
        <v>0.93400000000000005</v>
      </c>
      <c r="N190" s="9" t="s">
        <v>1734</v>
      </c>
      <c r="O190" s="9" t="s">
        <v>1735</v>
      </c>
      <c r="P190" s="9" t="s">
        <v>1736</v>
      </c>
      <c r="Q190" s="9" t="s">
        <v>34</v>
      </c>
    </row>
    <row r="191" spans="1:17" hidden="1">
      <c r="A191" s="9" t="s">
        <v>1580</v>
      </c>
      <c r="B191" s="9" t="s">
        <v>1581</v>
      </c>
      <c r="C191" s="26" t="s">
        <v>1731</v>
      </c>
      <c r="D191" s="9" t="s">
        <v>156</v>
      </c>
      <c r="E191"/>
      <c r="F191"/>
      <c r="G191"/>
      <c r="H191" s="28" t="s">
        <v>1738</v>
      </c>
      <c r="I191"/>
      <c r="J191"/>
      <c r="K191" s="9">
        <v>1</v>
      </c>
      <c r="L191"/>
      <c r="M191"/>
      <c r="N191" s="9" t="s">
        <v>1734</v>
      </c>
      <c r="O191" s="9" t="s">
        <v>1735</v>
      </c>
      <c r="P191" s="9" t="s">
        <v>1736</v>
      </c>
      <c r="Q191" s="9" t="s">
        <v>34</v>
      </c>
    </row>
    <row r="192" spans="1:17" hidden="1">
      <c r="A192" s="9" t="s">
        <v>1580</v>
      </c>
      <c r="B192" s="9" t="s">
        <v>1581</v>
      </c>
      <c r="C192" s="26" t="s">
        <v>1731</v>
      </c>
      <c r="D192" s="9" t="s">
        <v>156</v>
      </c>
      <c r="E192"/>
      <c r="F192"/>
      <c r="G192"/>
      <c r="H192" t="s">
        <v>1739</v>
      </c>
      <c r="I192"/>
      <c r="J192"/>
      <c r="K192" s="9">
        <v>0.96699999999999997</v>
      </c>
      <c r="L192"/>
      <c r="M192"/>
      <c r="N192" s="9" t="s">
        <v>1734</v>
      </c>
      <c r="O192" s="9" t="s">
        <v>1735</v>
      </c>
      <c r="P192" s="9" t="s">
        <v>1736</v>
      </c>
      <c r="Q192" s="9" t="s">
        <v>34</v>
      </c>
    </row>
    <row r="193" spans="1:17" hidden="1">
      <c r="A193" s="9" t="s">
        <v>1580</v>
      </c>
      <c r="B193" s="9" t="s">
        <v>1581</v>
      </c>
      <c r="C193" s="26" t="s">
        <v>1731</v>
      </c>
      <c r="D193" s="9" t="s">
        <v>156</v>
      </c>
      <c r="E193"/>
      <c r="F193"/>
      <c r="G193"/>
      <c r="H193" s="28" t="s">
        <v>1740</v>
      </c>
      <c r="I193"/>
      <c r="J193"/>
      <c r="K193" s="9">
        <v>0.85199999999999998</v>
      </c>
      <c r="L193"/>
      <c r="M193"/>
      <c r="N193" s="9" t="s">
        <v>1734</v>
      </c>
      <c r="O193" s="9" t="s">
        <v>1735</v>
      </c>
      <c r="P193" s="9" t="s">
        <v>1736</v>
      </c>
      <c r="Q193" s="9" t="s">
        <v>34</v>
      </c>
    </row>
    <row r="194" spans="1:17" hidden="1">
      <c r="A194" s="9" t="s">
        <v>1580</v>
      </c>
      <c r="B194" s="9" t="s">
        <v>1581</v>
      </c>
      <c r="C194" s="26" t="s">
        <v>1731</v>
      </c>
      <c r="D194" s="9" t="s">
        <v>156</v>
      </c>
      <c r="E194"/>
      <c r="F194"/>
      <c r="G194"/>
      <c r="H194" s="28" t="s">
        <v>1741</v>
      </c>
      <c r="I194"/>
      <c r="J194"/>
      <c r="K194" s="9">
        <v>1</v>
      </c>
      <c r="L194"/>
      <c r="M194"/>
      <c r="N194" s="9" t="s">
        <v>1734</v>
      </c>
      <c r="O194" s="9" t="s">
        <v>1735</v>
      </c>
      <c r="P194" s="9" t="s">
        <v>1736</v>
      </c>
      <c r="Q194" s="9" t="s">
        <v>34</v>
      </c>
    </row>
    <row r="195" spans="1:17" hidden="1">
      <c r="A195" s="9" t="s">
        <v>1580</v>
      </c>
      <c r="B195" s="9" t="s">
        <v>1581</v>
      </c>
      <c r="C195" s="26" t="s">
        <v>1731</v>
      </c>
      <c r="D195" s="9" t="s">
        <v>156</v>
      </c>
      <c r="E195"/>
      <c r="F195"/>
      <c r="G195"/>
      <c r="H195" s="28" t="s">
        <v>1742</v>
      </c>
      <c r="I195"/>
      <c r="J195"/>
      <c r="K195" s="9">
        <v>1</v>
      </c>
      <c r="L195"/>
      <c r="M195"/>
      <c r="N195" s="9" t="s">
        <v>1734</v>
      </c>
      <c r="O195" s="9" t="s">
        <v>1735</v>
      </c>
      <c r="P195" s="9" t="s">
        <v>1736</v>
      </c>
      <c r="Q195" s="9" t="s">
        <v>34</v>
      </c>
    </row>
    <row r="196" spans="1:17" hidden="1">
      <c r="A196" s="9" t="s">
        <v>1588</v>
      </c>
      <c r="B196" s="9" t="s">
        <v>1581</v>
      </c>
      <c r="C196" s="26" t="s">
        <v>1731</v>
      </c>
      <c r="D196" s="9" t="s">
        <v>156</v>
      </c>
      <c r="E196"/>
      <c r="F196"/>
      <c r="G196"/>
      <c r="H196" s="28" t="s">
        <v>1743</v>
      </c>
      <c r="I196"/>
      <c r="J196"/>
      <c r="K196" s="9">
        <v>0.95099999999999996</v>
      </c>
      <c r="L196"/>
      <c r="M196"/>
      <c r="N196" s="9" t="s">
        <v>1734</v>
      </c>
      <c r="O196" s="9" t="s">
        <v>1735</v>
      </c>
      <c r="P196" s="9" t="s">
        <v>1736</v>
      </c>
      <c r="Q196" s="9" t="s">
        <v>34</v>
      </c>
    </row>
    <row r="197" spans="1:17" hidden="1">
      <c r="A197" s="9" t="s">
        <v>1588</v>
      </c>
      <c r="B197" s="9" t="s">
        <v>1581</v>
      </c>
      <c r="C197" s="26" t="s">
        <v>1731</v>
      </c>
      <c r="D197" s="9" t="s">
        <v>156</v>
      </c>
      <c r="E197"/>
      <c r="F197"/>
      <c r="G197"/>
      <c r="H197" s="26" t="s">
        <v>1732</v>
      </c>
      <c r="I197"/>
      <c r="J197"/>
      <c r="K197" s="9">
        <v>1</v>
      </c>
      <c r="L197"/>
      <c r="M197"/>
      <c r="N197" s="9" t="s">
        <v>1734</v>
      </c>
      <c r="O197" s="9" t="s">
        <v>1735</v>
      </c>
      <c r="P197" s="9" t="s">
        <v>1736</v>
      </c>
      <c r="Q197" s="9" t="s">
        <v>34</v>
      </c>
    </row>
    <row r="198" spans="1:17" hidden="1">
      <c r="A198" s="9" t="s">
        <v>1588</v>
      </c>
      <c r="B198" s="9" t="s">
        <v>1581</v>
      </c>
      <c r="C198" s="26" t="s">
        <v>1731</v>
      </c>
      <c r="D198" s="9" t="s">
        <v>156</v>
      </c>
      <c r="E198"/>
      <c r="F198"/>
      <c r="G198"/>
      <c r="H198" s="26" t="s">
        <v>1737</v>
      </c>
      <c r="I198"/>
      <c r="J198"/>
      <c r="K198" s="9">
        <v>1</v>
      </c>
      <c r="L198"/>
      <c r="M198"/>
      <c r="N198" s="9" t="s">
        <v>1734</v>
      </c>
      <c r="O198" s="9" t="s">
        <v>1735</v>
      </c>
      <c r="P198" s="9" t="s">
        <v>1736</v>
      </c>
      <c r="Q198" s="9" t="s">
        <v>34</v>
      </c>
    </row>
    <row r="199" spans="1:17" hidden="1">
      <c r="A199" s="9" t="s">
        <v>1588</v>
      </c>
      <c r="B199" s="9" t="s">
        <v>1581</v>
      </c>
      <c r="C199" s="26" t="s">
        <v>1731</v>
      </c>
      <c r="D199" s="9" t="s">
        <v>156</v>
      </c>
      <c r="E199"/>
      <c r="F199"/>
      <c r="G199"/>
      <c r="H199" s="28" t="s">
        <v>1738</v>
      </c>
      <c r="I199"/>
      <c r="J199"/>
      <c r="K199" s="9">
        <v>1</v>
      </c>
      <c r="L199"/>
      <c r="M199"/>
      <c r="N199" s="9" t="s">
        <v>1734</v>
      </c>
      <c r="O199" s="9" t="s">
        <v>1735</v>
      </c>
      <c r="P199" s="9" t="s">
        <v>1736</v>
      </c>
      <c r="Q199" s="9" t="s">
        <v>34</v>
      </c>
    </row>
    <row r="200" spans="1:17" hidden="1">
      <c r="A200" s="9" t="s">
        <v>1588</v>
      </c>
      <c r="B200" s="9" t="s">
        <v>1581</v>
      </c>
      <c r="C200" s="26" t="s">
        <v>1731</v>
      </c>
      <c r="D200" s="9" t="s">
        <v>156</v>
      </c>
      <c r="E200"/>
      <c r="F200"/>
      <c r="G200"/>
      <c r="H200" t="s">
        <v>1739</v>
      </c>
      <c r="I200"/>
      <c r="J200"/>
      <c r="K200" s="9">
        <v>0.97599999999999998</v>
      </c>
      <c r="L200"/>
      <c r="M200"/>
      <c r="N200" s="9" t="s">
        <v>1734</v>
      </c>
      <c r="O200" s="9" t="s">
        <v>1735</v>
      </c>
      <c r="P200" s="9" t="s">
        <v>1736</v>
      </c>
      <c r="Q200" s="9" t="s">
        <v>34</v>
      </c>
    </row>
    <row r="201" spans="1:17" hidden="1">
      <c r="A201" s="9" t="s">
        <v>1588</v>
      </c>
      <c r="B201" s="9" t="s">
        <v>1581</v>
      </c>
      <c r="C201" s="26" t="s">
        <v>1731</v>
      </c>
      <c r="D201" s="9" t="s">
        <v>156</v>
      </c>
      <c r="E201"/>
      <c r="F201"/>
      <c r="G201"/>
      <c r="H201" s="28" t="s">
        <v>1740</v>
      </c>
      <c r="I201"/>
      <c r="J201"/>
      <c r="K201" s="9">
        <v>1</v>
      </c>
      <c r="L201"/>
      <c r="M201"/>
      <c r="N201" s="9" t="s">
        <v>1734</v>
      </c>
      <c r="O201" s="9" t="s">
        <v>1735</v>
      </c>
      <c r="P201" s="9" t="s">
        <v>1736</v>
      </c>
      <c r="Q201" s="9" t="s">
        <v>34</v>
      </c>
    </row>
    <row r="202" spans="1:17" hidden="1">
      <c r="A202" s="9" t="s">
        <v>1588</v>
      </c>
      <c r="B202" s="9" t="s">
        <v>1581</v>
      </c>
      <c r="C202" s="26" t="s">
        <v>1731</v>
      </c>
      <c r="D202" s="9" t="s">
        <v>156</v>
      </c>
      <c r="E202"/>
      <c r="F202"/>
      <c r="G202"/>
      <c r="H202" s="28" t="s">
        <v>1741</v>
      </c>
      <c r="I202"/>
      <c r="J202"/>
      <c r="K202" s="9">
        <v>1</v>
      </c>
      <c r="L202"/>
      <c r="M202"/>
      <c r="N202" s="9" t="s">
        <v>1734</v>
      </c>
      <c r="O202" s="9" t="s">
        <v>1735</v>
      </c>
      <c r="P202" s="9" t="s">
        <v>1736</v>
      </c>
      <c r="Q202" s="9" t="s">
        <v>34</v>
      </c>
    </row>
    <row r="203" spans="1:17" hidden="1">
      <c r="A203" s="9" t="s">
        <v>1588</v>
      </c>
      <c r="B203" s="9" t="s">
        <v>1581</v>
      </c>
      <c r="C203" s="26" t="s">
        <v>1731</v>
      </c>
      <c r="D203" s="9" t="s">
        <v>156</v>
      </c>
      <c r="E203"/>
      <c r="F203"/>
      <c r="G203"/>
      <c r="H203" s="28" t="s">
        <v>1742</v>
      </c>
      <c r="I203"/>
      <c r="J203"/>
      <c r="K203" s="9">
        <v>0.92900000000000005</v>
      </c>
      <c r="L203"/>
      <c r="M203"/>
      <c r="N203" s="9" t="s">
        <v>1734</v>
      </c>
      <c r="O203" s="9" t="s">
        <v>1735</v>
      </c>
      <c r="P203" s="9" t="s">
        <v>1736</v>
      </c>
      <c r="Q203" s="9" t="s">
        <v>34</v>
      </c>
    </row>
    <row r="204" spans="1:17" hidden="1">
      <c r="A204" s="9" t="s">
        <v>1588</v>
      </c>
      <c r="B204" s="9" t="s">
        <v>1581</v>
      </c>
      <c r="C204" s="26" t="s">
        <v>1731</v>
      </c>
      <c r="D204" s="9" t="s">
        <v>156</v>
      </c>
      <c r="E204"/>
      <c r="F204"/>
      <c r="G204"/>
      <c r="H204" s="28" t="s">
        <v>1743</v>
      </c>
      <c r="I204"/>
      <c r="J204"/>
      <c r="K204" s="9">
        <v>0.90500000000000003</v>
      </c>
      <c r="L204"/>
      <c r="M204"/>
      <c r="N204" s="9" t="s">
        <v>1734</v>
      </c>
      <c r="O204" s="9" t="s">
        <v>1735</v>
      </c>
      <c r="P204" s="9" t="s">
        <v>1736</v>
      </c>
      <c r="Q204" s="9" t="s">
        <v>34</v>
      </c>
    </row>
    <row r="205" spans="1:17" hidden="1">
      <c r="A205" s="9" t="s">
        <v>1580</v>
      </c>
      <c r="B205" s="9" t="s">
        <v>1581</v>
      </c>
      <c r="C205" s="26" t="s">
        <v>1744</v>
      </c>
      <c r="D205" s="9" t="s">
        <v>156</v>
      </c>
      <c r="E205"/>
      <c r="F205"/>
      <c r="G205"/>
      <c r="H205" s="26" t="s">
        <v>1732</v>
      </c>
      <c r="I205"/>
      <c r="J205"/>
      <c r="K205" s="9">
        <v>1</v>
      </c>
      <c r="L205"/>
      <c r="M205"/>
      <c r="N205" s="9" t="s">
        <v>1734</v>
      </c>
      <c r="O205" s="9" t="s">
        <v>1735</v>
      </c>
      <c r="P205" s="9" t="s">
        <v>1736</v>
      </c>
      <c r="Q205" s="9" t="s">
        <v>34</v>
      </c>
    </row>
    <row r="206" spans="1:17" hidden="1">
      <c r="A206" s="9" t="s">
        <v>1580</v>
      </c>
      <c r="B206" s="9" t="s">
        <v>1581</v>
      </c>
      <c r="C206" s="26" t="s">
        <v>1744</v>
      </c>
      <c r="D206" s="9" t="s">
        <v>156</v>
      </c>
      <c r="E206"/>
      <c r="F206"/>
      <c r="G206"/>
      <c r="H206" s="26" t="s">
        <v>1737</v>
      </c>
      <c r="I206"/>
      <c r="J206"/>
      <c r="K206" s="9">
        <v>1</v>
      </c>
      <c r="L206"/>
      <c r="M206"/>
      <c r="N206" s="9" t="s">
        <v>1734</v>
      </c>
      <c r="O206" s="9" t="s">
        <v>1735</v>
      </c>
      <c r="P206" s="9" t="s">
        <v>1736</v>
      </c>
      <c r="Q206" s="9" t="s">
        <v>34</v>
      </c>
    </row>
    <row r="207" spans="1:17" hidden="1">
      <c r="A207" s="9" t="s">
        <v>1580</v>
      </c>
      <c r="B207" s="9" t="s">
        <v>1581</v>
      </c>
      <c r="C207" s="26" t="s">
        <v>1744</v>
      </c>
      <c r="D207" s="9" t="s">
        <v>156</v>
      </c>
      <c r="E207"/>
      <c r="F207"/>
      <c r="G207"/>
      <c r="H207" s="28" t="s">
        <v>1738</v>
      </c>
      <c r="I207"/>
      <c r="J207"/>
      <c r="K207" s="9">
        <v>0.97</v>
      </c>
      <c r="L207"/>
      <c r="M207"/>
      <c r="N207" s="9" t="s">
        <v>1734</v>
      </c>
      <c r="O207" s="9" t="s">
        <v>1735</v>
      </c>
      <c r="P207" s="9" t="s">
        <v>1736</v>
      </c>
      <c r="Q207" s="9" t="s">
        <v>34</v>
      </c>
    </row>
    <row r="208" spans="1:17" hidden="1">
      <c r="A208" s="9" t="s">
        <v>1580</v>
      </c>
      <c r="B208" s="9" t="s">
        <v>1581</v>
      </c>
      <c r="C208" s="26" t="s">
        <v>1744</v>
      </c>
      <c r="D208" s="9" t="s">
        <v>156</v>
      </c>
      <c r="E208"/>
      <c r="F208"/>
      <c r="G208"/>
      <c r="H208" t="s">
        <v>1739</v>
      </c>
      <c r="I208"/>
      <c r="J208"/>
      <c r="K208" s="9">
        <v>1</v>
      </c>
      <c r="L208"/>
      <c r="M208"/>
      <c r="N208" s="9" t="s">
        <v>1734</v>
      </c>
      <c r="O208" s="9" t="s">
        <v>1735</v>
      </c>
      <c r="P208" s="9" t="s">
        <v>1736</v>
      </c>
      <c r="Q208" s="9" t="s">
        <v>34</v>
      </c>
    </row>
    <row r="209" spans="1:17" hidden="1">
      <c r="A209" s="9" t="s">
        <v>1580</v>
      </c>
      <c r="B209" s="9" t="s">
        <v>1581</v>
      </c>
      <c r="C209" s="26" t="s">
        <v>1744</v>
      </c>
      <c r="D209" s="9" t="s">
        <v>156</v>
      </c>
      <c r="E209"/>
      <c r="F209"/>
      <c r="G209"/>
      <c r="H209" s="28" t="s">
        <v>1740</v>
      </c>
      <c r="I209"/>
      <c r="J209"/>
      <c r="K209" s="9">
        <v>0.97</v>
      </c>
      <c r="L209"/>
      <c r="M209"/>
      <c r="N209" s="9" t="s">
        <v>1734</v>
      </c>
      <c r="O209" s="9" t="s">
        <v>1735</v>
      </c>
      <c r="P209" s="9" t="s">
        <v>1736</v>
      </c>
      <c r="Q209" s="9" t="s">
        <v>34</v>
      </c>
    </row>
    <row r="210" spans="1:17" hidden="1">
      <c r="A210" s="9" t="s">
        <v>1580</v>
      </c>
      <c r="B210" s="9" t="s">
        <v>1581</v>
      </c>
      <c r="C210" s="26" t="s">
        <v>1744</v>
      </c>
      <c r="D210" s="9" t="s">
        <v>156</v>
      </c>
      <c r="E210"/>
      <c r="F210"/>
      <c r="G210"/>
      <c r="H210" s="28" t="s">
        <v>1745</v>
      </c>
      <c r="I210"/>
      <c r="J210"/>
      <c r="K210" s="9">
        <v>1</v>
      </c>
      <c r="L210"/>
      <c r="M210"/>
      <c r="N210" s="9" t="s">
        <v>1734</v>
      </c>
      <c r="O210" s="9" t="s">
        <v>1735</v>
      </c>
      <c r="P210" s="9" t="s">
        <v>1736</v>
      </c>
      <c r="Q210" s="9" t="s">
        <v>34</v>
      </c>
    </row>
    <row r="211" spans="1:17" hidden="1">
      <c r="A211" s="9" t="s">
        <v>1580</v>
      </c>
      <c r="B211" s="9" t="s">
        <v>1581</v>
      </c>
      <c r="C211" s="26" t="s">
        <v>1744</v>
      </c>
      <c r="D211" s="9" t="s">
        <v>156</v>
      </c>
      <c r="E211"/>
      <c r="F211"/>
      <c r="G211"/>
      <c r="H211" s="28" t="s">
        <v>1742</v>
      </c>
      <c r="I211"/>
      <c r="J211"/>
      <c r="K211" s="9">
        <v>1</v>
      </c>
      <c r="L211"/>
      <c r="M211"/>
      <c r="N211" s="9" t="s">
        <v>1734</v>
      </c>
      <c r="O211" s="9" t="s">
        <v>1735</v>
      </c>
      <c r="P211" s="9" t="s">
        <v>1736</v>
      </c>
      <c r="Q211" s="9" t="s">
        <v>34</v>
      </c>
    </row>
    <row r="212" spans="1:17" hidden="1">
      <c r="A212" s="9" t="s">
        <v>1588</v>
      </c>
      <c r="B212" s="9" t="s">
        <v>1581</v>
      </c>
      <c r="C212" s="26" t="s">
        <v>1744</v>
      </c>
      <c r="D212" s="9" t="s">
        <v>156</v>
      </c>
      <c r="E212"/>
      <c r="F212"/>
      <c r="G212"/>
      <c r="H212" s="26" t="s">
        <v>1732</v>
      </c>
      <c r="I212"/>
      <c r="J212"/>
      <c r="K212" s="9">
        <v>1</v>
      </c>
      <c r="L212"/>
      <c r="M212"/>
      <c r="N212" s="9" t="s">
        <v>1734</v>
      </c>
      <c r="O212" s="9" t="s">
        <v>1735</v>
      </c>
      <c r="P212" s="9" t="s">
        <v>1736</v>
      </c>
      <c r="Q212" s="9" t="s">
        <v>34</v>
      </c>
    </row>
    <row r="213" spans="1:17" hidden="1">
      <c r="A213" s="9" t="s">
        <v>1588</v>
      </c>
      <c r="B213" s="9" t="s">
        <v>1581</v>
      </c>
      <c r="C213" s="26" t="s">
        <v>1744</v>
      </c>
      <c r="D213" s="9" t="s">
        <v>156</v>
      </c>
      <c r="E213"/>
      <c r="F213"/>
      <c r="G213"/>
      <c r="H213" s="26" t="s">
        <v>1737</v>
      </c>
      <c r="I213"/>
      <c r="J213"/>
      <c r="K213" s="9">
        <v>1</v>
      </c>
      <c r="L213"/>
      <c r="M213"/>
      <c r="N213" s="9" t="s">
        <v>1734</v>
      </c>
      <c r="O213" s="9" t="s">
        <v>1735</v>
      </c>
      <c r="P213" s="9" t="s">
        <v>1736</v>
      </c>
      <c r="Q213" s="9" t="s">
        <v>34</v>
      </c>
    </row>
    <row r="214" spans="1:17" hidden="1">
      <c r="A214" s="9" t="s">
        <v>1588</v>
      </c>
      <c r="B214" s="9" t="s">
        <v>1581</v>
      </c>
      <c r="C214" s="26" t="s">
        <v>1744</v>
      </c>
      <c r="D214" s="9" t="s">
        <v>156</v>
      </c>
      <c r="E214"/>
      <c r="F214"/>
      <c r="G214"/>
      <c r="H214" s="28" t="s">
        <v>1738</v>
      </c>
      <c r="I214"/>
      <c r="J214"/>
      <c r="K214" s="9">
        <v>1</v>
      </c>
      <c r="L214"/>
      <c r="M214"/>
      <c r="N214" s="9" t="s">
        <v>1734</v>
      </c>
      <c r="O214" s="9" t="s">
        <v>1735</v>
      </c>
      <c r="P214" s="9" t="s">
        <v>1736</v>
      </c>
      <c r="Q214" s="9" t="s">
        <v>34</v>
      </c>
    </row>
    <row r="215" spans="1:17" hidden="1">
      <c r="A215" s="9" t="s">
        <v>1588</v>
      </c>
      <c r="B215" s="9" t="s">
        <v>1581</v>
      </c>
      <c r="C215" s="26" t="s">
        <v>1744</v>
      </c>
      <c r="D215" s="9" t="s">
        <v>156</v>
      </c>
      <c r="E215"/>
      <c r="F215"/>
      <c r="G215"/>
      <c r="H215" t="s">
        <v>1739</v>
      </c>
      <c r="I215"/>
      <c r="J215"/>
      <c r="K215" s="9">
        <v>0.95699999999999996</v>
      </c>
      <c r="L215"/>
      <c r="M215"/>
      <c r="N215" s="9" t="s">
        <v>1734</v>
      </c>
      <c r="O215" s="9" t="s">
        <v>1735</v>
      </c>
      <c r="P215" s="9" t="s">
        <v>1736</v>
      </c>
      <c r="Q215" s="9" t="s">
        <v>34</v>
      </c>
    </row>
    <row r="216" spans="1:17" hidden="1">
      <c r="A216" s="9" t="s">
        <v>1588</v>
      </c>
      <c r="B216" s="9" t="s">
        <v>1581</v>
      </c>
      <c r="C216" s="26" t="s">
        <v>1744</v>
      </c>
      <c r="D216" s="9" t="s">
        <v>156</v>
      </c>
      <c r="E216"/>
      <c r="F216"/>
      <c r="G216"/>
      <c r="H216" s="28" t="s">
        <v>1740</v>
      </c>
      <c r="I216"/>
      <c r="J216"/>
      <c r="K216" s="9">
        <v>1</v>
      </c>
      <c r="L216"/>
      <c r="M216"/>
      <c r="N216" s="9" t="s">
        <v>1734</v>
      </c>
      <c r="O216" s="9" t="s">
        <v>1735</v>
      </c>
      <c r="P216" s="9" t="s">
        <v>1736</v>
      </c>
      <c r="Q216" s="9" t="s">
        <v>34</v>
      </c>
    </row>
    <row r="217" spans="1:17" hidden="1">
      <c r="A217" s="9" t="s">
        <v>1588</v>
      </c>
      <c r="B217" s="9" t="s">
        <v>1581</v>
      </c>
      <c r="C217" s="26" t="s">
        <v>1744</v>
      </c>
      <c r="D217" s="9" t="s">
        <v>156</v>
      </c>
      <c r="E217"/>
      <c r="F217"/>
      <c r="G217"/>
      <c r="H217" s="28" t="s">
        <v>1745</v>
      </c>
      <c r="I217"/>
      <c r="J217"/>
      <c r="K217" s="9">
        <v>1</v>
      </c>
      <c r="L217"/>
      <c r="M217"/>
      <c r="N217" s="9" t="s">
        <v>1734</v>
      </c>
      <c r="O217" s="9" t="s">
        <v>1735</v>
      </c>
      <c r="P217" s="9" t="s">
        <v>1736</v>
      </c>
      <c r="Q217" s="9" t="s">
        <v>34</v>
      </c>
    </row>
    <row r="218" spans="1:17" hidden="1">
      <c r="A218" s="9" t="s">
        <v>1588</v>
      </c>
      <c r="B218" s="9" t="s">
        <v>1581</v>
      </c>
      <c r="C218" s="26" t="s">
        <v>1744</v>
      </c>
      <c r="D218" s="9" t="s">
        <v>156</v>
      </c>
      <c r="E218"/>
      <c r="F218"/>
      <c r="G218"/>
      <c r="H218" s="28" t="s">
        <v>1742</v>
      </c>
      <c r="I218"/>
      <c r="J218"/>
      <c r="K218" s="9">
        <v>0.94299999999999995</v>
      </c>
      <c r="L218"/>
      <c r="M218"/>
      <c r="N218" s="9" t="s">
        <v>1734</v>
      </c>
      <c r="O218" s="9" t="s">
        <v>1735</v>
      </c>
      <c r="P218" s="9" t="s">
        <v>1736</v>
      </c>
      <c r="Q218" s="9" t="s">
        <v>34</v>
      </c>
    </row>
    <row r="219" spans="1:17" ht="17.25" hidden="1">
      <c r="A219" s="9" t="s">
        <v>1580</v>
      </c>
      <c r="B219" s="9" t="s">
        <v>1641</v>
      </c>
      <c r="C219" s="9" t="s">
        <v>575</v>
      </c>
      <c r="D219" s="9" t="s">
        <v>699</v>
      </c>
      <c r="E219"/>
      <c r="F219"/>
      <c r="G219"/>
      <c r="H219" t="s">
        <v>1746</v>
      </c>
      <c r="I219"/>
      <c r="J219" t="s">
        <v>1747</v>
      </c>
      <c r="K219" s="9">
        <v>0.9</v>
      </c>
      <c r="L219"/>
      <c r="M219"/>
      <c r="N219" t="s">
        <v>1748</v>
      </c>
      <c r="O219" s="9" t="s">
        <v>1749</v>
      </c>
      <c r="P219" s="9" t="s">
        <v>1750</v>
      </c>
      <c r="Q219" s="9" t="s">
        <v>34</v>
      </c>
    </row>
    <row r="220" spans="1:17" ht="17.25" hidden="1">
      <c r="A220" s="9" t="s">
        <v>1580</v>
      </c>
      <c r="B220" s="9" t="s">
        <v>1641</v>
      </c>
      <c r="C220" s="9" t="s">
        <v>575</v>
      </c>
      <c r="D220" s="9" t="s">
        <v>699</v>
      </c>
      <c r="E220"/>
      <c r="F220"/>
      <c r="G220"/>
      <c r="H220" t="s">
        <v>1746</v>
      </c>
      <c r="I220"/>
      <c r="J220" t="s">
        <v>1747</v>
      </c>
      <c r="K220" s="9">
        <v>0.98</v>
      </c>
      <c r="L220"/>
      <c r="M220"/>
      <c r="N220" t="s">
        <v>1748</v>
      </c>
      <c r="O220" s="9" t="s">
        <v>1749</v>
      </c>
      <c r="P220" s="9" t="s">
        <v>1750</v>
      </c>
      <c r="Q220" s="9" t="s">
        <v>34</v>
      </c>
    </row>
    <row r="221" spans="1:17" ht="17.25" hidden="1">
      <c r="A221" s="9" t="s">
        <v>1646</v>
      </c>
      <c r="B221" s="9" t="s">
        <v>1641</v>
      </c>
      <c r="C221" s="9" t="s">
        <v>575</v>
      </c>
      <c r="D221" s="9" t="s">
        <v>699</v>
      </c>
      <c r="E221"/>
      <c r="F221"/>
      <c r="G221"/>
      <c r="H221" t="s">
        <v>1746</v>
      </c>
      <c r="I221"/>
      <c r="J221" t="s">
        <v>1747</v>
      </c>
      <c r="K221" s="9">
        <v>0.89</v>
      </c>
      <c r="L221"/>
      <c r="M221"/>
      <c r="N221" t="s">
        <v>1748</v>
      </c>
      <c r="O221" s="9" t="s">
        <v>1749</v>
      </c>
      <c r="P221" s="9" t="s">
        <v>1750</v>
      </c>
      <c r="Q221" s="9" t="s">
        <v>34</v>
      </c>
    </row>
    <row r="222" spans="1:17" ht="17.25" hidden="1">
      <c r="A222" s="9" t="s">
        <v>1646</v>
      </c>
      <c r="B222" s="9" t="s">
        <v>1641</v>
      </c>
      <c r="C222" s="9" t="s">
        <v>575</v>
      </c>
      <c r="D222" s="9" t="s">
        <v>699</v>
      </c>
      <c r="E222"/>
      <c r="F222"/>
      <c r="G222"/>
      <c r="H222" t="s">
        <v>1746</v>
      </c>
      <c r="I222"/>
      <c r="J222" t="s">
        <v>1747</v>
      </c>
      <c r="K222" s="9">
        <v>0.96</v>
      </c>
      <c r="L222"/>
      <c r="M222"/>
      <c r="N222" t="s">
        <v>1748</v>
      </c>
      <c r="O222" s="9" t="s">
        <v>1749</v>
      </c>
      <c r="P222" s="9" t="s">
        <v>1750</v>
      </c>
      <c r="Q222" s="9" t="s">
        <v>34</v>
      </c>
    </row>
    <row r="223" spans="1:17" hidden="1">
      <c r="A223" s="9" t="s">
        <v>1588</v>
      </c>
      <c r="B223" s="9" t="s">
        <v>1608</v>
      </c>
      <c r="C223" s="26" t="s">
        <v>1751</v>
      </c>
      <c r="D223" s="9" t="s">
        <v>448</v>
      </c>
      <c r="J223" s="9" t="s">
        <v>1752</v>
      </c>
      <c r="K223" s="9">
        <v>1</v>
      </c>
      <c r="N223" s="20" t="s">
        <v>1753</v>
      </c>
      <c r="O223" s="9" t="s">
        <v>1754</v>
      </c>
      <c r="P223" s="9" t="s">
        <v>1755</v>
      </c>
      <c r="Q223" s="9" t="s">
        <v>34</v>
      </c>
    </row>
    <row r="224" spans="1:17" hidden="1">
      <c r="A224" s="9" t="s">
        <v>1580</v>
      </c>
      <c r="B224" s="9" t="s">
        <v>1608</v>
      </c>
      <c r="C224" s="26" t="s">
        <v>1751</v>
      </c>
      <c r="D224" s="9" t="s">
        <v>448</v>
      </c>
      <c r="J224" s="9" t="s">
        <v>1752</v>
      </c>
      <c r="K224" s="9">
        <v>1</v>
      </c>
      <c r="N224" s="20" t="s">
        <v>1753</v>
      </c>
      <c r="O224" s="9" t="s">
        <v>1754</v>
      </c>
      <c r="P224" s="9" t="s">
        <v>1755</v>
      </c>
      <c r="Q224" s="9" t="s">
        <v>34</v>
      </c>
    </row>
    <row r="225" spans="1:17" hidden="1">
      <c r="A225" s="9" t="s">
        <v>1588</v>
      </c>
      <c r="B225" s="9" t="s">
        <v>1756</v>
      </c>
      <c r="C225" s="26" t="s">
        <v>1751</v>
      </c>
      <c r="J225" s="9" t="s">
        <v>1589</v>
      </c>
      <c r="K225" s="9">
        <v>0.98</v>
      </c>
      <c r="N225" t="s">
        <v>1757</v>
      </c>
      <c r="O225" s="9" t="s">
        <v>1754</v>
      </c>
      <c r="P225" s="9" t="s">
        <v>1755</v>
      </c>
      <c r="Q225" s="9" t="s">
        <v>34</v>
      </c>
    </row>
    <row r="226" spans="1:17" hidden="1">
      <c r="A226" s="9" t="s">
        <v>1580</v>
      </c>
      <c r="B226" s="9" t="s">
        <v>1756</v>
      </c>
      <c r="C226" s="26" t="s">
        <v>1751</v>
      </c>
      <c r="H226" s="9" t="s">
        <v>1758</v>
      </c>
      <c r="J226" s="9" t="s">
        <v>1589</v>
      </c>
      <c r="K226" s="9">
        <v>0.1</v>
      </c>
      <c r="N226" t="s">
        <v>1757</v>
      </c>
      <c r="O226" s="9" t="s">
        <v>1754</v>
      </c>
      <c r="P226" s="9" t="s">
        <v>1755</v>
      </c>
      <c r="Q226" s="9" t="s">
        <v>34</v>
      </c>
    </row>
    <row r="227" spans="1:17" hidden="1">
      <c r="A227" s="9" t="s">
        <v>1588</v>
      </c>
      <c r="B227" s="9" t="s">
        <v>1608</v>
      </c>
      <c r="C227" s="26" t="s">
        <v>1751</v>
      </c>
      <c r="J227" s="9" t="s">
        <v>1589</v>
      </c>
      <c r="K227" s="9">
        <v>0.95</v>
      </c>
      <c r="N227" s="20" t="s">
        <v>1759</v>
      </c>
      <c r="O227" s="9" t="s">
        <v>1754</v>
      </c>
      <c r="P227" s="9" t="s">
        <v>1755</v>
      </c>
      <c r="Q227" s="9" t="s">
        <v>34</v>
      </c>
    </row>
    <row r="228" spans="1:17" hidden="1">
      <c r="A228" s="9" t="s">
        <v>1580</v>
      </c>
      <c r="B228" s="9" t="s">
        <v>1608</v>
      </c>
      <c r="C228" s="26" t="s">
        <v>1751</v>
      </c>
      <c r="J228" s="9" t="s">
        <v>1589</v>
      </c>
      <c r="K228" s="9">
        <v>0.85</v>
      </c>
      <c r="N228" s="20" t="s">
        <v>1759</v>
      </c>
      <c r="O228" s="9" t="s">
        <v>1754</v>
      </c>
      <c r="P228" s="9" t="s">
        <v>1755</v>
      </c>
      <c r="Q228" s="9" t="s">
        <v>34</v>
      </c>
    </row>
    <row r="229" spans="1:17" hidden="1">
      <c r="A229" s="9" t="s">
        <v>1580</v>
      </c>
      <c r="B229" s="9" t="s">
        <v>1641</v>
      </c>
      <c r="C229" s="26" t="s">
        <v>1751</v>
      </c>
      <c r="D229" s="9" t="s">
        <v>454</v>
      </c>
      <c r="E229" s="9" t="s">
        <v>525</v>
      </c>
      <c r="K229" s="35">
        <v>0.9</v>
      </c>
      <c r="N229" s="9" t="s">
        <v>1760</v>
      </c>
      <c r="O229" s="9" t="s">
        <v>1717</v>
      </c>
      <c r="P229" s="9" t="s">
        <v>1718</v>
      </c>
      <c r="Q229" s="9" t="s">
        <v>34</v>
      </c>
    </row>
    <row r="230" spans="1:17" hidden="1">
      <c r="A230" s="9" t="s">
        <v>1580</v>
      </c>
      <c r="B230" s="9" t="s">
        <v>1581</v>
      </c>
      <c r="C230" s="26" t="s">
        <v>1333</v>
      </c>
      <c r="D230" s="9" t="s">
        <v>1761</v>
      </c>
      <c r="G230" s="83"/>
      <c r="I230" s="9" t="s">
        <v>1583</v>
      </c>
      <c r="J230" s="9" t="s">
        <v>1762</v>
      </c>
      <c r="K230" s="9">
        <v>0.99</v>
      </c>
      <c r="N230" s="9" t="s">
        <v>1763</v>
      </c>
      <c r="O230" s="9" t="s">
        <v>1764</v>
      </c>
      <c r="P230" s="21" t="s">
        <v>1765</v>
      </c>
      <c r="Q230" s="9" t="s">
        <v>34</v>
      </c>
    </row>
    <row r="231" spans="1:17" hidden="1">
      <c r="A231" s="9" t="s">
        <v>1580</v>
      </c>
      <c r="B231" s="9" t="s">
        <v>1581</v>
      </c>
      <c r="C231" s="26" t="s">
        <v>1333</v>
      </c>
      <c r="D231" s="9" t="s">
        <v>1761</v>
      </c>
      <c r="G231" s="83"/>
      <c r="I231" s="9" t="s">
        <v>1583</v>
      </c>
      <c r="J231" s="9" t="s">
        <v>1762</v>
      </c>
      <c r="K231" s="9">
        <v>0.43</v>
      </c>
      <c r="N231" s="9" t="s">
        <v>1763</v>
      </c>
      <c r="O231" s="9" t="s">
        <v>1764</v>
      </c>
      <c r="P231" s="21" t="s">
        <v>1765</v>
      </c>
      <c r="Q231" s="9" t="s">
        <v>34</v>
      </c>
    </row>
    <row r="232" spans="1:17" hidden="1">
      <c r="A232" s="9" t="s">
        <v>1580</v>
      </c>
      <c r="B232" s="9" t="s">
        <v>1581</v>
      </c>
      <c r="C232" s="26" t="s">
        <v>1333</v>
      </c>
      <c r="D232" s="9" t="s">
        <v>1761</v>
      </c>
      <c r="G232" s="83"/>
      <c r="I232" s="9" t="s">
        <v>1583</v>
      </c>
      <c r="J232" s="9" t="s">
        <v>1762</v>
      </c>
      <c r="K232" s="9">
        <v>0.99</v>
      </c>
      <c r="N232" s="9" t="s">
        <v>1763</v>
      </c>
      <c r="O232" s="9" t="s">
        <v>1764</v>
      </c>
      <c r="P232" s="21" t="s">
        <v>1765</v>
      </c>
      <c r="Q232" s="9" t="s">
        <v>34</v>
      </c>
    </row>
    <row r="233" spans="1:17" hidden="1">
      <c r="A233" s="9" t="s">
        <v>1580</v>
      </c>
      <c r="B233" s="9" t="s">
        <v>1581</v>
      </c>
      <c r="C233" s="26" t="s">
        <v>1333</v>
      </c>
      <c r="D233" s="9" t="s">
        <v>1761</v>
      </c>
      <c r="G233" s="83"/>
      <c r="I233" s="9" t="s">
        <v>1583</v>
      </c>
      <c r="J233" s="9" t="s">
        <v>1762</v>
      </c>
      <c r="K233" s="9">
        <v>0.76</v>
      </c>
      <c r="N233" s="9" t="s">
        <v>1763</v>
      </c>
      <c r="O233" s="9" t="s">
        <v>1764</v>
      </c>
      <c r="P233" s="21" t="s">
        <v>1765</v>
      </c>
      <c r="Q233" s="9" t="s">
        <v>34</v>
      </c>
    </row>
    <row r="234" spans="1:17" hidden="1">
      <c r="A234" s="9" t="s">
        <v>1580</v>
      </c>
      <c r="B234" s="9" t="s">
        <v>1581</v>
      </c>
      <c r="C234" s="26" t="s">
        <v>1333</v>
      </c>
      <c r="D234" s="9" t="s">
        <v>1761</v>
      </c>
      <c r="G234" s="83"/>
      <c r="I234" s="9" t="s">
        <v>1583</v>
      </c>
      <c r="J234" s="9" t="s">
        <v>1762</v>
      </c>
      <c r="K234" s="9">
        <v>1</v>
      </c>
      <c r="N234" s="9" t="s">
        <v>1763</v>
      </c>
      <c r="O234" s="9" t="s">
        <v>1764</v>
      </c>
      <c r="P234" s="21" t="s">
        <v>1765</v>
      </c>
      <c r="Q234" s="9" t="s">
        <v>34</v>
      </c>
    </row>
    <row r="235" spans="1:17" hidden="1">
      <c r="A235" s="9" t="s">
        <v>1580</v>
      </c>
      <c r="B235" s="9" t="s">
        <v>1581</v>
      </c>
      <c r="C235" s="26" t="s">
        <v>1333</v>
      </c>
      <c r="D235" s="9" t="s">
        <v>1761</v>
      </c>
      <c r="G235" s="83"/>
      <c r="I235" s="9" t="s">
        <v>1583</v>
      </c>
      <c r="J235" s="9" t="s">
        <v>1762</v>
      </c>
      <c r="K235" s="9">
        <v>0.99</v>
      </c>
      <c r="N235" s="9" t="s">
        <v>1763</v>
      </c>
      <c r="O235" s="9" t="s">
        <v>1764</v>
      </c>
      <c r="P235" s="21" t="s">
        <v>1765</v>
      </c>
      <c r="Q235" s="9" t="s">
        <v>34</v>
      </c>
    </row>
    <row r="236" spans="1:17" hidden="1">
      <c r="A236" s="9" t="s">
        <v>1580</v>
      </c>
      <c r="B236" s="9" t="s">
        <v>1581</v>
      </c>
      <c r="C236" s="26" t="s">
        <v>1333</v>
      </c>
      <c r="D236" s="9" t="s">
        <v>1761</v>
      </c>
      <c r="G236" s="83"/>
      <c r="I236" s="9" t="s">
        <v>1583</v>
      </c>
      <c r="J236" s="9" t="s">
        <v>1762</v>
      </c>
      <c r="K236" s="9">
        <v>0.95</v>
      </c>
      <c r="N236" s="9" t="s">
        <v>1763</v>
      </c>
      <c r="O236" s="9" t="s">
        <v>1764</v>
      </c>
      <c r="P236" s="21" t="s">
        <v>1765</v>
      </c>
      <c r="Q236" s="9" t="s">
        <v>34</v>
      </c>
    </row>
    <row r="237" spans="1:17" hidden="1">
      <c r="A237" s="9" t="s">
        <v>1580</v>
      </c>
      <c r="B237" s="9" t="s">
        <v>1581</v>
      </c>
      <c r="C237" s="26" t="s">
        <v>1333</v>
      </c>
      <c r="D237" s="9" t="s">
        <v>1761</v>
      </c>
      <c r="G237" s="83"/>
      <c r="I237" s="9" t="s">
        <v>1583</v>
      </c>
      <c r="J237" s="9" t="s">
        <v>1762</v>
      </c>
      <c r="K237" s="9">
        <v>1</v>
      </c>
      <c r="N237" s="9" t="s">
        <v>1763</v>
      </c>
      <c r="O237" s="9" t="s">
        <v>1764</v>
      </c>
      <c r="P237" s="21" t="s">
        <v>1765</v>
      </c>
      <c r="Q237" s="9" t="s">
        <v>34</v>
      </c>
    </row>
    <row r="238" spans="1:17" hidden="1">
      <c r="A238" s="9" t="s">
        <v>1580</v>
      </c>
      <c r="B238" s="9" t="s">
        <v>1581</v>
      </c>
      <c r="C238" s="26" t="s">
        <v>1333</v>
      </c>
      <c r="D238" s="9" t="s">
        <v>1761</v>
      </c>
      <c r="G238" s="83"/>
      <c r="I238" s="9" t="s">
        <v>1583</v>
      </c>
      <c r="J238" s="9" t="s">
        <v>1762</v>
      </c>
      <c r="K238" s="9">
        <v>0.86</v>
      </c>
      <c r="N238" s="9" t="s">
        <v>1763</v>
      </c>
      <c r="O238" s="9" t="s">
        <v>1764</v>
      </c>
      <c r="P238" s="21" t="s">
        <v>1765</v>
      </c>
      <c r="Q238" s="9" t="s">
        <v>34</v>
      </c>
    </row>
    <row r="239" spans="1:17" hidden="1">
      <c r="A239" s="9" t="s">
        <v>1580</v>
      </c>
      <c r="B239" s="9" t="s">
        <v>1581</v>
      </c>
      <c r="C239" s="26" t="s">
        <v>1333</v>
      </c>
      <c r="D239" s="9" t="s">
        <v>1761</v>
      </c>
      <c r="G239" s="83"/>
      <c r="I239" s="9" t="s">
        <v>1583</v>
      </c>
      <c r="J239" s="9" t="s">
        <v>1762</v>
      </c>
      <c r="K239" s="9">
        <v>0.9</v>
      </c>
      <c r="N239" s="9" t="s">
        <v>1763</v>
      </c>
      <c r="O239" s="9" t="s">
        <v>1764</v>
      </c>
      <c r="P239" s="21" t="s">
        <v>1765</v>
      </c>
      <c r="Q239" s="9" t="s">
        <v>34</v>
      </c>
    </row>
    <row r="240" spans="1:17" hidden="1">
      <c r="A240" s="9" t="s">
        <v>1580</v>
      </c>
      <c r="B240" s="9" t="s">
        <v>1581</v>
      </c>
      <c r="C240" s="26" t="s">
        <v>1333</v>
      </c>
      <c r="D240" s="9" t="s">
        <v>1761</v>
      </c>
      <c r="G240" s="83"/>
      <c r="I240" s="9" t="s">
        <v>1583</v>
      </c>
      <c r="J240" s="9" t="s">
        <v>1762</v>
      </c>
      <c r="K240" s="9">
        <v>0.97</v>
      </c>
      <c r="N240" s="9" t="s">
        <v>1763</v>
      </c>
      <c r="O240" s="9" t="s">
        <v>1764</v>
      </c>
      <c r="P240" s="21" t="s">
        <v>1765</v>
      </c>
      <c r="Q240" s="9" t="s">
        <v>34</v>
      </c>
    </row>
    <row r="241" spans="1:17" hidden="1">
      <c r="A241" s="9" t="s">
        <v>1580</v>
      </c>
      <c r="B241" s="9" t="s">
        <v>1581</v>
      </c>
      <c r="C241" s="26" t="s">
        <v>1333</v>
      </c>
      <c r="D241" s="9" t="s">
        <v>1761</v>
      </c>
      <c r="G241" s="83"/>
      <c r="I241" s="9" t="s">
        <v>1583</v>
      </c>
      <c r="J241" s="9" t="s">
        <v>1762</v>
      </c>
      <c r="K241" s="9">
        <v>0.95</v>
      </c>
      <c r="N241" s="9" t="s">
        <v>1763</v>
      </c>
      <c r="O241" s="9" t="s">
        <v>1764</v>
      </c>
      <c r="P241" s="21" t="s">
        <v>1765</v>
      </c>
      <c r="Q241" s="9" t="s">
        <v>34</v>
      </c>
    </row>
    <row r="242" spans="1:17" hidden="1">
      <c r="A242" s="9" t="s">
        <v>1580</v>
      </c>
      <c r="B242" s="9" t="s">
        <v>1581</v>
      </c>
      <c r="C242" s="26" t="s">
        <v>1333</v>
      </c>
      <c r="D242" s="9" t="s">
        <v>1761</v>
      </c>
      <c r="G242" s="83"/>
      <c r="I242" s="9" t="s">
        <v>1583</v>
      </c>
      <c r="J242" s="9" t="s">
        <v>1762</v>
      </c>
      <c r="K242" s="9">
        <v>0.96</v>
      </c>
      <c r="N242" s="9" t="s">
        <v>1763</v>
      </c>
      <c r="O242" s="9" t="s">
        <v>1764</v>
      </c>
      <c r="P242" s="21" t="s">
        <v>1765</v>
      </c>
      <c r="Q242" s="9" t="s">
        <v>34</v>
      </c>
    </row>
    <row r="243" spans="1:17" hidden="1">
      <c r="A243" s="9" t="s">
        <v>1580</v>
      </c>
      <c r="B243" s="9" t="s">
        <v>1581</v>
      </c>
      <c r="C243" s="26" t="s">
        <v>1333</v>
      </c>
      <c r="D243" s="9" t="s">
        <v>1761</v>
      </c>
      <c r="G243" s="83"/>
      <c r="I243" s="9" t="s">
        <v>1583</v>
      </c>
      <c r="J243" s="9" t="s">
        <v>1762</v>
      </c>
      <c r="K243" s="9">
        <v>1</v>
      </c>
      <c r="N243" s="9" t="s">
        <v>1763</v>
      </c>
      <c r="O243" s="9" t="s">
        <v>1764</v>
      </c>
      <c r="P243" s="21" t="s">
        <v>1765</v>
      </c>
      <c r="Q243" s="9" t="s">
        <v>34</v>
      </c>
    </row>
    <row r="244" spans="1:17" hidden="1">
      <c r="A244" s="9" t="s">
        <v>1580</v>
      </c>
      <c r="B244" s="9" t="s">
        <v>1581</v>
      </c>
      <c r="C244" s="26" t="s">
        <v>1333</v>
      </c>
      <c r="D244" s="9" t="s">
        <v>1761</v>
      </c>
      <c r="G244" s="83"/>
      <c r="I244" s="9" t="s">
        <v>1583</v>
      </c>
      <c r="J244" s="9" t="s">
        <v>1762</v>
      </c>
      <c r="K244" s="9">
        <v>0.75</v>
      </c>
      <c r="N244" s="9" t="s">
        <v>1763</v>
      </c>
      <c r="O244" s="9" t="s">
        <v>1764</v>
      </c>
      <c r="P244" s="21" t="s">
        <v>1765</v>
      </c>
      <c r="Q244" s="9" t="s">
        <v>34</v>
      </c>
    </row>
    <row r="245" spans="1:17" hidden="1">
      <c r="A245" s="9" t="s">
        <v>1580</v>
      </c>
      <c r="B245" s="9" t="s">
        <v>1581</v>
      </c>
      <c r="C245" s="26" t="s">
        <v>1333</v>
      </c>
      <c r="D245" s="9" t="s">
        <v>1761</v>
      </c>
      <c r="G245" s="83"/>
      <c r="I245" s="9" t="s">
        <v>1583</v>
      </c>
      <c r="J245" s="9" t="s">
        <v>1762</v>
      </c>
      <c r="K245" s="9">
        <v>0.72</v>
      </c>
      <c r="N245" s="9" t="s">
        <v>1763</v>
      </c>
      <c r="O245" s="9" t="s">
        <v>1764</v>
      </c>
      <c r="P245" s="21" t="s">
        <v>1765</v>
      </c>
      <c r="Q245" s="9" t="s">
        <v>34</v>
      </c>
    </row>
    <row r="246" spans="1:17" hidden="1">
      <c r="A246" s="9" t="s">
        <v>1580</v>
      </c>
      <c r="B246" s="9" t="s">
        <v>1581</v>
      </c>
      <c r="C246" s="26" t="s">
        <v>1333</v>
      </c>
      <c r="D246" s="9" t="s">
        <v>1761</v>
      </c>
      <c r="G246" s="83"/>
      <c r="I246" s="9" t="s">
        <v>1583</v>
      </c>
      <c r="J246" s="9" t="s">
        <v>1762</v>
      </c>
      <c r="K246" s="9">
        <v>0.92</v>
      </c>
      <c r="N246" s="9" t="s">
        <v>1763</v>
      </c>
      <c r="O246" s="9" t="s">
        <v>1764</v>
      </c>
      <c r="P246" s="21" t="s">
        <v>1765</v>
      </c>
      <c r="Q246" s="9" t="s">
        <v>34</v>
      </c>
    </row>
    <row r="247" spans="1:17" hidden="1">
      <c r="A247" s="9" t="s">
        <v>1580</v>
      </c>
      <c r="B247" s="9" t="s">
        <v>1581</v>
      </c>
      <c r="C247" s="26" t="s">
        <v>1333</v>
      </c>
      <c r="D247" s="9" t="s">
        <v>1761</v>
      </c>
      <c r="G247" s="83"/>
      <c r="I247" s="9" t="s">
        <v>1583</v>
      </c>
      <c r="J247" s="9" t="s">
        <v>1762</v>
      </c>
      <c r="K247" s="9">
        <v>0.99</v>
      </c>
      <c r="N247" s="9" t="s">
        <v>1763</v>
      </c>
      <c r="O247" s="9" t="s">
        <v>1764</v>
      </c>
      <c r="P247" s="21" t="s">
        <v>1765</v>
      </c>
      <c r="Q247" s="9" t="s">
        <v>34</v>
      </c>
    </row>
    <row r="248" spans="1:17" hidden="1">
      <c r="A248" s="9" t="s">
        <v>1580</v>
      </c>
      <c r="B248" s="9" t="s">
        <v>1581</v>
      </c>
      <c r="C248" s="26" t="s">
        <v>1333</v>
      </c>
      <c r="D248" s="9" t="s">
        <v>1761</v>
      </c>
      <c r="G248" s="83"/>
      <c r="I248" s="9" t="s">
        <v>1583</v>
      </c>
      <c r="J248" s="9" t="s">
        <v>1762</v>
      </c>
      <c r="K248" s="9">
        <v>0.99</v>
      </c>
      <c r="N248" s="9" t="s">
        <v>1763</v>
      </c>
      <c r="O248" s="9" t="s">
        <v>1764</v>
      </c>
      <c r="P248" s="21" t="s">
        <v>1765</v>
      </c>
      <c r="Q248" s="9" t="s">
        <v>34</v>
      </c>
    </row>
    <row r="249" spans="1:17" hidden="1">
      <c r="A249" s="9" t="s">
        <v>1580</v>
      </c>
      <c r="B249" s="9" t="s">
        <v>1581</v>
      </c>
      <c r="C249" s="26" t="s">
        <v>1333</v>
      </c>
      <c r="D249" s="9" t="s">
        <v>1761</v>
      </c>
      <c r="G249" s="83"/>
      <c r="I249" s="9" t="s">
        <v>1583</v>
      </c>
      <c r="J249" s="9" t="s">
        <v>1762</v>
      </c>
      <c r="K249" s="9">
        <v>0.67</v>
      </c>
      <c r="N249" s="9" t="s">
        <v>1763</v>
      </c>
      <c r="O249" s="9" t="s">
        <v>1764</v>
      </c>
      <c r="P249" s="21" t="s">
        <v>1765</v>
      </c>
      <c r="Q249" s="9" t="s">
        <v>34</v>
      </c>
    </row>
    <row r="250" spans="1:17" hidden="1">
      <c r="A250" s="9" t="s">
        <v>1588</v>
      </c>
      <c r="B250" s="9" t="s">
        <v>1581</v>
      </c>
      <c r="C250" s="26" t="s">
        <v>1333</v>
      </c>
      <c r="D250" s="9" t="s">
        <v>1761</v>
      </c>
      <c r="G250" s="83"/>
      <c r="I250" s="9" t="s">
        <v>1583</v>
      </c>
      <c r="J250" s="9" t="s">
        <v>1762</v>
      </c>
      <c r="K250" s="9">
        <v>0.97</v>
      </c>
      <c r="N250" s="9" t="s">
        <v>1763</v>
      </c>
      <c r="O250" s="9" t="s">
        <v>1764</v>
      </c>
      <c r="P250" s="9" t="s">
        <v>1765</v>
      </c>
      <c r="Q250" s="9" t="s">
        <v>34</v>
      </c>
    </row>
    <row r="251" spans="1:17" hidden="1">
      <c r="A251" s="9" t="s">
        <v>1588</v>
      </c>
      <c r="B251" s="9" t="s">
        <v>1581</v>
      </c>
      <c r="C251" s="26" t="s">
        <v>1333</v>
      </c>
      <c r="D251" s="9" t="s">
        <v>1761</v>
      </c>
      <c r="G251" s="83"/>
      <c r="I251" s="9" t="s">
        <v>1583</v>
      </c>
      <c r="J251" s="9" t="s">
        <v>1762</v>
      </c>
      <c r="K251" s="9">
        <v>1</v>
      </c>
      <c r="N251" s="9" t="s">
        <v>1763</v>
      </c>
      <c r="O251" s="9" t="s">
        <v>1764</v>
      </c>
      <c r="P251" s="9" t="s">
        <v>1765</v>
      </c>
      <c r="Q251" s="9" t="s">
        <v>34</v>
      </c>
    </row>
    <row r="252" spans="1:17" hidden="1">
      <c r="A252" s="9" t="s">
        <v>1588</v>
      </c>
      <c r="B252" s="9" t="s">
        <v>1581</v>
      </c>
      <c r="C252" s="26" t="s">
        <v>1333</v>
      </c>
      <c r="D252" s="9" t="s">
        <v>1761</v>
      </c>
      <c r="G252" s="83"/>
      <c r="I252" s="9" t="s">
        <v>1583</v>
      </c>
      <c r="J252" s="9" t="s">
        <v>1762</v>
      </c>
      <c r="K252" s="9">
        <v>0.7</v>
      </c>
      <c r="N252" s="9" t="s">
        <v>1763</v>
      </c>
      <c r="O252" s="9" t="s">
        <v>1764</v>
      </c>
      <c r="P252" s="9" t="s">
        <v>1765</v>
      </c>
      <c r="Q252" s="9" t="s">
        <v>34</v>
      </c>
    </row>
    <row r="253" spans="1:17" hidden="1">
      <c r="A253" s="9" t="s">
        <v>1588</v>
      </c>
      <c r="B253" s="9" t="s">
        <v>1581</v>
      </c>
      <c r="C253" s="26" t="s">
        <v>1333</v>
      </c>
      <c r="D253" s="9" t="s">
        <v>1761</v>
      </c>
      <c r="G253" s="83"/>
      <c r="I253" s="9" t="s">
        <v>1583</v>
      </c>
      <c r="J253" s="9" t="s">
        <v>1762</v>
      </c>
      <c r="K253" s="9">
        <v>1</v>
      </c>
      <c r="N253" s="9" t="s">
        <v>1763</v>
      </c>
      <c r="O253" s="9" t="s">
        <v>1764</v>
      </c>
      <c r="P253" s="9" t="s">
        <v>1765</v>
      </c>
      <c r="Q253" s="9" t="s">
        <v>34</v>
      </c>
    </row>
    <row r="254" spans="1:17" hidden="1">
      <c r="A254" s="9" t="s">
        <v>1588</v>
      </c>
      <c r="B254" s="9" t="s">
        <v>1581</v>
      </c>
      <c r="C254" s="26" t="s">
        <v>1333</v>
      </c>
      <c r="D254" s="9" t="s">
        <v>1761</v>
      </c>
      <c r="G254" s="83"/>
      <c r="I254" s="9" t="s">
        <v>1583</v>
      </c>
      <c r="J254" s="9" t="s">
        <v>1762</v>
      </c>
      <c r="K254" s="9">
        <v>0.88</v>
      </c>
      <c r="N254" s="9" t="s">
        <v>1763</v>
      </c>
      <c r="O254" s="9" t="s">
        <v>1764</v>
      </c>
      <c r="P254" s="9" t="s">
        <v>1765</v>
      </c>
      <c r="Q254" s="9" t="s">
        <v>34</v>
      </c>
    </row>
    <row r="255" spans="1:17" hidden="1">
      <c r="A255" s="9" t="s">
        <v>1588</v>
      </c>
      <c r="B255" s="9" t="s">
        <v>1581</v>
      </c>
      <c r="C255" s="26" t="s">
        <v>1333</v>
      </c>
      <c r="D255" s="9" t="s">
        <v>1761</v>
      </c>
      <c r="G255" s="83"/>
      <c r="I255" s="9" t="s">
        <v>1583</v>
      </c>
      <c r="J255" s="9" t="s">
        <v>1762</v>
      </c>
      <c r="K255" s="9">
        <v>0.95</v>
      </c>
      <c r="N255" s="9" t="s">
        <v>1763</v>
      </c>
      <c r="O255" s="9" t="s">
        <v>1764</v>
      </c>
      <c r="P255" s="9" t="s">
        <v>1765</v>
      </c>
      <c r="Q255" s="9" t="s">
        <v>34</v>
      </c>
    </row>
    <row r="256" spans="1:17" hidden="1">
      <c r="A256" s="9" t="s">
        <v>1588</v>
      </c>
      <c r="B256" s="9" t="s">
        <v>1581</v>
      </c>
      <c r="C256" s="26" t="s">
        <v>1333</v>
      </c>
      <c r="D256" s="9" t="s">
        <v>1761</v>
      </c>
      <c r="G256" s="83"/>
      <c r="I256" s="9" t="s">
        <v>1583</v>
      </c>
      <c r="J256" s="9" t="s">
        <v>1762</v>
      </c>
      <c r="K256" s="9">
        <v>0.88</v>
      </c>
      <c r="N256" s="9" t="s">
        <v>1763</v>
      </c>
      <c r="O256" s="9" t="s">
        <v>1764</v>
      </c>
      <c r="P256" s="9" t="s">
        <v>1765</v>
      </c>
      <c r="Q256" s="9" t="s">
        <v>34</v>
      </c>
    </row>
    <row r="257" spans="1:17" hidden="1">
      <c r="A257" s="9" t="s">
        <v>1588</v>
      </c>
      <c r="B257" s="9" t="s">
        <v>1581</v>
      </c>
      <c r="C257" s="26" t="s">
        <v>1333</v>
      </c>
      <c r="D257" s="9" t="s">
        <v>1761</v>
      </c>
      <c r="G257" s="83"/>
      <c r="I257" s="9" t="s">
        <v>1583</v>
      </c>
      <c r="J257" s="9" t="s">
        <v>1762</v>
      </c>
      <c r="K257" s="9">
        <v>1</v>
      </c>
      <c r="N257" s="9" t="s">
        <v>1763</v>
      </c>
      <c r="O257" s="9" t="s">
        <v>1764</v>
      </c>
      <c r="P257" s="9" t="s">
        <v>1765</v>
      </c>
      <c r="Q257" s="9" t="s">
        <v>34</v>
      </c>
    </row>
    <row r="258" spans="1:17" hidden="1">
      <c r="A258" s="9" t="s">
        <v>1588</v>
      </c>
      <c r="B258" s="9" t="s">
        <v>1581</v>
      </c>
      <c r="C258" s="26" t="s">
        <v>1333</v>
      </c>
      <c r="D258" s="9" t="s">
        <v>1761</v>
      </c>
      <c r="G258" s="83"/>
      <c r="I258" s="9" t="s">
        <v>1583</v>
      </c>
      <c r="J258" s="9" t="s">
        <v>1762</v>
      </c>
      <c r="K258" s="9">
        <v>1</v>
      </c>
      <c r="N258" s="9" t="s">
        <v>1763</v>
      </c>
      <c r="O258" s="9" t="s">
        <v>1764</v>
      </c>
      <c r="P258" s="9" t="s">
        <v>1765</v>
      </c>
      <c r="Q258" s="9" t="s">
        <v>34</v>
      </c>
    </row>
    <row r="259" spans="1:17" hidden="1">
      <c r="A259" s="9" t="s">
        <v>1588</v>
      </c>
      <c r="B259" s="9" t="s">
        <v>1581</v>
      </c>
      <c r="C259" s="26" t="s">
        <v>1333</v>
      </c>
      <c r="D259" s="9" t="s">
        <v>1761</v>
      </c>
      <c r="G259" s="83"/>
      <c r="I259" s="9" t="s">
        <v>1583</v>
      </c>
      <c r="J259" s="9" t="s">
        <v>1762</v>
      </c>
      <c r="K259" s="9">
        <v>0.94</v>
      </c>
      <c r="N259" s="9" t="s">
        <v>1763</v>
      </c>
      <c r="O259" s="9" t="s">
        <v>1764</v>
      </c>
      <c r="P259" s="9" t="s">
        <v>1765</v>
      </c>
      <c r="Q259" s="9" t="s">
        <v>34</v>
      </c>
    </row>
    <row r="260" spans="1:17" hidden="1">
      <c r="A260" s="9" t="s">
        <v>1588</v>
      </c>
      <c r="B260" s="9" t="s">
        <v>1581</v>
      </c>
      <c r="C260" s="26" t="s">
        <v>1333</v>
      </c>
      <c r="D260" s="9" t="s">
        <v>1761</v>
      </c>
      <c r="G260" s="83"/>
      <c r="I260" s="9" t="s">
        <v>1583</v>
      </c>
      <c r="J260" s="9" t="s">
        <v>1762</v>
      </c>
      <c r="K260" s="9">
        <v>0.98</v>
      </c>
      <c r="N260" s="9" t="s">
        <v>1763</v>
      </c>
      <c r="O260" s="9" t="s">
        <v>1764</v>
      </c>
      <c r="P260" s="9" t="s">
        <v>1765</v>
      </c>
      <c r="Q260" s="9" t="s">
        <v>34</v>
      </c>
    </row>
    <row r="261" spans="1:17" hidden="1">
      <c r="A261" s="9" t="s">
        <v>1588</v>
      </c>
      <c r="B261" s="9" t="s">
        <v>1581</v>
      </c>
      <c r="C261" s="26" t="s">
        <v>1333</v>
      </c>
      <c r="D261" s="9" t="s">
        <v>1761</v>
      </c>
      <c r="G261" s="83"/>
      <c r="I261" s="9" t="s">
        <v>1583</v>
      </c>
      <c r="J261" s="9" t="s">
        <v>1762</v>
      </c>
      <c r="K261" s="9">
        <v>0.97</v>
      </c>
      <c r="N261" s="9" t="s">
        <v>1763</v>
      </c>
      <c r="O261" s="9" t="s">
        <v>1764</v>
      </c>
      <c r="P261" s="9" t="s">
        <v>1765</v>
      </c>
      <c r="Q261" s="9" t="s">
        <v>34</v>
      </c>
    </row>
    <row r="262" spans="1:17" hidden="1">
      <c r="A262" s="9" t="s">
        <v>1588</v>
      </c>
      <c r="B262" s="9" t="s">
        <v>1581</v>
      </c>
      <c r="C262" s="26" t="s">
        <v>1333</v>
      </c>
      <c r="D262" s="9" t="s">
        <v>1761</v>
      </c>
      <c r="G262" s="83"/>
      <c r="I262" s="9" t="s">
        <v>1583</v>
      </c>
      <c r="J262" s="9" t="s">
        <v>1762</v>
      </c>
      <c r="K262" s="9">
        <v>0.97</v>
      </c>
      <c r="N262" s="9" t="s">
        <v>1763</v>
      </c>
      <c r="O262" s="9" t="s">
        <v>1764</v>
      </c>
      <c r="P262" s="9" t="s">
        <v>1765</v>
      </c>
      <c r="Q262" s="9" t="s">
        <v>34</v>
      </c>
    </row>
    <row r="263" spans="1:17" hidden="1">
      <c r="A263" s="9" t="s">
        <v>1588</v>
      </c>
      <c r="B263" s="9" t="s">
        <v>1581</v>
      </c>
      <c r="C263" s="26" t="s">
        <v>1333</v>
      </c>
      <c r="D263" s="9" t="s">
        <v>1761</v>
      </c>
      <c r="G263" s="83"/>
      <c r="I263" s="9" t="s">
        <v>1583</v>
      </c>
      <c r="J263" s="9" t="s">
        <v>1762</v>
      </c>
      <c r="K263" s="9">
        <v>1</v>
      </c>
      <c r="N263" s="9" t="s">
        <v>1763</v>
      </c>
      <c r="O263" s="9" t="s">
        <v>1764</v>
      </c>
      <c r="P263" s="9" t="s">
        <v>1765</v>
      </c>
      <c r="Q263" s="9" t="s">
        <v>34</v>
      </c>
    </row>
    <row r="264" spans="1:17" hidden="1">
      <c r="A264" s="9" t="s">
        <v>1588</v>
      </c>
      <c r="B264" s="9" t="s">
        <v>1581</v>
      </c>
      <c r="C264" s="26" t="s">
        <v>1333</v>
      </c>
      <c r="D264" s="9" t="s">
        <v>1761</v>
      </c>
      <c r="G264" s="83"/>
      <c r="I264" s="9" t="s">
        <v>1583</v>
      </c>
      <c r="J264" s="9" t="s">
        <v>1762</v>
      </c>
      <c r="K264" s="9">
        <v>0.78</v>
      </c>
      <c r="N264" s="9" t="s">
        <v>1763</v>
      </c>
      <c r="O264" s="9" t="s">
        <v>1764</v>
      </c>
      <c r="P264" s="9" t="s">
        <v>1765</v>
      </c>
      <c r="Q264" s="9" t="s">
        <v>34</v>
      </c>
    </row>
    <row r="265" spans="1:17" hidden="1">
      <c r="A265" s="9" t="s">
        <v>1588</v>
      </c>
      <c r="B265" s="9" t="s">
        <v>1581</v>
      </c>
      <c r="C265" s="26" t="s">
        <v>1333</v>
      </c>
      <c r="D265" s="9" t="s">
        <v>1761</v>
      </c>
      <c r="G265" s="83"/>
      <c r="I265" s="9" t="s">
        <v>1583</v>
      </c>
      <c r="J265" s="9" t="s">
        <v>1762</v>
      </c>
      <c r="K265" s="9">
        <v>0.96</v>
      </c>
      <c r="N265" s="9" t="s">
        <v>1763</v>
      </c>
      <c r="O265" s="9" t="s">
        <v>1764</v>
      </c>
      <c r="P265" s="9" t="s">
        <v>1765</v>
      </c>
      <c r="Q265" s="9" t="s">
        <v>34</v>
      </c>
    </row>
    <row r="266" spans="1:17" hidden="1">
      <c r="A266" s="9" t="s">
        <v>1588</v>
      </c>
      <c r="B266" s="9" t="s">
        <v>1581</v>
      </c>
      <c r="C266" s="26" t="s">
        <v>1333</v>
      </c>
      <c r="D266" s="9" t="s">
        <v>1761</v>
      </c>
      <c r="G266" s="83"/>
      <c r="I266" s="9" t="s">
        <v>1583</v>
      </c>
      <c r="J266" s="9" t="s">
        <v>1762</v>
      </c>
      <c r="K266" s="9">
        <v>0.94</v>
      </c>
      <c r="N266" s="9" t="s">
        <v>1763</v>
      </c>
      <c r="O266" s="9" t="s">
        <v>1764</v>
      </c>
      <c r="P266" s="9" t="s">
        <v>1765</v>
      </c>
      <c r="Q266" s="9" t="s">
        <v>34</v>
      </c>
    </row>
    <row r="267" spans="1:17" hidden="1">
      <c r="A267" s="9" t="s">
        <v>1588</v>
      </c>
      <c r="B267" s="9" t="s">
        <v>1581</v>
      </c>
      <c r="C267" s="26" t="s">
        <v>1333</v>
      </c>
      <c r="D267" s="9" t="s">
        <v>1761</v>
      </c>
      <c r="G267" s="83"/>
      <c r="I267" s="9" t="s">
        <v>1583</v>
      </c>
      <c r="J267" s="9" t="s">
        <v>1762</v>
      </c>
      <c r="K267" s="9">
        <v>0.92</v>
      </c>
      <c r="N267" s="9" t="s">
        <v>1763</v>
      </c>
      <c r="O267" s="9" t="s">
        <v>1764</v>
      </c>
      <c r="P267" s="9" t="s">
        <v>1765</v>
      </c>
      <c r="Q267" s="9" t="s">
        <v>34</v>
      </c>
    </row>
    <row r="268" spans="1:17" hidden="1">
      <c r="A268" s="9" t="s">
        <v>1588</v>
      </c>
      <c r="B268" s="9" t="s">
        <v>1581</v>
      </c>
      <c r="C268" s="26" t="s">
        <v>1333</v>
      </c>
      <c r="D268" s="9" t="s">
        <v>1761</v>
      </c>
      <c r="G268" s="83"/>
      <c r="I268" s="9" t="s">
        <v>1583</v>
      </c>
      <c r="J268" s="9" t="s">
        <v>1762</v>
      </c>
      <c r="K268" s="9">
        <v>0.99</v>
      </c>
      <c r="N268" s="9" t="s">
        <v>1763</v>
      </c>
      <c r="O268" s="9" t="s">
        <v>1764</v>
      </c>
      <c r="P268" s="9" t="s">
        <v>1765</v>
      </c>
      <c r="Q268" s="9" t="s">
        <v>34</v>
      </c>
    </row>
    <row r="269" spans="1:17" hidden="1">
      <c r="A269" s="9" t="s">
        <v>1580</v>
      </c>
      <c r="B269" s="9" t="s">
        <v>1766</v>
      </c>
      <c r="C269" s="26" t="s">
        <v>1333</v>
      </c>
      <c r="G269" s="83"/>
      <c r="H269" s="9" t="s">
        <v>1767</v>
      </c>
      <c r="I269" s="9" t="s">
        <v>1332</v>
      </c>
      <c r="K269" s="9">
        <v>0.64700000000000002</v>
      </c>
      <c r="N269" s="9" t="s">
        <v>1768</v>
      </c>
      <c r="O269" s="9" t="s">
        <v>1335</v>
      </c>
      <c r="P269" s="21" t="s">
        <v>1336</v>
      </c>
      <c r="Q269" s="9" t="s">
        <v>34</v>
      </c>
    </row>
    <row r="270" spans="1:17" hidden="1">
      <c r="A270" s="9" t="s">
        <v>1580</v>
      </c>
      <c r="B270" s="9" t="s">
        <v>1766</v>
      </c>
      <c r="C270" s="26" t="s">
        <v>1333</v>
      </c>
      <c r="G270" s="83"/>
      <c r="H270" s="9" t="s">
        <v>1769</v>
      </c>
      <c r="I270" s="9" t="s">
        <v>1332</v>
      </c>
      <c r="K270" s="9">
        <v>0.97699999999999998</v>
      </c>
      <c r="N270" s="9" t="s">
        <v>1768</v>
      </c>
      <c r="O270" s="9" t="s">
        <v>1335</v>
      </c>
      <c r="P270" s="21" t="s">
        <v>1336</v>
      </c>
      <c r="Q270" s="9" t="s">
        <v>34</v>
      </c>
    </row>
    <row r="271" spans="1:17" hidden="1">
      <c r="A271" s="9" t="s">
        <v>1580</v>
      </c>
      <c r="B271" s="9" t="s">
        <v>1766</v>
      </c>
      <c r="C271" s="26" t="s">
        <v>1333</v>
      </c>
      <c r="G271" s="83"/>
      <c r="H271" s="9" t="s">
        <v>1770</v>
      </c>
      <c r="I271" s="9" t="s">
        <v>1332</v>
      </c>
      <c r="K271" s="9">
        <v>0.77800000000000002</v>
      </c>
      <c r="N271" s="9" t="s">
        <v>1768</v>
      </c>
      <c r="O271" s="9" t="s">
        <v>1335</v>
      </c>
      <c r="P271" s="21" t="s">
        <v>1336</v>
      </c>
      <c r="Q271" s="9" t="s">
        <v>34</v>
      </c>
    </row>
    <row r="272" spans="1:17" hidden="1">
      <c r="A272" s="9" t="s">
        <v>1580</v>
      </c>
      <c r="B272" s="9" t="s">
        <v>1766</v>
      </c>
      <c r="C272" s="26" t="s">
        <v>1333</v>
      </c>
      <c r="G272" s="83"/>
      <c r="H272" s="9" t="s">
        <v>1771</v>
      </c>
      <c r="I272" s="9" t="s">
        <v>1332</v>
      </c>
      <c r="K272" s="9">
        <v>0.96699999999999997</v>
      </c>
      <c r="N272" s="9" t="s">
        <v>1768</v>
      </c>
      <c r="O272" s="9" t="s">
        <v>1335</v>
      </c>
      <c r="P272" s="21" t="s">
        <v>1336</v>
      </c>
      <c r="Q272" s="9" t="s">
        <v>34</v>
      </c>
    </row>
    <row r="273" spans="1:17" hidden="1">
      <c r="A273" s="9" t="s">
        <v>1580</v>
      </c>
      <c r="B273" s="9" t="s">
        <v>1766</v>
      </c>
      <c r="C273" s="26" t="s">
        <v>1333</v>
      </c>
      <c r="G273" s="83"/>
      <c r="H273" s="9" t="s">
        <v>1772</v>
      </c>
      <c r="I273" s="9" t="s">
        <v>1332</v>
      </c>
      <c r="K273" s="9">
        <v>0.98399999999999999</v>
      </c>
      <c r="N273" s="9" t="s">
        <v>1768</v>
      </c>
      <c r="O273" s="9" t="s">
        <v>1335</v>
      </c>
      <c r="P273" s="21" t="s">
        <v>1336</v>
      </c>
      <c r="Q273" s="9" t="s">
        <v>34</v>
      </c>
    </row>
    <row r="274" spans="1:17" hidden="1">
      <c r="A274" s="9" t="s">
        <v>1580</v>
      </c>
      <c r="B274" s="9" t="s">
        <v>1766</v>
      </c>
      <c r="C274" s="26" t="s">
        <v>1333</v>
      </c>
      <c r="G274" s="83"/>
      <c r="H274" s="9" t="s">
        <v>1773</v>
      </c>
      <c r="I274" s="9" t="s">
        <v>1332</v>
      </c>
      <c r="K274" s="9">
        <v>0.998</v>
      </c>
      <c r="N274" s="9" t="s">
        <v>1768</v>
      </c>
      <c r="O274" s="9" t="s">
        <v>1335</v>
      </c>
      <c r="P274" s="21" t="s">
        <v>1336</v>
      </c>
      <c r="Q274" s="9" t="s">
        <v>34</v>
      </c>
    </row>
    <row r="275" spans="1:17" hidden="1">
      <c r="A275" s="9" t="s">
        <v>1580</v>
      </c>
      <c r="B275" s="9" t="s">
        <v>1774</v>
      </c>
      <c r="C275" s="26" t="s">
        <v>1333</v>
      </c>
      <c r="G275" s="83"/>
      <c r="I275" s="9" t="s">
        <v>1332</v>
      </c>
      <c r="K275" s="9">
        <v>0.84</v>
      </c>
      <c r="N275" s="9" t="s">
        <v>1775</v>
      </c>
      <c r="O275" s="9" t="s">
        <v>1335</v>
      </c>
      <c r="P275" s="21" t="s">
        <v>1336</v>
      </c>
      <c r="Q275" s="9" t="s">
        <v>34</v>
      </c>
    </row>
    <row r="276" spans="1:17" hidden="1">
      <c r="A276" s="9" t="s">
        <v>1580</v>
      </c>
      <c r="B276" s="9" t="s">
        <v>1774</v>
      </c>
      <c r="C276" s="26" t="s">
        <v>1333</v>
      </c>
      <c r="G276" s="83"/>
      <c r="I276" s="9" t="s">
        <v>1332</v>
      </c>
      <c r="K276" s="9">
        <v>0.95</v>
      </c>
      <c r="N276" s="9" t="s">
        <v>1775</v>
      </c>
      <c r="O276" s="9" t="s">
        <v>1335</v>
      </c>
      <c r="P276" s="21" t="s">
        <v>1336</v>
      </c>
      <c r="Q276" s="9" t="s">
        <v>34</v>
      </c>
    </row>
    <row r="277" spans="1:17" ht="15.75" hidden="1">
      <c r="A277" s="9" t="s">
        <v>1580</v>
      </c>
      <c r="B277" s="9" t="s">
        <v>1776</v>
      </c>
      <c r="C277" s="26" t="s">
        <v>1777</v>
      </c>
      <c r="D277" s="9" t="s">
        <v>699</v>
      </c>
      <c r="E277"/>
      <c r="F277"/>
      <c r="G277" s="84" t="s">
        <v>1778</v>
      </c>
      <c r="H277" s="85" t="s">
        <v>1779</v>
      </c>
      <c r="I277" s="9" t="s">
        <v>68</v>
      </c>
      <c r="J277" s="9" t="s">
        <v>1780</v>
      </c>
      <c r="K277" s="86">
        <v>0.82</v>
      </c>
      <c r="L277" s="86">
        <v>0.7</v>
      </c>
      <c r="M277">
        <v>0.91</v>
      </c>
      <c r="N277" s="9" t="s">
        <v>1781</v>
      </c>
      <c r="O277" s="9" t="s">
        <v>1782</v>
      </c>
      <c r="P277" s="21" t="s">
        <v>1783</v>
      </c>
      <c r="Q277" s="9" t="s">
        <v>34</v>
      </c>
    </row>
    <row r="278" spans="1:17" ht="15.75" hidden="1">
      <c r="A278" s="9" t="s">
        <v>1580</v>
      </c>
      <c r="B278" s="9" t="s">
        <v>1776</v>
      </c>
      <c r="C278" s="26" t="s">
        <v>1777</v>
      </c>
      <c r="D278" s="9" t="s">
        <v>699</v>
      </c>
      <c r="E278"/>
      <c r="F278"/>
      <c r="G278" s="84" t="s">
        <v>1778</v>
      </c>
      <c r="H278" s="87" t="s">
        <v>1784</v>
      </c>
      <c r="I278" s="9" t="s">
        <v>68</v>
      </c>
      <c r="J278" s="9" t="s">
        <v>1780</v>
      </c>
      <c r="K278" s="86">
        <v>0.82</v>
      </c>
      <c r="L278" s="86">
        <v>0.7</v>
      </c>
      <c r="M278">
        <v>0.91</v>
      </c>
      <c r="N278" s="9" t="s">
        <v>1781</v>
      </c>
      <c r="O278" s="9" t="s">
        <v>1782</v>
      </c>
      <c r="P278" s="9" t="s">
        <v>1783</v>
      </c>
      <c r="Q278" s="9" t="s">
        <v>34</v>
      </c>
    </row>
    <row r="279" spans="1:17" ht="15.75" hidden="1">
      <c r="A279" s="9" t="s">
        <v>1580</v>
      </c>
      <c r="B279" s="9" t="s">
        <v>1776</v>
      </c>
      <c r="C279" s="26" t="s">
        <v>1777</v>
      </c>
      <c r="D279" s="9" t="s">
        <v>699</v>
      </c>
      <c r="E279"/>
      <c r="F279"/>
      <c r="G279" s="84" t="s">
        <v>1778</v>
      </c>
      <c r="H279" s="87" t="s">
        <v>1785</v>
      </c>
      <c r="I279" s="9" t="s">
        <v>68</v>
      </c>
      <c r="J279" s="9" t="s">
        <v>1780</v>
      </c>
      <c r="K279" s="86">
        <v>0.84</v>
      </c>
      <c r="L279" s="86">
        <v>0.72</v>
      </c>
      <c r="M279">
        <v>0.92</v>
      </c>
      <c r="N279" s="9" t="s">
        <v>1781</v>
      </c>
      <c r="O279" s="9" t="s">
        <v>1782</v>
      </c>
      <c r="P279" s="21" t="s">
        <v>1783</v>
      </c>
      <c r="Q279" s="9" t="s">
        <v>34</v>
      </c>
    </row>
    <row r="280" spans="1:17" ht="15.75" hidden="1">
      <c r="A280" s="9" t="s">
        <v>1580</v>
      </c>
      <c r="B280" s="9" t="s">
        <v>1776</v>
      </c>
      <c r="C280" s="26" t="s">
        <v>1777</v>
      </c>
      <c r="D280" s="9" t="s">
        <v>699</v>
      </c>
      <c r="E280"/>
      <c r="F280"/>
      <c r="G280" s="84" t="s">
        <v>1778</v>
      </c>
      <c r="H280" s="87" t="s">
        <v>1786</v>
      </c>
      <c r="I280" s="9" t="s">
        <v>68</v>
      </c>
      <c r="J280" s="9" t="s">
        <v>1780</v>
      </c>
      <c r="K280" s="86">
        <v>0.91</v>
      </c>
      <c r="L280" s="86">
        <v>0.8</v>
      </c>
      <c r="M280">
        <v>0.97</v>
      </c>
      <c r="N280" s="9" t="s">
        <v>1781</v>
      </c>
      <c r="O280" s="9" t="s">
        <v>1782</v>
      </c>
      <c r="P280" s="9" t="s">
        <v>1783</v>
      </c>
      <c r="Q280" s="9" t="s">
        <v>34</v>
      </c>
    </row>
    <row r="281" spans="1:17" ht="15.75" hidden="1">
      <c r="A281" s="9" t="s">
        <v>1580</v>
      </c>
      <c r="B281" s="9" t="s">
        <v>1776</v>
      </c>
      <c r="C281" s="26" t="s">
        <v>1777</v>
      </c>
      <c r="D281" s="9" t="s">
        <v>699</v>
      </c>
      <c r="E281"/>
      <c r="F281"/>
      <c r="G281" s="84" t="s">
        <v>1778</v>
      </c>
      <c r="H281" s="85" t="s">
        <v>1779</v>
      </c>
      <c r="I281" s="9" t="s">
        <v>68</v>
      </c>
      <c r="J281" s="9" t="s">
        <v>1780</v>
      </c>
      <c r="K281" s="86">
        <v>0.85</v>
      </c>
      <c r="L281" s="86">
        <v>0.73</v>
      </c>
      <c r="M281">
        <v>0.93</v>
      </c>
      <c r="N281" s="9" t="s">
        <v>1781</v>
      </c>
      <c r="O281" s="9" t="s">
        <v>1782</v>
      </c>
      <c r="P281" s="21" t="s">
        <v>1783</v>
      </c>
      <c r="Q281" s="9" t="s">
        <v>34</v>
      </c>
    </row>
    <row r="282" spans="1:17" ht="15.75" hidden="1">
      <c r="A282" s="9" t="s">
        <v>1580</v>
      </c>
      <c r="B282" s="9" t="s">
        <v>1776</v>
      </c>
      <c r="C282" s="26" t="s">
        <v>1777</v>
      </c>
      <c r="D282" s="9" t="s">
        <v>699</v>
      </c>
      <c r="E282"/>
      <c r="F282"/>
      <c r="G282" s="84" t="s">
        <v>1778</v>
      </c>
      <c r="H282" s="87" t="s">
        <v>1784</v>
      </c>
      <c r="I282" s="9" t="s">
        <v>68</v>
      </c>
      <c r="J282" s="9" t="s">
        <v>1780</v>
      </c>
      <c r="K282" s="86">
        <v>0.85</v>
      </c>
      <c r="L282" s="86">
        <v>0.73</v>
      </c>
      <c r="M282">
        <v>0.93</v>
      </c>
      <c r="N282" s="9" t="s">
        <v>1781</v>
      </c>
      <c r="O282" s="9" t="s">
        <v>1782</v>
      </c>
      <c r="P282" s="9" t="s">
        <v>1783</v>
      </c>
      <c r="Q282" s="9" t="s">
        <v>34</v>
      </c>
    </row>
    <row r="283" spans="1:17" ht="15.75" hidden="1">
      <c r="A283" s="9" t="s">
        <v>1580</v>
      </c>
      <c r="B283" s="9" t="s">
        <v>1776</v>
      </c>
      <c r="C283" s="26" t="s">
        <v>1777</v>
      </c>
      <c r="D283" s="9" t="s">
        <v>699</v>
      </c>
      <c r="E283"/>
      <c r="F283"/>
      <c r="G283" s="84" t="s">
        <v>1778</v>
      </c>
      <c r="H283" s="87" t="s">
        <v>1785</v>
      </c>
      <c r="I283" s="9" t="s">
        <v>68</v>
      </c>
      <c r="J283" s="9" t="s">
        <v>1780</v>
      </c>
      <c r="K283" s="86">
        <v>0.87</v>
      </c>
      <c r="L283" s="86">
        <v>0.75</v>
      </c>
      <c r="M283">
        <v>0.95</v>
      </c>
      <c r="N283" s="9" t="s">
        <v>1781</v>
      </c>
      <c r="O283" s="9" t="s">
        <v>1782</v>
      </c>
      <c r="P283" s="21" t="s">
        <v>1783</v>
      </c>
      <c r="Q283" s="9" t="s">
        <v>34</v>
      </c>
    </row>
    <row r="284" spans="1:17" ht="15.75" hidden="1">
      <c r="A284" s="9" t="s">
        <v>1580</v>
      </c>
      <c r="B284" s="9" t="s">
        <v>1776</v>
      </c>
      <c r="C284" s="26" t="s">
        <v>1777</v>
      </c>
      <c r="D284" s="9" t="s">
        <v>699</v>
      </c>
      <c r="E284"/>
      <c r="F284"/>
      <c r="G284" s="84" t="s">
        <v>1778</v>
      </c>
      <c r="H284" s="87" t="s">
        <v>1786</v>
      </c>
      <c r="I284" s="9" t="s">
        <v>68</v>
      </c>
      <c r="J284" s="9" t="s">
        <v>1780</v>
      </c>
      <c r="K284" s="86">
        <v>0.94</v>
      </c>
      <c r="L284" s="86">
        <v>0.84</v>
      </c>
      <c r="M284">
        <v>0.99</v>
      </c>
      <c r="N284" s="9" t="s">
        <v>1781</v>
      </c>
      <c r="O284" s="9" t="s">
        <v>1782</v>
      </c>
      <c r="P284" s="9" t="s">
        <v>1783</v>
      </c>
      <c r="Q284" s="9" t="s">
        <v>34</v>
      </c>
    </row>
    <row r="285" spans="1:17" ht="15.75" hidden="1">
      <c r="A285" s="9" t="s">
        <v>1580</v>
      </c>
      <c r="B285" s="9" t="s">
        <v>1776</v>
      </c>
      <c r="C285" s="26" t="s">
        <v>1777</v>
      </c>
      <c r="D285" s="9" t="s">
        <v>699</v>
      </c>
      <c r="E285"/>
      <c r="F285"/>
      <c r="G285" s="84" t="s">
        <v>1787</v>
      </c>
      <c r="H285" s="87" t="s">
        <v>1788</v>
      </c>
      <c r="I285" s="9" t="s">
        <v>68</v>
      </c>
      <c r="J285" s="9" t="s">
        <v>1780</v>
      </c>
      <c r="K285" s="86">
        <v>0.27</v>
      </c>
      <c r="L285" s="86">
        <v>0.08</v>
      </c>
      <c r="M285">
        <v>0.55000000000000004</v>
      </c>
      <c r="N285" s="9" t="s">
        <v>1781</v>
      </c>
      <c r="O285" s="9" t="s">
        <v>1782</v>
      </c>
      <c r="P285" s="21" t="s">
        <v>1783</v>
      </c>
      <c r="Q285" s="9" t="s">
        <v>34</v>
      </c>
    </row>
    <row r="286" spans="1:17" ht="15.75" hidden="1">
      <c r="A286" s="9" t="s">
        <v>1580</v>
      </c>
      <c r="B286" s="9" t="s">
        <v>1776</v>
      </c>
      <c r="C286" s="26" t="s">
        <v>1777</v>
      </c>
      <c r="D286" s="9" t="s">
        <v>699</v>
      </c>
      <c r="E286"/>
      <c r="F286"/>
      <c r="G286" s="84" t="s">
        <v>1787</v>
      </c>
      <c r="H286" s="87" t="s">
        <v>1785</v>
      </c>
      <c r="I286" s="9" t="s">
        <v>68</v>
      </c>
      <c r="J286" s="9" t="s">
        <v>1780</v>
      </c>
      <c r="K286" s="86">
        <v>0.33</v>
      </c>
      <c r="L286" s="86">
        <v>0.12</v>
      </c>
      <c r="M286">
        <v>0.62</v>
      </c>
      <c r="N286" s="9" t="s">
        <v>1781</v>
      </c>
      <c r="O286" s="9" t="s">
        <v>1782</v>
      </c>
      <c r="P286" s="9" t="s">
        <v>1783</v>
      </c>
      <c r="Q286" s="9" t="s">
        <v>34</v>
      </c>
    </row>
    <row r="287" spans="1:17" ht="15.75" hidden="1">
      <c r="A287" s="9" t="s">
        <v>1580</v>
      </c>
      <c r="B287" s="9" t="s">
        <v>1776</v>
      </c>
      <c r="C287" s="26" t="s">
        <v>1777</v>
      </c>
      <c r="D287" s="9" t="s">
        <v>699</v>
      </c>
      <c r="E287"/>
      <c r="F287"/>
      <c r="G287" s="84" t="s">
        <v>1787</v>
      </c>
      <c r="H287" s="87" t="s">
        <v>1789</v>
      </c>
      <c r="I287" s="9" t="s">
        <v>68</v>
      </c>
      <c r="J287" s="9" t="s">
        <v>1780</v>
      </c>
      <c r="K287" s="86">
        <v>0.47</v>
      </c>
      <c r="L287" s="86">
        <v>0.21</v>
      </c>
      <c r="M287">
        <v>0.73</v>
      </c>
      <c r="N287" s="9" t="s">
        <v>1781</v>
      </c>
      <c r="O287" s="9" t="s">
        <v>1782</v>
      </c>
      <c r="P287" s="21" t="s">
        <v>1783</v>
      </c>
      <c r="Q287" s="9" t="s">
        <v>34</v>
      </c>
    </row>
    <row r="288" spans="1:17" ht="15.75" hidden="1">
      <c r="A288" s="9" t="s">
        <v>1580</v>
      </c>
      <c r="B288" s="9" t="s">
        <v>1776</v>
      </c>
      <c r="C288" s="26" t="s">
        <v>1777</v>
      </c>
      <c r="D288" s="9" t="s">
        <v>699</v>
      </c>
      <c r="E288"/>
      <c r="F288"/>
      <c r="G288" s="84" t="s">
        <v>1787</v>
      </c>
      <c r="H288" s="87" t="s">
        <v>1788</v>
      </c>
      <c r="I288" s="9" t="s">
        <v>68</v>
      </c>
      <c r="J288" s="9" t="s">
        <v>1780</v>
      </c>
      <c r="K288" s="86">
        <v>0.25</v>
      </c>
      <c r="L288" s="86">
        <v>0.03</v>
      </c>
      <c r="M288">
        <v>0.65</v>
      </c>
      <c r="N288" s="9" t="s">
        <v>1781</v>
      </c>
      <c r="O288" s="9" t="s">
        <v>1782</v>
      </c>
      <c r="P288" s="9" t="s">
        <v>1783</v>
      </c>
      <c r="Q288" s="9" t="s">
        <v>34</v>
      </c>
    </row>
    <row r="289" spans="1:17" ht="15.75" hidden="1">
      <c r="A289" s="9" t="s">
        <v>1580</v>
      </c>
      <c r="B289" s="9" t="s">
        <v>1776</v>
      </c>
      <c r="C289" s="26" t="s">
        <v>1777</v>
      </c>
      <c r="D289" s="9" t="s">
        <v>699</v>
      </c>
      <c r="E289"/>
      <c r="F289"/>
      <c r="G289" s="84" t="s">
        <v>1787</v>
      </c>
      <c r="H289" s="87" t="s">
        <v>1785</v>
      </c>
      <c r="I289" s="9" t="s">
        <v>68</v>
      </c>
      <c r="J289" s="9" t="s">
        <v>1780</v>
      </c>
      <c r="K289" s="86">
        <v>0.38</v>
      </c>
      <c r="L289" s="86">
        <v>0.09</v>
      </c>
      <c r="M289">
        <v>0.76</v>
      </c>
      <c r="N289" s="9" t="s">
        <v>1781</v>
      </c>
      <c r="O289" s="9" t="s">
        <v>1782</v>
      </c>
      <c r="P289" s="21" t="s">
        <v>1783</v>
      </c>
      <c r="Q289" s="9" t="s">
        <v>34</v>
      </c>
    </row>
    <row r="290" spans="1:17" ht="15.75" hidden="1">
      <c r="A290" s="9" t="s">
        <v>1580</v>
      </c>
      <c r="B290" s="9" t="s">
        <v>1776</v>
      </c>
      <c r="C290" s="26" t="s">
        <v>1777</v>
      </c>
      <c r="D290" s="9" t="s">
        <v>699</v>
      </c>
      <c r="E290"/>
      <c r="F290"/>
      <c r="G290" s="84" t="s">
        <v>1787</v>
      </c>
      <c r="H290" s="87" t="s">
        <v>1789</v>
      </c>
      <c r="I290" s="9" t="s">
        <v>68</v>
      </c>
      <c r="J290" s="9" t="s">
        <v>1780</v>
      </c>
      <c r="K290" s="86">
        <v>0.5</v>
      </c>
      <c r="L290" s="86">
        <v>0.16</v>
      </c>
      <c r="M290">
        <v>0.84</v>
      </c>
      <c r="N290" s="9" t="s">
        <v>1781</v>
      </c>
      <c r="O290" s="9" t="s">
        <v>1782</v>
      </c>
      <c r="P290" s="9" t="s">
        <v>1783</v>
      </c>
      <c r="Q290" s="9" t="s">
        <v>34</v>
      </c>
    </row>
    <row r="291" spans="1:17" ht="15.75" hidden="1">
      <c r="A291" s="9" t="s">
        <v>1580</v>
      </c>
      <c r="B291" s="9" t="s">
        <v>1776</v>
      </c>
      <c r="C291" s="26" t="s">
        <v>1777</v>
      </c>
      <c r="D291" s="9" t="s">
        <v>699</v>
      </c>
      <c r="E291"/>
      <c r="F291"/>
      <c r="G291" s="88" t="s">
        <v>1790</v>
      </c>
      <c r="H291" s="85" t="s">
        <v>1790</v>
      </c>
      <c r="I291" s="9" t="s">
        <v>68</v>
      </c>
      <c r="J291" s="9" t="s">
        <v>1780</v>
      </c>
      <c r="K291" s="86">
        <v>1</v>
      </c>
      <c r="L291" s="86">
        <v>0.16</v>
      </c>
      <c r="M291">
        <v>1</v>
      </c>
      <c r="N291" s="9" t="s">
        <v>1781</v>
      </c>
      <c r="O291" s="9" t="s">
        <v>1782</v>
      </c>
      <c r="P291" s="21" t="s">
        <v>1783</v>
      </c>
      <c r="Q291" s="9" t="s">
        <v>34</v>
      </c>
    </row>
    <row r="292" spans="1:17" ht="15.75" hidden="1">
      <c r="A292" s="9" t="s">
        <v>1580</v>
      </c>
      <c r="B292" s="9" t="s">
        <v>1776</v>
      </c>
      <c r="C292" s="26" t="s">
        <v>1777</v>
      </c>
      <c r="D292" s="9" t="s">
        <v>699</v>
      </c>
      <c r="E292"/>
      <c r="F292"/>
      <c r="G292" s="84" t="s">
        <v>1791</v>
      </c>
      <c r="H292" s="89" t="s">
        <v>1792</v>
      </c>
      <c r="I292" s="9" t="s">
        <v>68</v>
      </c>
      <c r="J292" s="9" t="s">
        <v>1780</v>
      </c>
      <c r="K292" s="86">
        <v>0.5</v>
      </c>
      <c r="L292" s="86">
        <v>0.16</v>
      </c>
      <c r="M292">
        <v>0.84</v>
      </c>
      <c r="N292" s="9" t="s">
        <v>1781</v>
      </c>
      <c r="O292" s="9" t="s">
        <v>1782</v>
      </c>
      <c r="P292" s="9" t="s">
        <v>1783</v>
      </c>
      <c r="Q292" s="9" t="s">
        <v>34</v>
      </c>
    </row>
    <row r="293" spans="1:17" ht="15.75" hidden="1">
      <c r="A293" s="9" t="s">
        <v>1580</v>
      </c>
      <c r="B293" s="9" t="s">
        <v>1776</v>
      </c>
      <c r="C293" s="26" t="s">
        <v>1777</v>
      </c>
      <c r="D293" s="9" t="s">
        <v>699</v>
      </c>
      <c r="E293"/>
      <c r="F293"/>
      <c r="G293" s="84" t="s">
        <v>1791</v>
      </c>
      <c r="H293" s="87" t="s">
        <v>1793</v>
      </c>
      <c r="I293" s="9" t="s">
        <v>68</v>
      </c>
      <c r="J293" s="9" t="s">
        <v>1780</v>
      </c>
      <c r="K293" s="86">
        <v>1</v>
      </c>
      <c r="L293" s="86">
        <v>0.63</v>
      </c>
      <c r="M293">
        <v>1</v>
      </c>
      <c r="N293" s="9" t="s">
        <v>1781</v>
      </c>
      <c r="O293" s="9" t="s">
        <v>1782</v>
      </c>
      <c r="P293" s="21" t="s">
        <v>1783</v>
      </c>
      <c r="Q293" s="9" t="s">
        <v>34</v>
      </c>
    </row>
    <row r="294" spans="1:17" ht="15.75" hidden="1">
      <c r="A294" s="9" t="s">
        <v>1580</v>
      </c>
      <c r="B294" s="9" t="s">
        <v>1776</v>
      </c>
      <c r="C294" s="26" t="s">
        <v>1777</v>
      </c>
      <c r="D294" s="9" t="s">
        <v>699</v>
      </c>
      <c r="E294"/>
      <c r="F294"/>
      <c r="G294" s="84" t="s">
        <v>1791</v>
      </c>
      <c r="H294" s="87" t="s">
        <v>1794</v>
      </c>
      <c r="I294" s="9" t="s">
        <v>68</v>
      </c>
      <c r="J294" s="9" t="s">
        <v>1780</v>
      </c>
      <c r="K294" s="86">
        <v>1</v>
      </c>
      <c r="L294" s="86">
        <v>0.63</v>
      </c>
      <c r="M294">
        <v>1</v>
      </c>
      <c r="N294" s="9" t="s">
        <v>1781</v>
      </c>
      <c r="O294" s="9" t="s">
        <v>1782</v>
      </c>
      <c r="P294" s="9" t="s">
        <v>1783</v>
      </c>
      <c r="Q294" s="9" t="s">
        <v>34</v>
      </c>
    </row>
    <row r="295" spans="1:17" ht="15.75" hidden="1">
      <c r="A295" s="9" t="s">
        <v>1580</v>
      </c>
      <c r="B295" s="9" t="s">
        <v>1776</v>
      </c>
      <c r="C295" s="26" t="s">
        <v>1777</v>
      </c>
      <c r="D295" s="9" t="s">
        <v>699</v>
      </c>
      <c r="E295"/>
      <c r="F295"/>
      <c r="G295" s="84" t="s">
        <v>1795</v>
      </c>
      <c r="H295" s="89" t="s">
        <v>1796</v>
      </c>
      <c r="I295" s="9" t="s">
        <v>68</v>
      </c>
      <c r="J295" s="9" t="s">
        <v>1780</v>
      </c>
      <c r="K295" s="86">
        <v>0.2</v>
      </c>
      <c r="L295" s="86">
        <v>0.1</v>
      </c>
      <c r="M295">
        <v>0.72</v>
      </c>
      <c r="N295" s="9" t="s">
        <v>1781</v>
      </c>
      <c r="O295" s="9" t="s">
        <v>1782</v>
      </c>
      <c r="P295" s="21" t="s">
        <v>1783</v>
      </c>
      <c r="Q295" s="9" t="s">
        <v>34</v>
      </c>
    </row>
    <row r="296" spans="1:17" ht="15.75" hidden="1">
      <c r="A296" s="9" t="s">
        <v>1580</v>
      </c>
      <c r="B296" s="9" t="s">
        <v>1776</v>
      </c>
      <c r="C296" s="26" t="s">
        <v>1777</v>
      </c>
      <c r="D296" s="9" t="s">
        <v>699</v>
      </c>
      <c r="E296"/>
      <c r="F296"/>
      <c r="G296" s="84" t="s">
        <v>1795</v>
      </c>
      <c r="H296" s="87" t="s">
        <v>1797</v>
      </c>
      <c r="I296" s="9" t="s">
        <v>68</v>
      </c>
      <c r="J296" s="9" t="s">
        <v>1780</v>
      </c>
      <c r="K296" s="86">
        <v>1</v>
      </c>
      <c r="L296" s="86">
        <v>0.48</v>
      </c>
      <c r="M296">
        <v>1</v>
      </c>
      <c r="N296" s="9" t="s">
        <v>1781</v>
      </c>
      <c r="O296" s="9" t="s">
        <v>1782</v>
      </c>
      <c r="P296" s="9" t="s">
        <v>1783</v>
      </c>
      <c r="Q296" s="9" t="s">
        <v>34</v>
      </c>
    </row>
    <row r="297" spans="1:17" ht="15.75" hidden="1">
      <c r="A297" s="9" t="s">
        <v>1580</v>
      </c>
      <c r="B297" s="9" t="s">
        <v>1776</v>
      </c>
      <c r="C297" s="26" t="s">
        <v>1777</v>
      </c>
      <c r="D297" s="9" t="s">
        <v>699</v>
      </c>
      <c r="E297"/>
      <c r="F297"/>
      <c r="G297" s="84" t="s">
        <v>1771</v>
      </c>
      <c r="H297" s="89" t="s">
        <v>1796</v>
      </c>
      <c r="I297" s="9" t="s">
        <v>68</v>
      </c>
      <c r="J297" s="9" t="s">
        <v>1780</v>
      </c>
      <c r="K297" s="86">
        <v>0.11</v>
      </c>
      <c r="L297" s="86">
        <v>0</v>
      </c>
      <c r="M297">
        <v>0.48</v>
      </c>
      <c r="N297" s="9" t="s">
        <v>1781</v>
      </c>
      <c r="O297" s="9" t="s">
        <v>1782</v>
      </c>
      <c r="P297" s="21" t="s">
        <v>1783</v>
      </c>
      <c r="Q297" s="9" t="s">
        <v>34</v>
      </c>
    </row>
    <row r="298" spans="1:17" ht="15.75" hidden="1">
      <c r="A298" s="9" t="s">
        <v>1580</v>
      </c>
      <c r="B298" s="9" t="s">
        <v>1776</v>
      </c>
      <c r="C298" s="26" t="s">
        <v>1777</v>
      </c>
      <c r="D298" s="9" t="s">
        <v>699</v>
      </c>
      <c r="E298"/>
      <c r="F298"/>
      <c r="G298" s="84" t="s">
        <v>1771</v>
      </c>
      <c r="H298" s="87" t="s">
        <v>1798</v>
      </c>
      <c r="I298" s="9" t="s">
        <v>68</v>
      </c>
      <c r="J298" s="9" t="s">
        <v>1780</v>
      </c>
      <c r="K298" s="86">
        <v>0.56000000000000005</v>
      </c>
      <c r="L298" s="86">
        <v>0.21</v>
      </c>
      <c r="M298">
        <v>0.86</v>
      </c>
      <c r="N298" s="9" t="s">
        <v>1781</v>
      </c>
      <c r="O298" s="9" t="s">
        <v>1782</v>
      </c>
      <c r="P298" s="9" t="s">
        <v>1783</v>
      </c>
      <c r="Q298" s="9" t="s">
        <v>34</v>
      </c>
    </row>
    <row r="299" spans="1:17" ht="15.75" hidden="1">
      <c r="A299" s="9" t="s">
        <v>1580</v>
      </c>
      <c r="B299" s="9" t="s">
        <v>1776</v>
      </c>
      <c r="C299" s="26" t="s">
        <v>1777</v>
      </c>
      <c r="D299" s="9" t="s">
        <v>699</v>
      </c>
      <c r="E299"/>
      <c r="F299"/>
      <c r="G299" s="84" t="s">
        <v>1771</v>
      </c>
      <c r="H299" s="90" t="s">
        <v>1799</v>
      </c>
      <c r="I299" s="9" t="s">
        <v>68</v>
      </c>
      <c r="J299" s="9" t="s">
        <v>1780</v>
      </c>
      <c r="K299" s="86">
        <v>0.09</v>
      </c>
      <c r="L299" s="86">
        <v>0.3</v>
      </c>
      <c r="M299">
        <v>0.93</v>
      </c>
      <c r="N299" s="9" t="s">
        <v>1781</v>
      </c>
      <c r="O299" s="9" t="s">
        <v>1782</v>
      </c>
      <c r="P299" s="21" t="s">
        <v>1783</v>
      </c>
      <c r="Q299" s="9" t="s">
        <v>34</v>
      </c>
    </row>
    <row r="300" spans="1:17" ht="15.75" hidden="1">
      <c r="A300" s="9" t="s">
        <v>1580</v>
      </c>
      <c r="B300" s="9" t="s">
        <v>1776</v>
      </c>
      <c r="C300" s="26" t="s">
        <v>1777</v>
      </c>
      <c r="D300" s="9" t="s">
        <v>699</v>
      </c>
      <c r="E300"/>
      <c r="F300"/>
      <c r="G300" s="84" t="s">
        <v>1771</v>
      </c>
      <c r="H300" s="89" t="s">
        <v>1796</v>
      </c>
      <c r="I300" s="9" t="s">
        <v>68</v>
      </c>
      <c r="J300" s="9" t="s">
        <v>1780</v>
      </c>
      <c r="K300" s="86">
        <v>0.12</v>
      </c>
      <c r="L300" s="86">
        <v>0</v>
      </c>
      <c r="M300">
        <v>0.53</v>
      </c>
      <c r="N300" s="9" t="s">
        <v>1781</v>
      </c>
      <c r="O300" s="9" t="s">
        <v>1782</v>
      </c>
      <c r="P300" s="9" t="s">
        <v>1783</v>
      </c>
      <c r="Q300" s="9" t="s">
        <v>34</v>
      </c>
    </row>
    <row r="301" spans="1:17" ht="15.75" hidden="1">
      <c r="A301" s="9" t="s">
        <v>1580</v>
      </c>
      <c r="B301" s="9" t="s">
        <v>1776</v>
      </c>
      <c r="C301" s="26" t="s">
        <v>1777</v>
      </c>
      <c r="D301" s="9" t="s">
        <v>699</v>
      </c>
      <c r="E301"/>
      <c r="F301"/>
      <c r="G301" s="84" t="s">
        <v>1771</v>
      </c>
      <c r="H301" s="87" t="s">
        <v>1797</v>
      </c>
      <c r="I301" s="9" t="s">
        <v>68</v>
      </c>
      <c r="J301" s="9" t="s">
        <v>1780</v>
      </c>
      <c r="K301" s="86">
        <v>0.62</v>
      </c>
      <c r="L301" s="86">
        <v>0.24</v>
      </c>
      <c r="M301">
        <v>0.91</v>
      </c>
      <c r="N301" s="9" t="s">
        <v>1781</v>
      </c>
      <c r="O301" s="9" t="s">
        <v>1782</v>
      </c>
      <c r="P301" s="21" t="s">
        <v>1783</v>
      </c>
      <c r="Q301" s="9" t="s">
        <v>34</v>
      </c>
    </row>
    <row r="302" spans="1:17" ht="15.75" hidden="1">
      <c r="A302" s="9" t="s">
        <v>1580</v>
      </c>
      <c r="B302" s="9" t="s">
        <v>1776</v>
      </c>
      <c r="C302" s="26" t="s">
        <v>1777</v>
      </c>
      <c r="D302" s="9" t="s">
        <v>699</v>
      </c>
      <c r="E302"/>
      <c r="F302"/>
      <c r="G302" s="84" t="s">
        <v>1771</v>
      </c>
      <c r="H302" s="90" t="s">
        <v>1799</v>
      </c>
      <c r="I302" s="9" t="s">
        <v>68</v>
      </c>
      <c r="J302" s="9" t="s">
        <v>1780</v>
      </c>
      <c r="K302" s="86">
        <v>0.67</v>
      </c>
      <c r="L302" s="86">
        <v>0.3</v>
      </c>
      <c r="M302">
        <v>0.93</v>
      </c>
      <c r="N302" s="9" t="s">
        <v>1781</v>
      </c>
      <c r="O302" s="9" t="s">
        <v>1782</v>
      </c>
      <c r="P302" s="9" t="s">
        <v>1783</v>
      </c>
      <c r="Q302" s="9" t="s">
        <v>34</v>
      </c>
    </row>
    <row r="303" spans="1:17" ht="15.75" hidden="1">
      <c r="A303" s="9" t="s">
        <v>1580</v>
      </c>
      <c r="B303" s="9" t="s">
        <v>1776</v>
      </c>
      <c r="C303" s="26" t="s">
        <v>1777</v>
      </c>
      <c r="D303" s="9" t="s">
        <v>699</v>
      </c>
      <c r="E303"/>
      <c r="F303"/>
      <c r="G303" s="91" t="s">
        <v>1800</v>
      </c>
      <c r="H303" s="89" t="s">
        <v>1801</v>
      </c>
      <c r="I303" s="9" t="s">
        <v>68</v>
      </c>
      <c r="J303" s="9" t="s">
        <v>1780</v>
      </c>
      <c r="K303" s="86">
        <v>1</v>
      </c>
      <c r="L303" s="86">
        <v>0.4</v>
      </c>
      <c r="M303">
        <v>1</v>
      </c>
      <c r="N303" s="9" t="s">
        <v>1781</v>
      </c>
      <c r="O303" s="9" t="s">
        <v>1782</v>
      </c>
      <c r="P303" s="21" t="s">
        <v>1783</v>
      </c>
      <c r="Q303" s="9" t="s">
        <v>34</v>
      </c>
    </row>
    <row r="304" spans="1:17" ht="15.75" hidden="1">
      <c r="A304" s="9" t="s">
        <v>1580</v>
      </c>
      <c r="B304" s="9" t="s">
        <v>1776</v>
      </c>
      <c r="C304" s="26" t="s">
        <v>1777</v>
      </c>
      <c r="D304" s="9" t="s">
        <v>699</v>
      </c>
      <c r="E304"/>
      <c r="F304"/>
      <c r="G304" s="84" t="s">
        <v>1802</v>
      </c>
      <c r="H304" s="89" t="s">
        <v>1803</v>
      </c>
      <c r="I304" s="9" t="s">
        <v>68</v>
      </c>
      <c r="J304" s="9" t="s">
        <v>1780</v>
      </c>
      <c r="K304" s="86">
        <v>0.08</v>
      </c>
      <c r="L304" s="86">
        <v>0.36</v>
      </c>
      <c r="M304">
        <v>0.36</v>
      </c>
      <c r="N304" s="9" t="s">
        <v>1781</v>
      </c>
      <c r="O304" s="9" t="s">
        <v>1782</v>
      </c>
      <c r="P304" s="9" t="s">
        <v>1783</v>
      </c>
      <c r="Q304" s="9" t="s">
        <v>34</v>
      </c>
    </row>
    <row r="305" spans="1:17" ht="15.75" hidden="1">
      <c r="A305" s="9" t="s">
        <v>1580</v>
      </c>
      <c r="B305" s="9" t="s">
        <v>1776</v>
      </c>
      <c r="C305" s="26" t="s">
        <v>1777</v>
      </c>
      <c r="D305" s="9" t="s">
        <v>699</v>
      </c>
      <c r="E305"/>
      <c r="F305"/>
      <c r="G305" s="84" t="s">
        <v>1802</v>
      </c>
      <c r="H305" s="92" t="s">
        <v>1804</v>
      </c>
      <c r="I305" s="9" t="s">
        <v>68</v>
      </c>
      <c r="J305" s="9" t="s">
        <v>1780</v>
      </c>
      <c r="K305" s="86">
        <v>0.15</v>
      </c>
      <c r="L305" s="86">
        <v>0.02</v>
      </c>
      <c r="M305">
        <v>0.45</v>
      </c>
      <c r="N305" s="9" t="s">
        <v>1781</v>
      </c>
      <c r="O305" s="9" t="s">
        <v>1782</v>
      </c>
      <c r="P305" s="21" t="s">
        <v>1783</v>
      </c>
      <c r="Q305" s="9" t="s">
        <v>34</v>
      </c>
    </row>
    <row r="306" spans="1:17" ht="15.75" hidden="1">
      <c r="A306" s="9" t="s">
        <v>1580</v>
      </c>
      <c r="B306" s="9" t="s">
        <v>1776</v>
      </c>
      <c r="C306" s="26" t="s">
        <v>1777</v>
      </c>
      <c r="D306" s="9" t="s">
        <v>699</v>
      </c>
      <c r="E306"/>
      <c r="F306"/>
      <c r="G306" s="84" t="s">
        <v>1802</v>
      </c>
      <c r="H306" s="87" t="s">
        <v>1805</v>
      </c>
      <c r="I306" s="9" t="s">
        <v>68</v>
      </c>
      <c r="J306" s="9" t="s">
        <v>1780</v>
      </c>
      <c r="K306" s="86">
        <v>0.23</v>
      </c>
      <c r="L306" s="86">
        <v>0.05</v>
      </c>
      <c r="M306">
        <v>0.54</v>
      </c>
      <c r="N306" s="9" t="s">
        <v>1781</v>
      </c>
      <c r="O306" s="9" t="s">
        <v>1782</v>
      </c>
      <c r="P306" s="9" t="s">
        <v>1783</v>
      </c>
      <c r="Q306" s="9" t="s">
        <v>34</v>
      </c>
    </row>
    <row r="307" spans="1:17" ht="15.75" hidden="1">
      <c r="A307" s="9" t="s">
        <v>1580</v>
      </c>
      <c r="B307" s="9" t="s">
        <v>1776</v>
      </c>
      <c r="C307" s="26" t="s">
        <v>1777</v>
      </c>
      <c r="D307" s="9" t="s">
        <v>699</v>
      </c>
      <c r="E307"/>
      <c r="F307"/>
      <c r="G307" s="84" t="s">
        <v>1802</v>
      </c>
      <c r="H307" s="87" t="s">
        <v>1806</v>
      </c>
      <c r="I307" s="9" t="s">
        <v>68</v>
      </c>
      <c r="J307" s="9" t="s">
        <v>1780</v>
      </c>
      <c r="K307" s="86">
        <v>0.38</v>
      </c>
      <c r="L307" s="86">
        <v>0.14000000000000001</v>
      </c>
      <c r="M307">
        <v>0.68</v>
      </c>
      <c r="N307" s="9" t="s">
        <v>1781</v>
      </c>
      <c r="O307" s="9" t="s">
        <v>1782</v>
      </c>
      <c r="P307" s="21" t="s">
        <v>1783</v>
      </c>
      <c r="Q307" s="9" t="s">
        <v>34</v>
      </c>
    </row>
    <row r="308" spans="1:17" ht="15.75" hidden="1">
      <c r="A308" s="9" t="s">
        <v>1580</v>
      </c>
      <c r="B308" s="9" t="s">
        <v>1776</v>
      </c>
      <c r="C308" s="26" t="s">
        <v>1777</v>
      </c>
      <c r="D308" s="9" t="s">
        <v>699</v>
      </c>
      <c r="E308"/>
      <c r="F308"/>
      <c r="G308" s="84" t="s">
        <v>1802</v>
      </c>
      <c r="H308" s="89" t="s">
        <v>1803</v>
      </c>
      <c r="I308" s="9" t="s">
        <v>68</v>
      </c>
      <c r="J308" s="9" t="s">
        <v>1780</v>
      </c>
      <c r="K308" s="86">
        <v>0.06</v>
      </c>
      <c r="L308" s="86">
        <v>0</v>
      </c>
      <c r="M308">
        <v>0.27</v>
      </c>
      <c r="N308" s="9" t="s">
        <v>1781</v>
      </c>
      <c r="O308" s="9" t="s">
        <v>1782</v>
      </c>
      <c r="P308" s="9" t="s">
        <v>1783</v>
      </c>
      <c r="Q308" s="9" t="s">
        <v>34</v>
      </c>
    </row>
    <row r="309" spans="1:17" ht="15.75" hidden="1">
      <c r="A309" s="9" t="s">
        <v>1580</v>
      </c>
      <c r="B309" s="9" t="s">
        <v>1776</v>
      </c>
      <c r="C309" s="26" t="s">
        <v>1777</v>
      </c>
      <c r="D309" s="9" t="s">
        <v>699</v>
      </c>
      <c r="E309"/>
      <c r="F309"/>
      <c r="G309" s="84" t="s">
        <v>1802</v>
      </c>
      <c r="H309" s="92" t="s">
        <v>1804</v>
      </c>
      <c r="I309" s="9" t="s">
        <v>68</v>
      </c>
      <c r="J309" s="9" t="s">
        <v>1780</v>
      </c>
      <c r="K309" s="86">
        <v>0.11</v>
      </c>
      <c r="L309" s="86">
        <v>0.01</v>
      </c>
      <c r="M309">
        <v>0.35</v>
      </c>
      <c r="N309" s="9" t="s">
        <v>1781</v>
      </c>
      <c r="O309" s="9" t="s">
        <v>1782</v>
      </c>
      <c r="P309" s="21" t="s">
        <v>1783</v>
      </c>
      <c r="Q309" s="9" t="s">
        <v>34</v>
      </c>
    </row>
    <row r="310" spans="1:17" ht="15.75" hidden="1">
      <c r="A310" s="9" t="s">
        <v>1580</v>
      </c>
      <c r="B310" s="9" t="s">
        <v>1776</v>
      </c>
      <c r="C310" s="26" t="s">
        <v>1777</v>
      </c>
      <c r="D310" s="9" t="s">
        <v>699</v>
      </c>
      <c r="E310"/>
      <c r="F310"/>
      <c r="G310" s="84" t="s">
        <v>1802</v>
      </c>
      <c r="H310" s="87" t="s">
        <v>1805</v>
      </c>
      <c r="I310" s="9" t="s">
        <v>68</v>
      </c>
      <c r="J310" s="9" t="s">
        <v>1780</v>
      </c>
      <c r="K310" s="86">
        <v>0.17</v>
      </c>
      <c r="L310" s="86">
        <v>0.04</v>
      </c>
      <c r="M310">
        <v>0.41</v>
      </c>
      <c r="N310" s="9" t="s">
        <v>1781</v>
      </c>
      <c r="O310" s="9" t="s">
        <v>1782</v>
      </c>
      <c r="P310" s="9" t="s">
        <v>1783</v>
      </c>
      <c r="Q310" s="9" t="s">
        <v>34</v>
      </c>
    </row>
    <row r="311" spans="1:17" ht="15.75" hidden="1">
      <c r="A311" s="9" t="s">
        <v>1580</v>
      </c>
      <c r="B311" s="9" t="s">
        <v>1776</v>
      </c>
      <c r="C311" s="26" t="s">
        <v>1777</v>
      </c>
      <c r="D311" s="9" t="s">
        <v>699</v>
      </c>
      <c r="E311"/>
      <c r="F311"/>
      <c r="G311" s="84" t="s">
        <v>1802</v>
      </c>
      <c r="H311" s="87" t="s">
        <v>1806</v>
      </c>
      <c r="I311" s="9" t="s">
        <v>68</v>
      </c>
      <c r="J311" s="9" t="s">
        <v>1780</v>
      </c>
      <c r="K311" s="86">
        <v>0.5</v>
      </c>
      <c r="L311" s="86">
        <v>0.25</v>
      </c>
      <c r="M311">
        <v>0.75</v>
      </c>
      <c r="N311" s="9" t="s">
        <v>1781</v>
      </c>
      <c r="O311" s="9" t="s">
        <v>1782</v>
      </c>
      <c r="P311" s="21" t="s">
        <v>1783</v>
      </c>
      <c r="Q311" s="9" t="s">
        <v>34</v>
      </c>
    </row>
    <row r="312" spans="1:17" ht="15.75" hidden="1">
      <c r="A312" s="9" t="s">
        <v>1580</v>
      </c>
      <c r="B312" s="9" t="s">
        <v>1776</v>
      </c>
      <c r="C312" s="26" t="s">
        <v>1777</v>
      </c>
      <c r="D312" s="9" t="s">
        <v>699</v>
      </c>
      <c r="E312"/>
      <c r="F312"/>
      <c r="G312" s="84" t="s">
        <v>1807</v>
      </c>
      <c r="H312" s="89" t="s">
        <v>1808</v>
      </c>
      <c r="I312" s="9" t="s">
        <v>68</v>
      </c>
      <c r="J312" s="9" t="s">
        <v>1780</v>
      </c>
      <c r="K312" s="86">
        <v>0.62</v>
      </c>
      <c r="L312" s="86">
        <v>0.24</v>
      </c>
      <c r="M312">
        <v>0.91</v>
      </c>
      <c r="N312" s="9" t="s">
        <v>1781</v>
      </c>
      <c r="O312" s="9" t="s">
        <v>1782</v>
      </c>
      <c r="P312" s="9" t="s">
        <v>1783</v>
      </c>
      <c r="Q312" s="9" t="s">
        <v>34</v>
      </c>
    </row>
    <row r="313" spans="1:17" ht="15.75" hidden="1">
      <c r="A313" s="9" t="s">
        <v>1580</v>
      </c>
      <c r="B313" s="9" t="s">
        <v>1776</v>
      </c>
      <c r="C313" s="26" t="s">
        <v>1777</v>
      </c>
      <c r="D313" s="9" t="s">
        <v>699</v>
      </c>
      <c r="E313"/>
      <c r="F313"/>
      <c r="G313" s="84" t="s">
        <v>1807</v>
      </c>
      <c r="H313" s="89" t="s">
        <v>1808</v>
      </c>
      <c r="I313" s="9" t="s">
        <v>68</v>
      </c>
      <c r="J313" s="9" t="s">
        <v>1780</v>
      </c>
      <c r="K313" s="86">
        <v>0.83</v>
      </c>
      <c r="L313" s="86">
        <v>0.36</v>
      </c>
      <c r="M313">
        <v>1</v>
      </c>
      <c r="N313" s="9" t="s">
        <v>1781</v>
      </c>
      <c r="O313" s="9" t="s">
        <v>1782</v>
      </c>
      <c r="P313" s="21" t="s">
        <v>1783</v>
      </c>
      <c r="Q313" s="9" t="s">
        <v>34</v>
      </c>
    </row>
    <row r="314" spans="1:17" ht="15.75" hidden="1">
      <c r="A314" s="9" t="s">
        <v>1580</v>
      </c>
      <c r="B314" s="9" t="s">
        <v>1776</v>
      </c>
      <c r="C314" s="26" t="s">
        <v>1777</v>
      </c>
      <c r="D314" s="9" t="s">
        <v>699</v>
      </c>
      <c r="E314"/>
      <c r="F314"/>
      <c r="G314" s="84" t="s">
        <v>1809</v>
      </c>
      <c r="H314" s="89" t="s">
        <v>1810</v>
      </c>
      <c r="I314" s="9" t="s">
        <v>68</v>
      </c>
      <c r="J314" s="9" t="s">
        <v>1780</v>
      </c>
      <c r="K314" s="86">
        <v>0.46</v>
      </c>
      <c r="L314" s="86">
        <v>0.31</v>
      </c>
      <c r="M314">
        <v>0.63</v>
      </c>
      <c r="N314" s="9" t="s">
        <v>1781</v>
      </c>
      <c r="O314" s="9" t="s">
        <v>1782</v>
      </c>
      <c r="P314" s="9" t="s">
        <v>1783</v>
      </c>
      <c r="Q314" s="9" t="s">
        <v>34</v>
      </c>
    </row>
    <row r="315" spans="1:17" ht="15.75" hidden="1">
      <c r="A315" s="9" t="s">
        <v>1580</v>
      </c>
      <c r="B315" s="9" t="s">
        <v>1776</v>
      </c>
      <c r="C315" s="26" t="s">
        <v>1777</v>
      </c>
      <c r="D315" s="9" t="s">
        <v>699</v>
      </c>
      <c r="E315"/>
      <c r="F315"/>
      <c r="G315" s="84" t="s">
        <v>1809</v>
      </c>
      <c r="H315" s="90" t="s">
        <v>1811</v>
      </c>
      <c r="I315" s="9" t="s">
        <v>68</v>
      </c>
      <c r="J315" s="9" t="s">
        <v>1780</v>
      </c>
      <c r="K315" s="86">
        <v>0.97</v>
      </c>
      <c r="L315" s="86">
        <v>0.86</v>
      </c>
      <c r="M315">
        <v>1</v>
      </c>
      <c r="N315" s="9" t="s">
        <v>1781</v>
      </c>
      <c r="O315" s="9" t="s">
        <v>1782</v>
      </c>
      <c r="P315" s="21" t="s">
        <v>1783</v>
      </c>
      <c r="Q315" s="9" t="s">
        <v>34</v>
      </c>
    </row>
    <row r="316" spans="1:17" ht="15.75" hidden="1">
      <c r="A316" s="9" t="s">
        <v>1580</v>
      </c>
      <c r="B316" s="9" t="s">
        <v>1776</v>
      </c>
      <c r="C316" s="26" t="s">
        <v>1777</v>
      </c>
      <c r="D316" s="9" t="s">
        <v>699</v>
      </c>
      <c r="E316"/>
      <c r="F316"/>
      <c r="G316" s="84" t="s">
        <v>1812</v>
      </c>
      <c r="H316" s="89" t="s">
        <v>1810</v>
      </c>
      <c r="I316" s="9" t="s">
        <v>68</v>
      </c>
      <c r="J316" s="9" t="s">
        <v>1780</v>
      </c>
      <c r="K316" s="86">
        <v>0.47</v>
      </c>
      <c r="L316" s="86">
        <v>0.31</v>
      </c>
      <c r="M316">
        <v>0.62</v>
      </c>
      <c r="N316" s="9" t="s">
        <v>1781</v>
      </c>
      <c r="O316" s="9" t="s">
        <v>1782</v>
      </c>
      <c r="P316" s="9" t="s">
        <v>1783</v>
      </c>
      <c r="Q316" s="9" t="s">
        <v>34</v>
      </c>
    </row>
    <row r="317" spans="1:17" ht="15.75" hidden="1">
      <c r="A317" s="9" t="s">
        <v>1580</v>
      </c>
      <c r="B317" s="9" t="s">
        <v>1776</v>
      </c>
      <c r="C317" s="26" t="s">
        <v>1777</v>
      </c>
      <c r="D317" s="9" t="s">
        <v>699</v>
      </c>
      <c r="E317"/>
      <c r="F317"/>
      <c r="G317" s="84" t="s">
        <v>1812</v>
      </c>
      <c r="H317" s="90" t="s">
        <v>1811</v>
      </c>
      <c r="I317" s="9" t="s">
        <v>68</v>
      </c>
      <c r="J317" s="9" t="s">
        <v>1780</v>
      </c>
      <c r="K317" s="86">
        <v>0.84</v>
      </c>
      <c r="L317" s="86">
        <v>0.7</v>
      </c>
      <c r="M317">
        <v>0.93</v>
      </c>
      <c r="N317" s="9" t="s">
        <v>1781</v>
      </c>
      <c r="O317" s="9" t="s">
        <v>1782</v>
      </c>
      <c r="P317" s="21" t="s">
        <v>1783</v>
      </c>
      <c r="Q317" s="9" t="s">
        <v>34</v>
      </c>
    </row>
    <row r="318" spans="1:17" ht="15.75" hidden="1">
      <c r="A318" s="9" t="s">
        <v>1580</v>
      </c>
      <c r="B318" s="9" t="s">
        <v>1776</v>
      </c>
      <c r="C318" s="26" t="s">
        <v>1777</v>
      </c>
      <c r="D318" s="9" t="s">
        <v>699</v>
      </c>
      <c r="E318"/>
      <c r="F318"/>
      <c r="G318" s="84" t="s">
        <v>1812</v>
      </c>
      <c r="H318" s="89" t="s">
        <v>1810</v>
      </c>
      <c r="I318" s="9" t="s">
        <v>68</v>
      </c>
      <c r="J318" s="9" t="s">
        <v>1780</v>
      </c>
      <c r="K318" s="86">
        <v>0.48</v>
      </c>
      <c r="L318" s="86">
        <v>0.32</v>
      </c>
      <c r="M318">
        <v>0.64</v>
      </c>
      <c r="N318" s="9" t="s">
        <v>1781</v>
      </c>
      <c r="O318" s="9" t="s">
        <v>1782</v>
      </c>
      <c r="P318" s="9" t="s">
        <v>1783</v>
      </c>
      <c r="Q318" s="9" t="s">
        <v>34</v>
      </c>
    </row>
    <row r="319" spans="1:17" ht="15.75" hidden="1">
      <c r="A319" s="9" t="s">
        <v>1580</v>
      </c>
      <c r="B319" s="9" t="s">
        <v>1776</v>
      </c>
      <c r="C319" s="26" t="s">
        <v>1777</v>
      </c>
      <c r="D319" s="9" t="s">
        <v>699</v>
      </c>
      <c r="E319"/>
      <c r="F319"/>
      <c r="G319" s="84" t="s">
        <v>1812</v>
      </c>
      <c r="H319" s="90" t="s">
        <v>1811</v>
      </c>
      <c r="I319" s="9" t="s">
        <v>68</v>
      </c>
      <c r="J319" s="9" t="s">
        <v>1780</v>
      </c>
      <c r="K319" s="86">
        <v>0.86</v>
      </c>
      <c r="L319" s="86">
        <v>0.72</v>
      </c>
      <c r="M319">
        <v>0.95</v>
      </c>
      <c r="N319" s="9" t="s">
        <v>1781</v>
      </c>
      <c r="O319" s="9" t="s">
        <v>1782</v>
      </c>
      <c r="P319" s="21" t="s">
        <v>1783</v>
      </c>
      <c r="Q319" s="9" t="s">
        <v>34</v>
      </c>
    </row>
    <row r="320" spans="1:17" ht="15.75" hidden="1">
      <c r="A320" s="9" t="s">
        <v>1580</v>
      </c>
      <c r="B320" s="9" t="s">
        <v>1776</v>
      </c>
      <c r="C320" s="26" t="s">
        <v>1777</v>
      </c>
      <c r="D320" s="9" t="s">
        <v>699</v>
      </c>
      <c r="E320"/>
      <c r="F320"/>
      <c r="G320" s="84" t="s">
        <v>1813</v>
      </c>
      <c r="H320" s="85" t="s">
        <v>1814</v>
      </c>
      <c r="I320" s="9" t="s">
        <v>68</v>
      </c>
      <c r="J320" s="9" t="s">
        <v>1780</v>
      </c>
      <c r="K320" s="86">
        <v>0.22</v>
      </c>
      <c r="L320" s="86">
        <v>0.06</v>
      </c>
      <c r="M320">
        <v>0.48</v>
      </c>
      <c r="N320" s="9" t="s">
        <v>1781</v>
      </c>
      <c r="O320" s="9" t="s">
        <v>1782</v>
      </c>
      <c r="P320" s="9" t="s">
        <v>1783</v>
      </c>
      <c r="Q320" s="9" t="s">
        <v>34</v>
      </c>
    </row>
    <row r="321" spans="1:17" ht="15.75" hidden="1">
      <c r="A321" s="9" t="s">
        <v>1580</v>
      </c>
      <c r="B321" s="9" t="s">
        <v>1776</v>
      </c>
      <c r="C321" s="26" t="s">
        <v>1777</v>
      </c>
      <c r="D321" s="9" t="s">
        <v>699</v>
      </c>
      <c r="E321"/>
      <c r="F321"/>
      <c r="G321" s="84" t="s">
        <v>1813</v>
      </c>
      <c r="H321" s="87" t="s">
        <v>1815</v>
      </c>
      <c r="I321" s="9" t="s">
        <v>68</v>
      </c>
      <c r="J321" s="9" t="s">
        <v>1780</v>
      </c>
      <c r="K321" s="86">
        <v>0.5</v>
      </c>
      <c r="L321" s="86">
        <v>0.26</v>
      </c>
      <c r="M321">
        <v>0.74</v>
      </c>
      <c r="N321" s="9" t="s">
        <v>1781</v>
      </c>
      <c r="O321" s="9" t="s">
        <v>1782</v>
      </c>
      <c r="P321" s="21" t="s">
        <v>1783</v>
      </c>
      <c r="Q321" s="9" t="s">
        <v>34</v>
      </c>
    </row>
    <row r="322" spans="1:17" ht="15.75" hidden="1">
      <c r="A322" s="9" t="s">
        <v>1580</v>
      </c>
      <c r="B322" s="9" t="s">
        <v>1776</v>
      </c>
      <c r="C322" s="26" t="s">
        <v>1777</v>
      </c>
      <c r="D322" s="9" t="s">
        <v>699</v>
      </c>
      <c r="E322"/>
      <c r="F322"/>
      <c r="G322" s="84" t="s">
        <v>1813</v>
      </c>
      <c r="H322" s="87" t="s">
        <v>1816</v>
      </c>
      <c r="I322" s="9" t="s">
        <v>68</v>
      </c>
      <c r="J322" s="9" t="s">
        <v>1780</v>
      </c>
      <c r="K322" s="86">
        <v>0.78</v>
      </c>
      <c r="L322" s="86">
        <v>0.52</v>
      </c>
      <c r="M322">
        <v>0.94</v>
      </c>
      <c r="N322" s="9" t="s">
        <v>1781</v>
      </c>
      <c r="O322" s="9" t="s">
        <v>1782</v>
      </c>
      <c r="P322" s="9" t="s">
        <v>1783</v>
      </c>
      <c r="Q322" s="9" t="s">
        <v>34</v>
      </c>
    </row>
    <row r="323" spans="1:17" ht="15.75" hidden="1">
      <c r="A323" s="9" t="s">
        <v>1580</v>
      </c>
      <c r="B323" s="9" t="s">
        <v>1776</v>
      </c>
      <c r="C323" s="26" t="s">
        <v>1777</v>
      </c>
      <c r="D323" s="9" t="s">
        <v>699</v>
      </c>
      <c r="E323"/>
      <c r="F323"/>
      <c r="G323" s="84" t="s">
        <v>1813</v>
      </c>
      <c r="H323" s="85" t="s">
        <v>1814</v>
      </c>
      <c r="I323" s="9" t="s">
        <v>68</v>
      </c>
      <c r="J323" s="9" t="s">
        <v>1780</v>
      </c>
      <c r="K323" s="86">
        <v>0.24</v>
      </c>
      <c r="L323" s="86">
        <v>7.0000000000000007E-2</v>
      </c>
      <c r="M323">
        <v>0.5</v>
      </c>
      <c r="N323" s="9" t="s">
        <v>1781</v>
      </c>
      <c r="O323" s="9" t="s">
        <v>1782</v>
      </c>
      <c r="P323" s="21" t="s">
        <v>1783</v>
      </c>
      <c r="Q323" s="9" t="s">
        <v>34</v>
      </c>
    </row>
    <row r="324" spans="1:17" ht="15.75" hidden="1">
      <c r="A324" s="9" t="s">
        <v>1580</v>
      </c>
      <c r="B324" s="9" t="s">
        <v>1776</v>
      </c>
      <c r="C324" s="26" t="s">
        <v>1777</v>
      </c>
      <c r="D324" s="9" t="s">
        <v>699</v>
      </c>
      <c r="E324"/>
      <c r="F324"/>
      <c r="G324" s="84" t="s">
        <v>1813</v>
      </c>
      <c r="H324" s="87" t="s">
        <v>1815</v>
      </c>
      <c r="I324" s="9" t="s">
        <v>68</v>
      </c>
      <c r="J324" s="9" t="s">
        <v>1780</v>
      </c>
      <c r="K324" s="86">
        <v>0.53</v>
      </c>
      <c r="L324" s="86">
        <v>0.28000000000000003</v>
      </c>
      <c r="M324">
        <v>0.77</v>
      </c>
      <c r="N324" s="9" t="s">
        <v>1781</v>
      </c>
      <c r="O324" s="9" t="s">
        <v>1782</v>
      </c>
      <c r="P324" s="9" t="s">
        <v>1783</v>
      </c>
      <c r="Q324" s="9" t="s">
        <v>34</v>
      </c>
    </row>
    <row r="325" spans="1:17" ht="15.75" hidden="1">
      <c r="A325" s="9" t="s">
        <v>1580</v>
      </c>
      <c r="B325" s="9" t="s">
        <v>1776</v>
      </c>
      <c r="C325" s="26" t="s">
        <v>1777</v>
      </c>
      <c r="D325" s="9" t="s">
        <v>699</v>
      </c>
      <c r="E325"/>
      <c r="F325"/>
      <c r="G325" s="84" t="s">
        <v>1813</v>
      </c>
      <c r="H325" s="87" t="s">
        <v>1816</v>
      </c>
      <c r="I325" s="9" t="s">
        <v>68</v>
      </c>
      <c r="J325" s="9" t="s">
        <v>1780</v>
      </c>
      <c r="K325" s="86">
        <v>0.76</v>
      </c>
      <c r="L325" s="86">
        <v>0.5</v>
      </c>
      <c r="M325">
        <v>0.94</v>
      </c>
      <c r="N325" s="9" t="s">
        <v>1781</v>
      </c>
      <c r="O325" s="9" t="s">
        <v>1782</v>
      </c>
      <c r="P325" s="21" t="s">
        <v>1783</v>
      </c>
      <c r="Q325" s="9" t="s">
        <v>34</v>
      </c>
    </row>
    <row r="326" spans="1:17" ht="15.75" hidden="1">
      <c r="A326" s="9" t="s">
        <v>1580</v>
      </c>
      <c r="B326" s="9" t="s">
        <v>1776</v>
      </c>
      <c r="C326" s="26" t="s">
        <v>1777</v>
      </c>
      <c r="D326" s="9" t="s">
        <v>699</v>
      </c>
      <c r="E326"/>
      <c r="F326"/>
      <c r="G326" s="84" t="s">
        <v>1817</v>
      </c>
      <c r="H326" s="93" t="s">
        <v>1814</v>
      </c>
      <c r="I326" s="9" t="s">
        <v>68</v>
      </c>
      <c r="J326" s="9" t="s">
        <v>1780</v>
      </c>
      <c r="K326" s="86">
        <v>0.24</v>
      </c>
      <c r="L326" s="86">
        <v>7.0000000000000007E-2</v>
      </c>
      <c r="M326">
        <v>0.5</v>
      </c>
      <c r="N326" s="9" t="s">
        <v>1781</v>
      </c>
      <c r="O326" s="9" t="s">
        <v>1782</v>
      </c>
      <c r="P326" s="9" t="s">
        <v>1783</v>
      </c>
      <c r="Q326" s="9" t="s">
        <v>34</v>
      </c>
    </row>
    <row r="327" spans="1:17" ht="15.75" hidden="1">
      <c r="A327" s="9" t="s">
        <v>1580</v>
      </c>
      <c r="B327" s="9" t="s">
        <v>1776</v>
      </c>
      <c r="C327" s="26" t="s">
        <v>1777</v>
      </c>
      <c r="D327" s="9" t="s">
        <v>699</v>
      </c>
      <c r="E327"/>
      <c r="F327"/>
      <c r="G327" s="84" t="s">
        <v>1817</v>
      </c>
      <c r="H327" s="93" t="s">
        <v>1815</v>
      </c>
      <c r="I327" s="9" t="s">
        <v>68</v>
      </c>
      <c r="J327" s="9" t="s">
        <v>1780</v>
      </c>
      <c r="K327" s="86">
        <v>0.53</v>
      </c>
      <c r="L327" s="86">
        <v>0.28000000000000003</v>
      </c>
      <c r="M327">
        <v>0.77</v>
      </c>
      <c r="N327" s="9" t="s">
        <v>1781</v>
      </c>
      <c r="O327" s="9" t="s">
        <v>1782</v>
      </c>
      <c r="P327" s="21" t="s">
        <v>1783</v>
      </c>
      <c r="Q327" s="9" t="s">
        <v>34</v>
      </c>
    </row>
    <row r="328" spans="1:17" ht="15.75" hidden="1">
      <c r="A328" s="9" t="s">
        <v>1580</v>
      </c>
      <c r="B328" s="9" t="s">
        <v>1776</v>
      </c>
      <c r="C328" s="26" t="s">
        <v>1777</v>
      </c>
      <c r="D328" s="9" t="s">
        <v>699</v>
      </c>
      <c r="E328"/>
      <c r="F328"/>
      <c r="G328" s="84" t="s">
        <v>1817</v>
      </c>
      <c r="H328" s="93" t="s">
        <v>1818</v>
      </c>
      <c r="I328" s="9" t="s">
        <v>68</v>
      </c>
      <c r="J328" s="9" t="s">
        <v>1780</v>
      </c>
      <c r="K328" s="86">
        <v>0.82</v>
      </c>
      <c r="L328" s="86">
        <v>0.56999999999999995</v>
      </c>
      <c r="M328">
        <v>0.96</v>
      </c>
      <c r="N328" s="9" t="s">
        <v>1781</v>
      </c>
      <c r="O328" s="9" t="s">
        <v>1782</v>
      </c>
      <c r="P328" s="9" t="s">
        <v>1783</v>
      </c>
      <c r="Q328" s="9" t="s">
        <v>34</v>
      </c>
    </row>
    <row r="329" spans="1:17" ht="15.75" hidden="1">
      <c r="A329" s="9" t="s">
        <v>1580</v>
      </c>
      <c r="B329" s="9" t="s">
        <v>1776</v>
      </c>
      <c r="C329" s="26" t="s">
        <v>1777</v>
      </c>
      <c r="D329" s="9" t="s">
        <v>699</v>
      </c>
      <c r="E329"/>
      <c r="F329"/>
      <c r="G329" s="84" t="s">
        <v>1817</v>
      </c>
      <c r="H329" s="93" t="s">
        <v>1814</v>
      </c>
      <c r="I329" s="9" t="s">
        <v>68</v>
      </c>
      <c r="J329" s="9" t="s">
        <v>1780</v>
      </c>
      <c r="K329" s="86">
        <v>0.36</v>
      </c>
      <c r="L329" s="86">
        <v>0.11</v>
      </c>
      <c r="M329">
        <v>0.69</v>
      </c>
      <c r="N329" s="9" t="s">
        <v>1781</v>
      </c>
      <c r="O329" s="9" t="s">
        <v>1782</v>
      </c>
      <c r="P329" s="21" t="s">
        <v>1783</v>
      </c>
      <c r="Q329" s="9" t="s">
        <v>34</v>
      </c>
    </row>
    <row r="330" spans="1:17" ht="15.75" hidden="1">
      <c r="A330" s="9" t="s">
        <v>1580</v>
      </c>
      <c r="B330" s="9" t="s">
        <v>1776</v>
      </c>
      <c r="C330" s="26" t="s">
        <v>1777</v>
      </c>
      <c r="D330" s="9" t="s">
        <v>699</v>
      </c>
      <c r="E330"/>
      <c r="F330"/>
      <c r="G330" s="84" t="s">
        <v>1817</v>
      </c>
      <c r="H330" s="93" t="s">
        <v>1815</v>
      </c>
      <c r="I330" s="9" t="s">
        <v>68</v>
      </c>
      <c r="J330" s="9" t="s">
        <v>1780</v>
      </c>
      <c r="K330" s="86">
        <v>0.64</v>
      </c>
      <c r="L330" s="86">
        <v>0.35</v>
      </c>
      <c r="M330">
        <v>0.87</v>
      </c>
      <c r="N330" s="9" t="s">
        <v>1781</v>
      </c>
      <c r="O330" s="9" t="s">
        <v>1782</v>
      </c>
      <c r="P330" s="9" t="s">
        <v>1783</v>
      </c>
      <c r="Q330" s="9" t="s">
        <v>34</v>
      </c>
    </row>
    <row r="331" spans="1:17" ht="15.75" hidden="1">
      <c r="A331" s="9" t="s">
        <v>1580</v>
      </c>
      <c r="B331" s="9" t="s">
        <v>1776</v>
      </c>
      <c r="C331" s="26" t="s">
        <v>1777</v>
      </c>
      <c r="D331" s="9" t="s">
        <v>699</v>
      </c>
      <c r="E331"/>
      <c r="F331"/>
      <c r="G331" s="84" t="s">
        <v>1817</v>
      </c>
      <c r="H331" s="93" t="s">
        <v>1818</v>
      </c>
      <c r="I331" s="9" t="s">
        <v>68</v>
      </c>
      <c r="J331" s="9" t="s">
        <v>1780</v>
      </c>
      <c r="K331" s="86">
        <v>0.93</v>
      </c>
      <c r="L331" s="86">
        <v>0.66</v>
      </c>
      <c r="M331">
        <v>1</v>
      </c>
      <c r="N331" s="9" t="s">
        <v>1781</v>
      </c>
      <c r="O331" s="9" t="s">
        <v>1782</v>
      </c>
      <c r="P331" s="21" t="s">
        <v>1783</v>
      </c>
      <c r="Q331" s="9" t="s">
        <v>34</v>
      </c>
    </row>
    <row r="332" spans="1:17" ht="15.75" hidden="1">
      <c r="A332" s="9" t="s">
        <v>1580</v>
      </c>
      <c r="B332" s="9" t="s">
        <v>1776</v>
      </c>
      <c r="C332" s="26" t="s">
        <v>1777</v>
      </c>
      <c r="D332" s="9" t="s">
        <v>699</v>
      </c>
      <c r="E332"/>
      <c r="F332"/>
      <c r="G332" s="84" t="s">
        <v>1819</v>
      </c>
      <c r="H332" s="94" t="s">
        <v>1820</v>
      </c>
      <c r="I332" s="9" t="s">
        <v>68</v>
      </c>
      <c r="J332" s="9" t="s">
        <v>1780</v>
      </c>
      <c r="K332" s="86">
        <v>0.25</v>
      </c>
      <c r="L332" s="86">
        <v>0.09</v>
      </c>
      <c r="M332">
        <v>0.49</v>
      </c>
      <c r="N332" s="9" t="s">
        <v>1781</v>
      </c>
      <c r="O332" s="9" t="s">
        <v>1782</v>
      </c>
      <c r="P332" s="9" t="s">
        <v>1783</v>
      </c>
      <c r="Q332" s="9" t="s">
        <v>34</v>
      </c>
    </row>
    <row r="333" spans="1:17" ht="15.75" hidden="1">
      <c r="A333" s="9" t="s">
        <v>1580</v>
      </c>
      <c r="B333" s="9" t="s">
        <v>1776</v>
      </c>
      <c r="C333" s="26" t="s">
        <v>1777</v>
      </c>
      <c r="D333" s="9" t="s">
        <v>699</v>
      </c>
      <c r="E333"/>
      <c r="F333"/>
      <c r="G333" s="84" t="s">
        <v>1819</v>
      </c>
      <c r="H333" s="95" t="s">
        <v>1821</v>
      </c>
      <c r="I333" s="9" t="s">
        <v>68</v>
      </c>
      <c r="J333" s="9" t="s">
        <v>1780</v>
      </c>
      <c r="K333" s="86">
        <v>0.2</v>
      </c>
      <c r="L333" s="86">
        <v>0.06</v>
      </c>
      <c r="M333">
        <v>0.44</v>
      </c>
      <c r="N333" s="9" t="s">
        <v>1781</v>
      </c>
      <c r="O333" s="9" t="s">
        <v>1782</v>
      </c>
      <c r="P333" s="21" t="s">
        <v>1783</v>
      </c>
      <c r="Q333" s="9" t="s">
        <v>34</v>
      </c>
    </row>
    <row r="334" spans="1:17" ht="15.75" hidden="1">
      <c r="A334" s="9" t="s">
        <v>1580</v>
      </c>
      <c r="B334" s="9" t="s">
        <v>1776</v>
      </c>
      <c r="C334" s="26" t="s">
        <v>1777</v>
      </c>
      <c r="D334" s="9" t="s">
        <v>699</v>
      </c>
      <c r="E334"/>
      <c r="F334"/>
      <c r="G334" s="84" t="s">
        <v>1819</v>
      </c>
      <c r="H334" s="94" t="s">
        <v>1820</v>
      </c>
      <c r="I334" s="9" t="s">
        <v>68</v>
      </c>
      <c r="J334" s="9" t="s">
        <v>1780</v>
      </c>
      <c r="K334" s="86">
        <v>0.8</v>
      </c>
      <c r="L334" s="86">
        <v>0.28000000000000003</v>
      </c>
      <c r="M334">
        <v>0.99</v>
      </c>
      <c r="N334" s="9" t="s">
        <v>1781</v>
      </c>
      <c r="O334" s="9" t="s">
        <v>1782</v>
      </c>
      <c r="P334" s="9" t="s">
        <v>1783</v>
      </c>
      <c r="Q334" s="9" t="s">
        <v>34</v>
      </c>
    </row>
    <row r="335" spans="1:17" ht="15.75" hidden="1">
      <c r="A335" s="9" t="s">
        <v>1580</v>
      </c>
      <c r="B335" s="9" t="s">
        <v>1776</v>
      </c>
      <c r="C335" s="26" t="s">
        <v>1777</v>
      </c>
      <c r="D335" s="9" t="s">
        <v>699</v>
      </c>
      <c r="E335"/>
      <c r="F335"/>
      <c r="G335" s="84" t="s">
        <v>1819</v>
      </c>
      <c r="H335" s="95" t="s">
        <v>1821</v>
      </c>
      <c r="I335" s="9" t="s">
        <v>68</v>
      </c>
      <c r="J335" s="9" t="s">
        <v>1780</v>
      </c>
      <c r="K335" s="86">
        <v>0.8</v>
      </c>
      <c r="L335" s="86">
        <v>0.28000000000000003</v>
      </c>
      <c r="M335">
        <v>0.99</v>
      </c>
      <c r="N335" s="9" t="s">
        <v>1781</v>
      </c>
      <c r="O335" s="9" t="s">
        <v>1782</v>
      </c>
      <c r="P335" s="21" t="s">
        <v>1783</v>
      </c>
      <c r="Q335" s="9" t="s">
        <v>34</v>
      </c>
    </row>
    <row r="336" spans="1:17" ht="15.75" hidden="1">
      <c r="A336" s="9" t="s">
        <v>1580</v>
      </c>
      <c r="B336" s="9" t="s">
        <v>1776</v>
      </c>
      <c r="C336" s="26" t="s">
        <v>1777</v>
      </c>
      <c r="D336" s="9" t="s">
        <v>699</v>
      </c>
      <c r="E336"/>
      <c r="F336"/>
      <c r="G336" s="84" t="s">
        <v>1822</v>
      </c>
      <c r="H336" s="89" t="s">
        <v>1823</v>
      </c>
      <c r="I336" s="9" t="s">
        <v>68</v>
      </c>
      <c r="J336" s="9" t="s">
        <v>1780</v>
      </c>
      <c r="K336" s="86">
        <v>0.44</v>
      </c>
      <c r="L336" s="86">
        <v>0.28000000000000003</v>
      </c>
      <c r="M336">
        <v>0.6</v>
      </c>
      <c r="N336" s="9" t="s">
        <v>1781</v>
      </c>
      <c r="O336" s="9" t="s">
        <v>1782</v>
      </c>
      <c r="P336" s="9" t="s">
        <v>1783</v>
      </c>
      <c r="Q336" s="9" t="s">
        <v>34</v>
      </c>
    </row>
    <row r="337" spans="1:17" ht="15.75" hidden="1">
      <c r="A337" s="9" t="s">
        <v>1580</v>
      </c>
      <c r="B337" s="9" t="s">
        <v>1776</v>
      </c>
      <c r="C337" s="26" t="s">
        <v>1777</v>
      </c>
      <c r="D337" s="9" t="s">
        <v>699</v>
      </c>
      <c r="E337"/>
      <c r="F337"/>
      <c r="G337" s="84" t="s">
        <v>1822</v>
      </c>
      <c r="H337" s="87" t="s">
        <v>1824</v>
      </c>
      <c r="I337" s="9" t="s">
        <v>68</v>
      </c>
      <c r="J337" s="9" t="s">
        <v>1780</v>
      </c>
      <c r="K337" s="86">
        <v>0.6</v>
      </c>
      <c r="L337" s="86">
        <v>0.44</v>
      </c>
      <c r="M337">
        <v>0.75</v>
      </c>
      <c r="N337" s="9" t="s">
        <v>1781</v>
      </c>
      <c r="O337" s="9" t="s">
        <v>1782</v>
      </c>
      <c r="P337" s="21" t="s">
        <v>1783</v>
      </c>
      <c r="Q337" s="9" t="s">
        <v>34</v>
      </c>
    </row>
    <row r="338" spans="1:17" ht="15.75" hidden="1">
      <c r="A338" s="9" t="s">
        <v>1580</v>
      </c>
      <c r="B338" s="9" t="s">
        <v>1776</v>
      </c>
      <c r="C338" s="26" t="s">
        <v>1777</v>
      </c>
      <c r="D338" s="9" t="s">
        <v>699</v>
      </c>
      <c r="E338"/>
      <c r="F338"/>
      <c r="G338" s="84" t="s">
        <v>1822</v>
      </c>
      <c r="H338" s="87" t="s">
        <v>1825</v>
      </c>
      <c r="I338" s="9" t="s">
        <v>68</v>
      </c>
      <c r="J338" s="9" t="s">
        <v>1780</v>
      </c>
      <c r="K338" s="86">
        <v>0.63</v>
      </c>
      <c r="L338" s="86">
        <v>0.47</v>
      </c>
      <c r="M338">
        <v>0.77</v>
      </c>
      <c r="N338" s="9" t="s">
        <v>1781</v>
      </c>
      <c r="O338" s="9" t="s">
        <v>1782</v>
      </c>
      <c r="P338" s="9" t="s">
        <v>1783</v>
      </c>
      <c r="Q338" s="9" t="s">
        <v>34</v>
      </c>
    </row>
    <row r="339" spans="1:17" ht="15.75" hidden="1">
      <c r="A339" s="9" t="s">
        <v>1580</v>
      </c>
      <c r="B339" s="9" t="s">
        <v>1776</v>
      </c>
      <c r="C339" s="26" t="s">
        <v>1777</v>
      </c>
      <c r="D339" s="9" t="s">
        <v>699</v>
      </c>
      <c r="E339"/>
      <c r="F339"/>
      <c r="G339" s="84" t="s">
        <v>1822</v>
      </c>
      <c r="H339" s="87" t="s">
        <v>1826</v>
      </c>
      <c r="I339" s="9" t="s">
        <v>68</v>
      </c>
      <c r="J339" s="9" t="s">
        <v>1780</v>
      </c>
      <c r="K339" s="86">
        <v>0.77</v>
      </c>
      <c r="L339" s="86">
        <v>0.62</v>
      </c>
      <c r="M339">
        <v>0.89</v>
      </c>
      <c r="N339" s="9" t="s">
        <v>1781</v>
      </c>
      <c r="O339" s="9" t="s">
        <v>1782</v>
      </c>
      <c r="P339" s="21" t="s">
        <v>1783</v>
      </c>
      <c r="Q339" s="9" t="s">
        <v>34</v>
      </c>
    </row>
    <row r="340" spans="1:17" ht="15.75" hidden="1">
      <c r="A340" s="9" t="s">
        <v>1580</v>
      </c>
      <c r="B340" s="9" t="s">
        <v>1776</v>
      </c>
      <c r="C340" s="26" t="s">
        <v>1777</v>
      </c>
      <c r="D340" s="9" t="s">
        <v>699</v>
      </c>
      <c r="E340"/>
      <c r="F340"/>
      <c r="G340" s="84" t="s">
        <v>1822</v>
      </c>
      <c r="H340" s="87" t="s">
        <v>1827</v>
      </c>
      <c r="I340" s="9" t="s">
        <v>68</v>
      </c>
      <c r="J340" s="9" t="s">
        <v>1780</v>
      </c>
      <c r="K340" s="86">
        <v>0.8</v>
      </c>
      <c r="L340" s="86">
        <v>0.65</v>
      </c>
      <c r="M340">
        <v>0.9</v>
      </c>
      <c r="N340" s="9" t="s">
        <v>1781</v>
      </c>
      <c r="O340" s="9" t="s">
        <v>1782</v>
      </c>
      <c r="P340" s="9" t="s">
        <v>1783</v>
      </c>
      <c r="Q340" s="9" t="s">
        <v>34</v>
      </c>
    </row>
    <row r="341" spans="1:17" ht="15.75" hidden="1">
      <c r="A341" s="9" t="s">
        <v>1580</v>
      </c>
      <c r="B341" s="9" t="s">
        <v>1776</v>
      </c>
      <c r="C341" s="26" t="s">
        <v>1777</v>
      </c>
      <c r="D341" s="9" t="s">
        <v>699</v>
      </c>
      <c r="E341"/>
      <c r="F341"/>
      <c r="G341" s="84" t="s">
        <v>1822</v>
      </c>
      <c r="H341" s="87" t="s">
        <v>1828</v>
      </c>
      <c r="I341" s="9" t="s">
        <v>68</v>
      </c>
      <c r="J341" s="9" t="s">
        <v>1780</v>
      </c>
      <c r="K341" s="86">
        <v>0.82</v>
      </c>
      <c r="L341" s="86">
        <v>0.68</v>
      </c>
      <c r="M341">
        <v>0.92</v>
      </c>
      <c r="N341" s="9" t="s">
        <v>1781</v>
      </c>
      <c r="O341" s="9" t="s">
        <v>1782</v>
      </c>
      <c r="P341" s="21" t="s">
        <v>1783</v>
      </c>
      <c r="Q341" s="9" t="s">
        <v>34</v>
      </c>
    </row>
    <row r="342" spans="1:17" ht="15.75" hidden="1">
      <c r="A342" s="9" t="s">
        <v>1580</v>
      </c>
      <c r="B342" s="9" t="s">
        <v>1776</v>
      </c>
      <c r="C342" s="26" t="s">
        <v>1777</v>
      </c>
      <c r="D342" s="9" t="s">
        <v>699</v>
      </c>
      <c r="E342"/>
      <c r="F342"/>
      <c r="G342" s="84" t="s">
        <v>1822</v>
      </c>
      <c r="H342" s="89" t="s">
        <v>1823</v>
      </c>
      <c r="I342" s="9" t="s">
        <v>68</v>
      </c>
      <c r="J342" s="9" t="s">
        <v>1780</v>
      </c>
      <c r="K342" s="86">
        <v>0.4</v>
      </c>
      <c r="L342" s="86">
        <v>0.25</v>
      </c>
      <c r="M342">
        <v>0.56999999999999995</v>
      </c>
      <c r="N342" s="9" t="s">
        <v>1781</v>
      </c>
      <c r="O342" s="9" t="s">
        <v>1782</v>
      </c>
      <c r="P342" s="9" t="s">
        <v>1783</v>
      </c>
      <c r="Q342" s="9" t="s">
        <v>34</v>
      </c>
    </row>
    <row r="343" spans="1:17" ht="15.75" hidden="1">
      <c r="A343" s="9" t="s">
        <v>1580</v>
      </c>
      <c r="B343" s="9" t="s">
        <v>1776</v>
      </c>
      <c r="C343" s="26" t="s">
        <v>1777</v>
      </c>
      <c r="D343" s="9" t="s">
        <v>699</v>
      </c>
      <c r="E343"/>
      <c r="F343"/>
      <c r="G343" s="84" t="s">
        <v>1822</v>
      </c>
      <c r="H343" s="87" t="s">
        <v>1824</v>
      </c>
      <c r="I343" s="9" t="s">
        <v>68</v>
      </c>
      <c r="J343" s="9" t="s">
        <v>1780</v>
      </c>
      <c r="K343" s="86">
        <v>0.62</v>
      </c>
      <c r="L343" s="86">
        <v>0.46</v>
      </c>
      <c r="M343">
        <v>0.76</v>
      </c>
      <c r="N343" s="9" t="s">
        <v>1781</v>
      </c>
      <c r="O343" s="9" t="s">
        <v>1782</v>
      </c>
      <c r="P343" s="21" t="s">
        <v>1783</v>
      </c>
      <c r="Q343" s="9" t="s">
        <v>34</v>
      </c>
    </row>
    <row r="344" spans="1:17" ht="15.75" hidden="1">
      <c r="A344" s="9" t="s">
        <v>1580</v>
      </c>
      <c r="B344" s="9" t="s">
        <v>1776</v>
      </c>
      <c r="C344" s="26" t="s">
        <v>1777</v>
      </c>
      <c r="D344" s="9" t="s">
        <v>699</v>
      </c>
      <c r="E344"/>
      <c r="F344"/>
      <c r="G344" s="84" t="s">
        <v>1822</v>
      </c>
      <c r="H344" s="87" t="s">
        <v>1825</v>
      </c>
      <c r="I344" s="9" t="s">
        <v>68</v>
      </c>
      <c r="J344" s="9" t="s">
        <v>1780</v>
      </c>
      <c r="K344" s="86">
        <v>0.63</v>
      </c>
      <c r="L344" s="86">
        <v>0.47</v>
      </c>
      <c r="M344">
        <v>0.78</v>
      </c>
      <c r="N344" s="9" t="s">
        <v>1781</v>
      </c>
      <c r="O344" s="9" t="s">
        <v>1782</v>
      </c>
      <c r="P344" s="9" t="s">
        <v>1783</v>
      </c>
      <c r="Q344" s="9" t="s">
        <v>34</v>
      </c>
    </row>
    <row r="345" spans="1:17" ht="15.75" hidden="1">
      <c r="A345" s="9" t="s">
        <v>1580</v>
      </c>
      <c r="B345" s="9" t="s">
        <v>1776</v>
      </c>
      <c r="C345" s="26" t="s">
        <v>1777</v>
      </c>
      <c r="D345" s="9" t="s">
        <v>699</v>
      </c>
      <c r="E345"/>
      <c r="F345"/>
      <c r="G345" s="84" t="s">
        <v>1822</v>
      </c>
      <c r="H345" s="87" t="s">
        <v>1826</v>
      </c>
      <c r="I345" s="9" t="s">
        <v>68</v>
      </c>
      <c r="J345" s="9" t="s">
        <v>1780</v>
      </c>
      <c r="K345" s="86">
        <v>0.82</v>
      </c>
      <c r="L345" s="86">
        <v>0.67</v>
      </c>
      <c r="M345">
        <v>0.93</v>
      </c>
      <c r="N345" s="9" t="s">
        <v>1781</v>
      </c>
      <c r="O345" s="9" t="s">
        <v>1782</v>
      </c>
      <c r="P345" s="21" t="s">
        <v>1783</v>
      </c>
      <c r="Q345" s="9" t="s">
        <v>34</v>
      </c>
    </row>
    <row r="346" spans="1:17" ht="15.75" hidden="1">
      <c r="A346" s="9" t="s">
        <v>1580</v>
      </c>
      <c r="B346" s="9" t="s">
        <v>1776</v>
      </c>
      <c r="C346" s="26" t="s">
        <v>1777</v>
      </c>
      <c r="D346" s="9" t="s">
        <v>699</v>
      </c>
      <c r="E346"/>
      <c r="F346"/>
      <c r="G346" s="84" t="s">
        <v>1822</v>
      </c>
      <c r="H346" s="87" t="s">
        <v>1827</v>
      </c>
      <c r="I346" s="9" t="s">
        <v>68</v>
      </c>
      <c r="J346" s="9" t="s">
        <v>1780</v>
      </c>
      <c r="K346" s="86">
        <v>0.83</v>
      </c>
      <c r="L346" s="86">
        <v>0.68</v>
      </c>
      <c r="M346">
        <v>0.93</v>
      </c>
      <c r="N346" s="9" t="s">
        <v>1781</v>
      </c>
      <c r="O346" s="9" t="s">
        <v>1782</v>
      </c>
      <c r="P346" s="9" t="s">
        <v>1783</v>
      </c>
      <c r="Q346" s="9" t="s">
        <v>34</v>
      </c>
    </row>
    <row r="347" spans="1:17" ht="15.75" hidden="1">
      <c r="A347" s="9" t="s">
        <v>1580</v>
      </c>
      <c r="B347" s="9" t="s">
        <v>1776</v>
      </c>
      <c r="C347" s="26" t="s">
        <v>1777</v>
      </c>
      <c r="D347" s="9" t="s">
        <v>699</v>
      </c>
      <c r="E347"/>
      <c r="F347"/>
      <c r="G347" s="84" t="s">
        <v>1822</v>
      </c>
      <c r="H347" s="87" t="s">
        <v>1828</v>
      </c>
      <c r="I347" s="9" t="s">
        <v>68</v>
      </c>
      <c r="J347" s="9" t="s">
        <v>1780</v>
      </c>
      <c r="K347" s="86">
        <v>0.85</v>
      </c>
      <c r="L347" s="86">
        <v>0.71</v>
      </c>
      <c r="M347">
        <v>0.94</v>
      </c>
      <c r="N347" s="9" t="s">
        <v>1781</v>
      </c>
      <c r="O347" s="9" t="s">
        <v>1782</v>
      </c>
      <c r="P347" s="21" t="s">
        <v>1783</v>
      </c>
      <c r="Q347" s="9" t="s">
        <v>34</v>
      </c>
    </row>
    <row r="348" spans="1:17" ht="15.75" hidden="1">
      <c r="A348" s="9" t="s">
        <v>1588</v>
      </c>
      <c r="B348" s="9" t="s">
        <v>1776</v>
      </c>
      <c r="C348" s="26" t="s">
        <v>1777</v>
      </c>
      <c r="D348" s="9" t="s">
        <v>699</v>
      </c>
      <c r="E348"/>
      <c r="F348"/>
      <c r="G348" s="84" t="s">
        <v>1778</v>
      </c>
      <c r="H348" s="85" t="s">
        <v>1779</v>
      </c>
      <c r="I348" s="9" t="s">
        <v>68</v>
      </c>
      <c r="J348" s="9" t="s">
        <v>1780</v>
      </c>
      <c r="K348" s="86">
        <v>0.95</v>
      </c>
      <c r="L348" s="86">
        <v>0.82</v>
      </c>
      <c r="M348">
        <v>0.99</v>
      </c>
      <c r="N348" s="9" t="s">
        <v>1781</v>
      </c>
      <c r="O348" s="9" t="s">
        <v>1782</v>
      </c>
      <c r="P348" s="9" t="s">
        <v>1783</v>
      </c>
      <c r="Q348" s="9" t="s">
        <v>34</v>
      </c>
    </row>
    <row r="349" spans="1:17" ht="15.75" hidden="1">
      <c r="A349" s="9" t="s">
        <v>1588</v>
      </c>
      <c r="B349" s="9" t="s">
        <v>1776</v>
      </c>
      <c r="C349" s="26" t="s">
        <v>1777</v>
      </c>
      <c r="D349" s="9" t="s">
        <v>699</v>
      </c>
      <c r="E349"/>
      <c r="F349"/>
      <c r="G349" s="84" t="s">
        <v>1778</v>
      </c>
      <c r="H349" s="87" t="s">
        <v>1784</v>
      </c>
      <c r="I349" s="9" t="s">
        <v>68</v>
      </c>
      <c r="J349" s="9" t="s">
        <v>1780</v>
      </c>
      <c r="K349" s="86">
        <v>0.95</v>
      </c>
      <c r="L349" s="86">
        <v>0.82</v>
      </c>
      <c r="M349">
        <v>0.99</v>
      </c>
      <c r="N349" s="9" t="s">
        <v>1781</v>
      </c>
      <c r="O349" s="9" t="s">
        <v>1782</v>
      </c>
      <c r="P349" s="21" t="s">
        <v>1783</v>
      </c>
      <c r="Q349" s="9" t="s">
        <v>34</v>
      </c>
    </row>
    <row r="350" spans="1:17" ht="15.75" hidden="1">
      <c r="A350" s="9" t="s">
        <v>1588</v>
      </c>
      <c r="B350" s="9" t="s">
        <v>1776</v>
      </c>
      <c r="C350" s="26" t="s">
        <v>1777</v>
      </c>
      <c r="D350" s="9" t="s">
        <v>699</v>
      </c>
      <c r="E350"/>
      <c r="F350"/>
      <c r="G350" s="84" t="s">
        <v>1778</v>
      </c>
      <c r="H350" s="87" t="s">
        <v>1785</v>
      </c>
      <c r="I350" s="9" t="s">
        <v>68</v>
      </c>
      <c r="J350" s="9" t="s">
        <v>1780</v>
      </c>
      <c r="K350" s="86">
        <v>0.95</v>
      </c>
      <c r="L350" s="86">
        <v>0.82</v>
      </c>
      <c r="M350">
        <v>0.99</v>
      </c>
      <c r="N350" s="9" t="s">
        <v>1781</v>
      </c>
      <c r="O350" s="9" t="s">
        <v>1782</v>
      </c>
      <c r="P350" s="9" t="s">
        <v>1783</v>
      </c>
      <c r="Q350" s="9" t="s">
        <v>34</v>
      </c>
    </row>
    <row r="351" spans="1:17" ht="15.75" hidden="1">
      <c r="A351" s="9" t="s">
        <v>1588</v>
      </c>
      <c r="B351" s="9" t="s">
        <v>1776</v>
      </c>
      <c r="C351" s="26" t="s">
        <v>1777</v>
      </c>
      <c r="D351" s="9" t="s">
        <v>699</v>
      </c>
      <c r="E351"/>
      <c r="F351"/>
      <c r="G351" s="84" t="s">
        <v>1778</v>
      </c>
      <c r="H351" s="87" t="s">
        <v>1786</v>
      </c>
      <c r="I351" s="9" t="s">
        <v>68</v>
      </c>
      <c r="J351" s="9" t="s">
        <v>1780</v>
      </c>
      <c r="K351" s="86">
        <v>0.95</v>
      </c>
      <c r="L351" s="86">
        <v>0.83</v>
      </c>
      <c r="M351">
        <v>0.99</v>
      </c>
      <c r="N351" s="9" t="s">
        <v>1781</v>
      </c>
      <c r="O351" s="9" t="s">
        <v>1782</v>
      </c>
      <c r="P351" s="21" t="s">
        <v>1783</v>
      </c>
      <c r="Q351" s="9" t="s">
        <v>34</v>
      </c>
    </row>
    <row r="352" spans="1:17" ht="15.75" hidden="1">
      <c r="A352" s="9" t="s">
        <v>1588</v>
      </c>
      <c r="B352" s="9" t="s">
        <v>1776</v>
      </c>
      <c r="C352" s="26" t="s">
        <v>1777</v>
      </c>
      <c r="D352" s="9" t="s">
        <v>699</v>
      </c>
      <c r="E352"/>
      <c r="F352"/>
      <c r="G352" s="84" t="s">
        <v>1778</v>
      </c>
      <c r="H352" s="85" t="s">
        <v>1779</v>
      </c>
      <c r="I352" s="9" t="s">
        <v>68</v>
      </c>
      <c r="J352" s="9" t="s">
        <v>1780</v>
      </c>
      <c r="K352" s="86">
        <v>0.95</v>
      </c>
      <c r="L352" s="86">
        <v>0.83</v>
      </c>
      <c r="M352">
        <v>0.99</v>
      </c>
      <c r="N352" s="9" t="s">
        <v>1781</v>
      </c>
      <c r="O352" s="9" t="s">
        <v>1782</v>
      </c>
      <c r="P352" s="9" t="s">
        <v>1783</v>
      </c>
      <c r="Q352" s="9" t="s">
        <v>34</v>
      </c>
    </row>
    <row r="353" spans="1:17" ht="15.75" hidden="1">
      <c r="A353" s="9" t="s">
        <v>1588</v>
      </c>
      <c r="B353" s="9" t="s">
        <v>1776</v>
      </c>
      <c r="C353" s="26" t="s">
        <v>1777</v>
      </c>
      <c r="D353" s="9" t="s">
        <v>699</v>
      </c>
      <c r="E353"/>
      <c r="F353"/>
      <c r="G353" s="84" t="s">
        <v>1778</v>
      </c>
      <c r="H353" s="87" t="s">
        <v>1784</v>
      </c>
      <c r="I353" s="9" t="s">
        <v>68</v>
      </c>
      <c r="J353" s="9" t="s">
        <v>1780</v>
      </c>
      <c r="K353" s="86">
        <v>0.95</v>
      </c>
      <c r="L353" s="86">
        <v>0.83</v>
      </c>
      <c r="M353">
        <v>0.99</v>
      </c>
      <c r="N353" s="9" t="s">
        <v>1781</v>
      </c>
      <c r="O353" s="9" t="s">
        <v>1782</v>
      </c>
      <c r="P353" s="21" t="s">
        <v>1783</v>
      </c>
      <c r="Q353" s="9" t="s">
        <v>34</v>
      </c>
    </row>
    <row r="354" spans="1:17" ht="15.75" hidden="1">
      <c r="A354" s="9" t="s">
        <v>1588</v>
      </c>
      <c r="B354" s="9" t="s">
        <v>1776</v>
      </c>
      <c r="C354" s="26" t="s">
        <v>1777</v>
      </c>
      <c r="D354" s="9" t="s">
        <v>699</v>
      </c>
      <c r="E354"/>
      <c r="F354"/>
      <c r="G354" s="84" t="s">
        <v>1778</v>
      </c>
      <c r="H354" s="87" t="s">
        <v>1785</v>
      </c>
      <c r="I354" s="9" t="s">
        <v>68</v>
      </c>
      <c r="J354" s="9" t="s">
        <v>1780</v>
      </c>
      <c r="K354" s="86">
        <v>0.95</v>
      </c>
      <c r="L354" s="86">
        <v>0.83</v>
      </c>
      <c r="M354">
        <v>0.99</v>
      </c>
      <c r="N354" s="9" t="s">
        <v>1781</v>
      </c>
      <c r="O354" s="9" t="s">
        <v>1782</v>
      </c>
      <c r="P354" s="9" t="s">
        <v>1783</v>
      </c>
      <c r="Q354" s="9" t="s">
        <v>34</v>
      </c>
    </row>
    <row r="355" spans="1:17" ht="15.75" hidden="1">
      <c r="A355" s="9" t="s">
        <v>1588</v>
      </c>
      <c r="B355" s="9" t="s">
        <v>1776</v>
      </c>
      <c r="C355" s="26" t="s">
        <v>1777</v>
      </c>
      <c r="D355" s="9" t="s">
        <v>699</v>
      </c>
      <c r="E355"/>
      <c r="F355"/>
      <c r="G355" s="84" t="s">
        <v>1778</v>
      </c>
      <c r="H355" s="87" t="s">
        <v>1786</v>
      </c>
      <c r="I355" s="9" t="s">
        <v>68</v>
      </c>
      <c r="J355" s="9" t="s">
        <v>1780</v>
      </c>
      <c r="K355" s="86">
        <v>0.95</v>
      </c>
      <c r="L355" s="86">
        <v>0.83</v>
      </c>
      <c r="M355">
        <v>0.99</v>
      </c>
      <c r="N355" s="9" t="s">
        <v>1781</v>
      </c>
      <c r="O355" s="9" t="s">
        <v>1782</v>
      </c>
      <c r="P355" s="21" t="s">
        <v>1783</v>
      </c>
      <c r="Q355" s="9" t="s">
        <v>34</v>
      </c>
    </row>
    <row r="356" spans="1:17" ht="15.75" hidden="1">
      <c r="A356" s="9" t="s">
        <v>1588</v>
      </c>
      <c r="B356" s="9" t="s">
        <v>1776</v>
      </c>
      <c r="C356" s="26" t="s">
        <v>1777</v>
      </c>
      <c r="D356" s="9" t="s">
        <v>699</v>
      </c>
      <c r="E356"/>
      <c r="F356"/>
      <c r="G356" s="84" t="s">
        <v>1787</v>
      </c>
      <c r="H356" s="87" t="s">
        <v>1788</v>
      </c>
      <c r="I356" s="9" t="s">
        <v>68</v>
      </c>
      <c r="J356" s="9" t="s">
        <v>1780</v>
      </c>
      <c r="K356" s="86">
        <v>0.96</v>
      </c>
      <c r="L356" s="86">
        <v>0.89</v>
      </c>
      <c r="M356">
        <v>0.99</v>
      </c>
      <c r="N356" s="9" t="s">
        <v>1781</v>
      </c>
      <c r="O356" s="9" t="s">
        <v>1782</v>
      </c>
      <c r="P356" s="9" t="s">
        <v>1783</v>
      </c>
      <c r="Q356" s="9" t="s">
        <v>34</v>
      </c>
    </row>
    <row r="357" spans="1:17" ht="15.75" hidden="1">
      <c r="A357" s="9" t="s">
        <v>1588</v>
      </c>
      <c r="B357" s="9" t="s">
        <v>1776</v>
      </c>
      <c r="C357" s="26" t="s">
        <v>1777</v>
      </c>
      <c r="D357" s="9" t="s">
        <v>699</v>
      </c>
      <c r="E357"/>
      <c r="F357"/>
      <c r="G357" s="84" t="s">
        <v>1787</v>
      </c>
      <c r="H357" s="87" t="s">
        <v>1785</v>
      </c>
      <c r="I357" s="9" t="s">
        <v>68</v>
      </c>
      <c r="J357" s="9" t="s">
        <v>1780</v>
      </c>
      <c r="K357" s="86">
        <v>0.96</v>
      </c>
      <c r="L357" s="86">
        <v>0.89</v>
      </c>
      <c r="M357">
        <v>0.99</v>
      </c>
      <c r="N357" s="9" t="s">
        <v>1781</v>
      </c>
      <c r="O357" s="9" t="s">
        <v>1782</v>
      </c>
      <c r="P357" s="21" t="s">
        <v>1783</v>
      </c>
      <c r="Q357" s="9" t="s">
        <v>34</v>
      </c>
    </row>
    <row r="358" spans="1:17" ht="15.75" hidden="1">
      <c r="A358" s="9" t="s">
        <v>1588</v>
      </c>
      <c r="B358" s="9" t="s">
        <v>1776</v>
      </c>
      <c r="C358" s="26" t="s">
        <v>1777</v>
      </c>
      <c r="D358" s="9" t="s">
        <v>699</v>
      </c>
      <c r="E358"/>
      <c r="F358"/>
      <c r="G358" s="84" t="s">
        <v>1787</v>
      </c>
      <c r="H358" s="87" t="s">
        <v>1789</v>
      </c>
      <c r="I358" s="9" t="s">
        <v>68</v>
      </c>
      <c r="J358" s="9" t="s">
        <v>1780</v>
      </c>
      <c r="K358" s="86">
        <v>0.96</v>
      </c>
      <c r="L358" s="86">
        <v>0.89</v>
      </c>
      <c r="M358">
        <v>0.99</v>
      </c>
      <c r="N358" s="9" t="s">
        <v>1781</v>
      </c>
      <c r="O358" s="9" t="s">
        <v>1782</v>
      </c>
      <c r="P358" s="9" t="s">
        <v>1783</v>
      </c>
      <c r="Q358" s="9" t="s">
        <v>34</v>
      </c>
    </row>
    <row r="359" spans="1:17" ht="15.75" hidden="1">
      <c r="A359" s="9" t="s">
        <v>1588</v>
      </c>
      <c r="B359" s="9" t="s">
        <v>1776</v>
      </c>
      <c r="C359" s="26" t="s">
        <v>1777</v>
      </c>
      <c r="D359" s="9" t="s">
        <v>699</v>
      </c>
      <c r="E359"/>
      <c r="F359"/>
      <c r="G359" s="84" t="s">
        <v>1787</v>
      </c>
      <c r="H359" s="87" t="s">
        <v>1788</v>
      </c>
      <c r="I359" s="9" t="s">
        <v>68</v>
      </c>
      <c r="J359" s="9" t="s">
        <v>1780</v>
      </c>
      <c r="K359" s="86">
        <v>0.94</v>
      </c>
      <c r="L359" s="86">
        <v>0.87</v>
      </c>
      <c r="M359">
        <v>0.98</v>
      </c>
      <c r="N359" s="9" t="s">
        <v>1781</v>
      </c>
      <c r="O359" s="9" t="s">
        <v>1782</v>
      </c>
      <c r="P359" s="21" t="s">
        <v>1783</v>
      </c>
      <c r="Q359" s="9" t="s">
        <v>34</v>
      </c>
    </row>
    <row r="360" spans="1:17" ht="15.75" hidden="1">
      <c r="A360" s="9" t="s">
        <v>1588</v>
      </c>
      <c r="B360" s="9" t="s">
        <v>1776</v>
      </c>
      <c r="C360" s="26" t="s">
        <v>1777</v>
      </c>
      <c r="D360" s="9" t="s">
        <v>699</v>
      </c>
      <c r="E360"/>
      <c r="F360"/>
      <c r="G360" s="84" t="s">
        <v>1787</v>
      </c>
      <c r="H360" s="87" t="s">
        <v>1785</v>
      </c>
      <c r="I360" s="9" t="s">
        <v>68</v>
      </c>
      <c r="J360" s="9" t="s">
        <v>1780</v>
      </c>
      <c r="K360" s="86">
        <v>0.94</v>
      </c>
      <c r="L360" s="86">
        <v>0.87</v>
      </c>
      <c r="M360">
        <v>0.98</v>
      </c>
      <c r="N360" s="9" t="s">
        <v>1781</v>
      </c>
      <c r="O360" s="9" t="s">
        <v>1782</v>
      </c>
      <c r="P360" s="9" t="s">
        <v>1783</v>
      </c>
      <c r="Q360" s="9" t="s">
        <v>34</v>
      </c>
    </row>
    <row r="361" spans="1:17" ht="15.75" hidden="1">
      <c r="A361" s="9" t="s">
        <v>1588</v>
      </c>
      <c r="B361" s="9" t="s">
        <v>1776</v>
      </c>
      <c r="C361" s="26" t="s">
        <v>1777</v>
      </c>
      <c r="D361" s="9" t="s">
        <v>699</v>
      </c>
      <c r="E361"/>
      <c r="F361"/>
      <c r="G361" s="84" t="s">
        <v>1787</v>
      </c>
      <c r="H361" s="87" t="s">
        <v>1789</v>
      </c>
      <c r="I361" s="9" t="s">
        <v>68</v>
      </c>
      <c r="J361" s="9" t="s">
        <v>1780</v>
      </c>
      <c r="K361" s="86">
        <v>0.94</v>
      </c>
      <c r="L361" s="86">
        <v>0.87</v>
      </c>
      <c r="M361">
        <v>0.98</v>
      </c>
      <c r="N361" s="9" t="s">
        <v>1781</v>
      </c>
      <c r="O361" s="9" t="s">
        <v>1782</v>
      </c>
      <c r="P361" s="21" t="s">
        <v>1783</v>
      </c>
      <c r="Q361" s="9" t="s">
        <v>34</v>
      </c>
    </row>
    <row r="362" spans="1:17" ht="15.75" hidden="1">
      <c r="A362" s="9" t="s">
        <v>1588</v>
      </c>
      <c r="B362" s="9" t="s">
        <v>1776</v>
      </c>
      <c r="C362" s="26" t="s">
        <v>1777</v>
      </c>
      <c r="D362" s="9" t="s">
        <v>699</v>
      </c>
      <c r="E362"/>
      <c r="F362"/>
      <c r="G362" s="88" t="s">
        <v>1790</v>
      </c>
      <c r="H362" s="85" t="s">
        <v>1790</v>
      </c>
      <c r="I362" s="9" t="s">
        <v>68</v>
      </c>
      <c r="J362" s="9" t="s">
        <v>1780</v>
      </c>
      <c r="K362" s="86">
        <v>1</v>
      </c>
      <c r="L362" s="86">
        <v>0.96</v>
      </c>
      <c r="M362">
        <v>1</v>
      </c>
      <c r="N362" s="9" t="s">
        <v>1781</v>
      </c>
      <c r="O362" s="9" t="s">
        <v>1782</v>
      </c>
      <c r="P362" s="9" t="s">
        <v>1783</v>
      </c>
      <c r="Q362" s="9" t="s">
        <v>34</v>
      </c>
    </row>
    <row r="363" spans="1:17" ht="15.75" hidden="1">
      <c r="A363" s="9" t="s">
        <v>1588</v>
      </c>
      <c r="B363" s="9" t="s">
        <v>1776</v>
      </c>
      <c r="C363" s="26" t="s">
        <v>1777</v>
      </c>
      <c r="D363" s="9" t="s">
        <v>699</v>
      </c>
      <c r="E363"/>
      <c r="F363"/>
      <c r="G363" s="84" t="s">
        <v>1791</v>
      </c>
      <c r="H363" s="89" t="s">
        <v>1792</v>
      </c>
      <c r="I363" s="9" t="s">
        <v>68</v>
      </c>
      <c r="J363" s="9" t="s">
        <v>1780</v>
      </c>
      <c r="K363" s="86">
        <v>1</v>
      </c>
      <c r="L363" s="86">
        <v>0.96</v>
      </c>
      <c r="M363">
        <v>1</v>
      </c>
      <c r="N363" s="9" t="s">
        <v>1781</v>
      </c>
      <c r="O363" s="9" t="s">
        <v>1782</v>
      </c>
      <c r="P363" s="21" t="s">
        <v>1783</v>
      </c>
      <c r="Q363" s="9" t="s">
        <v>34</v>
      </c>
    </row>
    <row r="364" spans="1:17" ht="15.75" hidden="1">
      <c r="A364" s="9" t="s">
        <v>1588</v>
      </c>
      <c r="B364" s="9" t="s">
        <v>1776</v>
      </c>
      <c r="C364" s="26" t="s">
        <v>1777</v>
      </c>
      <c r="D364" s="9" t="s">
        <v>699</v>
      </c>
      <c r="E364"/>
      <c r="F364"/>
      <c r="G364" s="84" t="s">
        <v>1791</v>
      </c>
      <c r="H364" s="87" t="s">
        <v>1793</v>
      </c>
      <c r="I364" s="9" t="s">
        <v>68</v>
      </c>
      <c r="J364" s="9" t="s">
        <v>1780</v>
      </c>
      <c r="K364" s="86">
        <v>0.98</v>
      </c>
      <c r="L364" s="86">
        <v>0.92</v>
      </c>
      <c r="M364">
        <v>1</v>
      </c>
      <c r="N364" s="9" t="s">
        <v>1781</v>
      </c>
      <c r="O364" s="9" t="s">
        <v>1782</v>
      </c>
      <c r="P364" s="9" t="s">
        <v>1783</v>
      </c>
      <c r="Q364" s="9" t="s">
        <v>34</v>
      </c>
    </row>
    <row r="365" spans="1:17" ht="15.75" hidden="1">
      <c r="A365" s="9" t="s">
        <v>1588</v>
      </c>
      <c r="B365" s="9" t="s">
        <v>1776</v>
      </c>
      <c r="C365" s="26" t="s">
        <v>1777</v>
      </c>
      <c r="D365" s="9" t="s">
        <v>699</v>
      </c>
      <c r="E365"/>
      <c r="F365"/>
      <c r="G365" s="84" t="s">
        <v>1791</v>
      </c>
      <c r="H365" s="87" t="s">
        <v>1794</v>
      </c>
      <c r="I365" s="9" t="s">
        <v>68</v>
      </c>
      <c r="J365" s="9" t="s">
        <v>1780</v>
      </c>
      <c r="K365" s="86">
        <v>0.98</v>
      </c>
      <c r="L365" s="86">
        <v>0.92</v>
      </c>
      <c r="M365">
        <v>1</v>
      </c>
      <c r="N365" s="9" t="s">
        <v>1781</v>
      </c>
      <c r="O365" s="9" t="s">
        <v>1782</v>
      </c>
      <c r="P365" s="21" t="s">
        <v>1783</v>
      </c>
      <c r="Q365" s="9" t="s">
        <v>34</v>
      </c>
    </row>
    <row r="366" spans="1:17" ht="15.75" hidden="1">
      <c r="A366" s="9" t="s">
        <v>1588</v>
      </c>
      <c r="B366" s="9" t="s">
        <v>1776</v>
      </c>
      <c r="C366" s="26" t="s">
        <v>1777</v>
      </c>
      <c r="D366" s="9" t="s">
        <v>699</v>
      </c>
      <c r="E366"/>
      <c r="F366"/>
      <c r="G366" s="84" t="s">
        <v>1795</v>
      </c>
      <c r="H366" s="89" t="s">
        <v>1796</v>
      </c>
      <c r="I366" s="9" t="s">
        <v>68</v>
      </c>
      <c r="J366" s="9" t="s">
        <v>1780</v>
      </c>
      <c r="K366" s="86">
        <v>1</v>
      </c>
      <c r="L366" s="86">
        <v>0.96</v>
      </c>
      <c r="M366">
        <v>1</v>
      </c>
      <c r="N366" s="9" t="s">
        <v>1781</v>
      </c>
      <c r="O366" s="9" t="s">
        <v>1782</v>
      </c>
      <c r="P366" s="9" t="s">
        <v>1783</v>
      </c>
      <c r="Q366" s="9" t="s">
        <v>34</v>
      </c>
    </row>
    <row r="367" spans="1:17" ht="15.75" hidden="1">
      <c r="A367" s="9" t="s">
        <v>1588</v>
      </c>
      <c r="B367" s="9" t="s">
        <v>1776</v>
      </c>
      <c r="C367" s="26" t="s">
        <v>1777</v>
      </c>
      <c r="D367" s="9" t="s">
        <v>699</v>
      </c>
      <c r="E367"/>
      <c r="F367"/>
      <c r="G367" s="84" t="s">
        <v>1795</v>
      </c>
      <c r="H367" s="87" t="s">
        <v>1797</v>
      </c>
      <c r="I367" s="9" t="s">
        <v>68</v>
      </c>
      <c r="J367" s="9" t="s">
        <v>1780</v>
      </c>
      <c r="K367" s="86">
        <v>1</v>
      </c>
      <c r="L367" s="86">
        <v>0.96</v>
      </c>
      <c r="M367">
        <v>1</v>
      </c>
      <c r="N367" s="9" t="s">
        <v>1781</v>
      </c>
      <c r="O367" s="9" t="s">
        <v>1782</v>
      </c>
      <c r="P367" s="21" t="s">
        <v>1783</v>
      </c>
      <c r="Q367" s="9" t="s">
        <v>34</v>
      </c>
    </row>
    <row r="368" spans="1:17" ht="15.75" hidden="1">
      <c r="A368" s="9" t="s">
        <v>1588</v>
      </c>
      <c r="B368" s="9" t="s">
        <v>1776</v>
      </c>
      <c r="C368" s="26" t="s">
        <v>1777</v>
      </c>
      <c r="D368" s="9" t="s">
        <v>699</v>
      </c>
      <c r="E368"/>
      <c r="F368"/>
      <c r="G368" s="84" t="s">
        <v>1771</v>
      </c>
      <c r="H368" s="89" t="s">
        <v>1796</v>
      </c>
      <c r="I368" s="9" t="s">
        <v>68</v>
      </c>
      <c r="J368" s="9" t="s">
        <v>1780</v>
      </c>
      <c r="K368" s="86">
        <v>1</v>
      </c>
      <c r="L368" s="86">
        <v>0.96</v>
      </c>
      <c r="M368">
        <v>1</v>
      </c>
      <c r="N368" s="9" t="s">
        <v>1781</v>
      </c>
      <c r="O368" s="9" t="s">
        <v>1782</v>
      </c>
      <c r="P368" s="9" t="s">
        <v>1783</v>
      </c>
      <c r="Q368" s="9" t="s">
        <v>34</v>
      </c>
    </row>
    <row r="369" spans="1:17" ht="15.75" hidden="1">
      <c r="A369" s="9" t="s">
        <v>1588</v>
      </c>
      <c r="B369" s="9" t="s">
        <v>1776</v>
      </c>
      <c r="C369" s="26" t="s">
        <v>1777</v>
      </c>
      <c r="D369" s="9" t="s">
        <v>699</v>
      </c>
      <c r="E369"/>
      <c r="F369"/>
      <c r="G369" s="84" t="s">
        <v>1771</v>
      </c>
      <c r="H369" s="87" t="s">
        <v>1798</v>
      </c>
      <c r="I369" s="9" t="s">
        <v>68</v>
      </c>
      <c r="J369" s="9" t="s">
        <v>1780</v>
      </c>
      <c r="K369" s="86">
        <v>1</v>
      </c>
      <c r="L369" s="86">
        <v>0.96</v>
      </c>
      <c r="M369">
        <v>1</v>
      </c>
      <c r="N369" s="9" t="s">
        <v>1781</v>
      </c>
      <c r="O369" s="9" t="s">
        <v>1782</v>
      </c>
      <c r="P369" s="21" t="s">
        <v>1783</v>
      </c>
      <c r="Q369" s="9" t="s">
        <v>34</v>
      </c>
    </row>
    <row r="370" spans="1:17" ht="15.75" hidden="1">
      <c r="A370" s="9" t="s">
        <v>1588</v>
      </c>
      <c r="B370" s="9" t="s">
        <v>1776</v>
      </c>
      <c r="C370" s="26" t="s">
        <v>1777</v>
      </c>
      <c r="D370" s="9" t="s">
        <v>699</v>
      </c>
      <c r="E370"/>
      <c r="F370"/>
      <c r="G370" s="84" t="s">
        <v>1771</v>
      </c>
      <c r="H370" s="90" t="s">
        <v>1799</v>
      </c>
      <c r="I370" s="9" t="s">
        <v>68</v>
      </c>
      <c r="J370" s="9" t="s">
        <v>1780</v>
      </c>
      <c r="K370" s="86">
        <v>1</v>
      </c>
      <c r="L370" s="86">
        <v>0.96</v>
      </c>
      <c r="M370">
        <v>1</v>
      </c>
      <c r="N370" s="9" t="s">
        <v>1781</v>
      </c>
      <c r="O370" s="9" t="s">
        <v>1782</v>
      </c>
      <c r="P370" s="9" t="s">
        <v>1783</v>
      </c>
      <c r="Q370" s="9" t="s">
        <v>34</v>
      </c>
    </row>
    <row r="371" spans="1:17" ht="15.75" hidden="1">
      <c r="A371" s="9" t="s">
        <v>1588</v>
      </c>
      <c r="B371" s="9" t="s">
        <v>1776</v>
      </c>
      <c r="C371" s="26" t="s">
        <v>1777</v>
      </c>
      <c r="D371" s="9" t="s">
        <v>699</v>
      </c>
      <c r="E371"/>
      <c r="F371"/>
      <c r="G371" s="84" t="s">
        <v>1771</v>
      </c>
      <c r="H371" s="89" t="s">
        <v>1796</v>
      </c>
      <c r="I371" s="9" t="s">
        <v>68</v>
      </c>
      <c r="J371" s="9" t="s">
        <v>1780</v>
      </c>
      <c r="K371" s="86">
        <v>1</v>
      </c>
      <c r="L371" s="86">
        <v>0.96</v>
      </c>
      <c r="M371">
        <v>1</v>
      </c>
      <c r="N371" s="9" t="s">
        <v>1781</v>
      </c>
      <c r="O371" s="9" t="s">
        <v>1782</v>
      </c>
      <c r="P371" s="21" t="s">
        <v>1783</v>
      </c>
      <c r="Q371" s="9" t="s">
        <v>34</v>
      </c>
    </row>
    <row r="372" spans="1:17" ht="15.75" hidden="1">
      <c r="A372" s="9" t="s">
        <v>1588</v>
      </c>
      <c r="B372" s="9" t="s">
        <v>1776</v>
      </c>
      <c r="C372" s="26" t="s">
        <v>1777</v>
      </c>
      <c r="D372" s="9" t="s">
        <v>699</v>
      </c>
      <c r="E372"/>
      <c r="F372"/>
      <c r="G372" s="84" t="s">
        <v>1771</v>
      </c>
      <c r="H372" s="87" t="s">
        <v>1797</v>
      </c>
      <c r="I372" s="9" t="s">
        <v>68</v>
      </c>
      <c r="J372" s="9" t="s">
        <v>1780</v>
      </c>
      <c r="K372" s="86">
        <v>1</v>
      </c>
      <c r="L372" s="86">
        <v>0.96</v>
      </c>
      <c r="M372">
        <v>1</v>
      </c>
      <c r="N372" s="9" t="s">
        <v>1781</v>
      </c>
      <c r="O372" s="9" t="s">
        <v>1782</v>
      </c>
      <c r="P372" s="9" t="s">
        <v>1783</v>
      </c>
      <c r="Q372" s="9" t="s">
        <v>34</v>
      </c>
    </row>
    <row r="373" spans="1:17" ht="15.75" hidden="1">
      <c r="A373" s="9" t="s">
        <v>1588</v>
      </c>
      <c r="B373" s="9" t="s">
        <v>1776</v>
      </c>
      <c r="C373" s="26" t="s">
        <v>1777</v>
      </c>
      <c r="D373" s="9" t="s">
        <v>699</v>
      </c>
      <c r="E373"/>
      <c r="F373"/>
      <c r="G373" s="84" t="s">
        <v>1771</v>
      </c>
      <c r="H373" s="90" t="s">
        <v>1799</v>
      </c>
      <c r="I373" s="9" t="s">
        <v>68</v>
      </c>
      <c r="J373" s="9" t="s">
        <v>1780</v>
      </c>
      <c r="K373" s="86">
        <v>1</v>
      </c>
      <c r="L373" s="86">
        <v>0.96</v>
      </c>
      <c r="M373">
        <v>1</v>
      </c>
      <c r="N373" s="9" t="s">
        <v>1781</v>
      </c>
      <c r="O373" s="9" t="s">
        <v>1782</v>
      </c>
      <c r="P373" s="21" t="s">
        <v>1783</v>
      </c>
      <c r="Q373" s="9" t="s">
        <v>34</v>
      </c>
    </row>
    <row r="374" spans="1:17" ht="15.75" hidden="1">
      <c r="A374" s="9" t="s">
        <v>1588</v>
      </c>
      <c r="B374" s="9" t="s">
        <v>1776</v>
      </c>
      <c r="C374" s="26" t="s">
        <v>1777</v>
      </c>
      <c r="D374" s="9" t="s">
        <v>699</v>
      </c>
      <c r="E374"/>
      <c r="F374"/>
      <c r="G374" s="91" t="s">
        <v>1800</v>
      </c>
      <c r="H374" s="89" t="s">
        <v>1801</v>
      </c>
      <c r="I374" s="9" t="s">
        <v>68</v>
      </c>
      <c r="J374" s="9" t="s">
        <v>1780</v>
      </c>
      <c r="K374" s="86">
        <v>0.97</v>
      </c>
      <c r="L374" s="86">
        <v>0.91</v>
      </c>
      <c r="M374">
        <v>0.99</v>
      </c>
      <c r="N374" s="9" t="s">
        <v>1781</v>
      </c>
      <c r="O374" s="9" t="s">
        <v>1782</v>
      </c>
      <c r="P374" s="9" t="s">
        <v>1783</v>
      </c>
      <c r="Q374" s="9" t="s">
        <v>34</v>
      </c>
    </row>
    <row r="375" spans="1:17" ht="15.75" hidden="1">
      <c r="A375" s="9" t="s">
        <v>1588</v>
      </c>
      <c r="B375" s="9" t="s">
        <v>1776</v>
      </c>
      <c r="C375" s="26" t="s">
        <v>1777</v>
      </c>
      <c r="D375" s="9" t="s">
        <v>699</v>
      </c>
      <c r="E375"/>
      <c r="F375"/>
      <c r="G375" s="84" t="s">
        <v>1802</v>
      </c>
      <c r="H375" s="89" t="s">
        <v>1803</v>
      </c>
      <c r="I375" s="9" t="s">
        <v>68</v>
      </c>
      <c r="J375" s="9" t="s">
        <v>1780</v>
      </c>
      <c r="K375" s="86">
        <v>1</v>
      </c>
      <c r="L375" s="86">
        <v>0.96</v>
      </c>
      <c r="M375">
        <v>1</v>
      </c>
      <c r="N375" s="9" t="s">
        <v>1781</v>
      </c>
      <c r="O375" s="9" t="s">
        <v>1782</v>
      </c>
      <c r="P375" s="21" t="s">
        <v>1783</v>
      </c>
      <c r="Q375" s="9" t="s">
        <v>34</v>
      </c>
    </row>
    <row r="376" spans="1:17" ht="15.75" hidden="1">
      <c r="A376" s="9" t="s">
        <v>1588</v>
      </c>
      <c r="B376" s="9" t="s">
        <v>1776</v>
      </c>
      <c r="C376" s="26" t="s">
        <v>1777</v>
      </c>
      <c r="D376" s="9" t="s">
        <v>699</v>
      </c>
      <c r="E376"/>
      <c r="F376"/>
      <c r="G376" s="84" t="s">
        <v>1802</v>
      </c>
      <c r="H376" s="92" t="s">
        <v>1804</v>
      </c>
      <c r="I376" s="9" t="s">
        <v>68</v>
      </c>
      <c r="J376" s="9" t="s">
        <v>1780</v>
      </c>
      <c r="K376" s="86">
        <v>1</v>
      </c>
      <c r="L376" s="86">
        <v>0.96</v>
      </c>
      <c r="M376">
        <v>1</v>
      </c>
      <c r="N376" s="9" t="s">
        <v>1781</v>
      </c>
      <c r="O376" s="9" t="s">
        <v>1782</v>
      </c>
      <c r="P376" s="9" t="s">
        <v>1783</v>
      </c>
      <c r="Q376" s="9" t="s">
        <v>34</v>
      </c>
    </row>
    <row r="377" spans="1:17" ht="15.75" hidden="1">
      <c r="A377" s="9" t="s">
        <v>1588</v>
      </c>
      <c r="B377" s="9" t="s">
        <v>1776</v>
      </c>
      <c r="C377" s="26" t="s">
        <v>1777</v>
      </c>
      <c r="D377" s="9" t="s">
        <v>699</v>
      </c>
      <c r="E377"/>
      <c r="F377"/>
      <c r="G377" s="84" t="s">
        <v>1802</v>
      </c>
      <c r="H377" s="87" t="s">
        <v>1805</v>
      </c>
      <c r="I377" s="9" t="s">
        <v>68</v>
      </c>
      <c r="J377" s="9" t="s">
        <v>1780</v>
      </c>
      <c r="K377" s="86">
        <v>1</v>
      </c>
      <c r="L377" s="86">
        <v>0.96</v>
      </c>
      <c r="M377">
        <v>1</v>
      </c>
      <c r="N377" s="9" t="s">
        <v>1781</v>
      </c>
      <c r="O377" s="9" t="s">
        <v>1782</v>
      </c>
      <c r="P377" s="21" t="s">
        <v>1783</v>
      </c>
      <c r="Q377" s="9" t="s">
        <v>34</v>
      </c>
    </row>
    <row r="378" spans="1:17" ht="15.75" hidden="1">
      <c r="A378" s="9" t="s">
        <v>1588</v>
      </c>
      <c r="B378" s="9" t="s">
        <v>1776</v>
      </c>
      <c r="C378" s="26" t="s">
        <v>1777</v>
      </c>
      <c r="D378" s="9" t="s">
        <v>699</v>
      </c>
      <c r="E378"/>
      <c r="F378"/>
      <c r="G378" s="84" t="s">
        <v>1802</v>
      </c>
      <c r="H378" s="87" t="s">
        <v>1806</v>
      </c>
      <c r="I378" s="9" t="s">
        <v>68</v>
      </c>
      <c r="J378" s="9" t="s">
        <v>1780</v>
      </c>
      <c r="K378" s="86">
        <v>0.85</v>
      </c>
      <c r="L378" s="86">
        <v>0.76</v>
      </c>
      <c r="M378">
        <v>0.92</v>
      </c>
      <c r="N378" s="9" t="s">
        <v>1781</v>
      </c>
      <c r="O378" s="9" t="s">
        <v>1782</v>
      </c>
      <c r="P378" s="9" t="s">
        <v>1783</v>
      </c>
      <c r="Q378" s="9" t="s">
        <v>34</v>
      </c>
    </row>
    <row r="379" spans="1:17" ht="15.75" hidden="1">
      <c r="A379" s="9" t="s">
        <v>1588</v>
      </c>
      <c r="B379" s="9" t="s">
        <v>1776</v>
      </c>
      <c r="C379" s="26" t="s">
        <v>1777</v>
      </c>
      <c r="D379" s="9" t="s">
        <v>699</v>
      </c>
      <c r="E379"/>
      <c r="F379"/>
      <c r="G379" s="84" t="s">
        <v>1802</v>
      </c>
      <c r="H379" s="89" t="s">
        <v>1803</v>
      </c>
      <c r="I379" s="9" t="s">
        <v>68</v>
      </c>
      <c r="J379" s="9" t="s">
        <v>1780</v>
      </c>
      <c r="K379" s="86">
        <v>1</v>
      </c>
      <c r="L379" s="86">
        <v>0.95</v>
      </c>
      <c r="M379">
        <v>1</v>
      </c>
      <c r="N379" s="9" t="s">
        <v>1781</v>
      </c>
      <c r="O379" s="9" t="s">
        <v>1782</v>
      </c>
      <c r="P379" s="21" t="s">
        <v>1783</v>
      </c>
      <c r="Q379" s="9" t="s">
        <v>34</v>
      </c>
    </row>
    <row r="380" spans="1:17" ht="15.75" hidden="1">
      <c r="A380" s="9" t="s">
        <v>1588</v>
      </c>
      <c r="B380" s="9" t="s">
        <v>1776</v>
      </c>
      <c r="C380" s="26" t="s">
        <v>1777</v>
      </c>
      <c r="D380" s="9" t="s">
        <v>699</v>
      </c>
      <c r="E380"/>
      <c r="F380"/>
      <c r="G380" s="84" t="s">
        <v>1802</v>
      </c>
      <c r="H380" s="92" t="s">
        <v>1804</v>
      </c>
      <c r="I380" s="9" t="s">
        <v>68</v>
      </c>
      <c r="J380" s="9" t="s">
        <v>1780</v>
      </c>
      <c r="K380" s="86">
        <v>1</v>
      </c>
      <c r="L380" s="86">
        <v>0.96</v>
      </c>
      <c r="M380">
        <v>1</v>
      </c>
      <c r="N380" s="9" t="s">
        <v>1781</v>
      </c>
      <c r="O380" s="9" t="s">
        <v>1782</v>
      </c>
      <c r="P380" s="9" t="s">
        <v>1783</v>
      </c>
      <c r="Q380" s="9" t="s">
        <v>34</v>
      </c>
    </row>
    <row r="381" spans="1:17" ht="15.75" hidden="1">
      <c r="A381" s="9" t="s">
        <v>1588</v>
      </c>
      <c r="B381" s="9" t="s">
        <v>1776</v>
      </c>
      <c r="C381" s="26" t="s">
        <v>1777</v>
      </c>
      <c r="D381" s="9" t="s">
        <v>699</v>
      </c>
      <c r="E381"/>
      <c r="F381"/>
      <c r="G381" s="84" t="s">
        <v>1802</v>
      </c>
      <c r="H381" s="87" t="s">
        <v>1805</v>
      </c>
      <c r="I381" s="9" t="s">
        <v>68</v>
      </c>
      <c r="J381" s="9" t="s">
        <v>1780</v>
      </c>
      <c r="K381" s="86">
        <v>1</v>
      </c>
      <c r="L381" s="86">
        <v>0.96</v>
      </c>
      <c r="M381">
        <v>1</v>
      </c>
      <c r="N381" s="9" t="s">
        <v>1781</v>
      </c>
      <c r="O381" s="9" t="s">
        <v>1782</v>
      </c>
      <c r="P381" s="21" t="s">
        <v>1783</v>
      </c>
      <c r="Q381" s="9" t="s">
        <v>34</v>
      </c>
    </row>
    <row r="382" spans="1:17" ht="15.75" hidden="1">
      <c r="A382" s="9" t="s">
        <v>1588</v>
      </c>
      <c r="B382" s="9" t="s">
        <v>1776</v>
      </c>
      <c r="C382" s="26" t="s">
        <v>1777</v>
      </c>
      <c r="D382" s="9" t="s">
        <v>699</v>
      </c>
      <c r="E382"/>
      <c r="F382"/>
      <c r="G382" s="84" t="s">
        <v>1802</v>
      </c>
      <c r="H382" s="87" t="s">
        <v>1806</v>
      </c>
      <c r="I382" s="9" t="s">
        <v>68</v>
      </c>
      <c r="J382" s="9" t="s">
        <v>1780</v>
      </c>
      <c r="K382" s="86">
        <v>0.88</v>
      </c>
      <c r="L382" s="86">
        <v>0.79</v>
      </c>
      <c r="M382">
        <v>0.95</v>
      </c>
      <c r="N382" s="9" t="s">
        <v>1781</v>
      </c>
      <c r="O382" s="9" t="s">
        <v>1782</v>
      </c>
      <c r="P382" s="9" t="s">
        <v>1783</v>
      </c>
      <c r="Q382" s="9" t="s">
        <v>34</v>
      </c>
    </row>
    <row r="383" spans="1:17" ht="15.75" hidden="1">
      <c r="A383" s="9" t="s">
        <v>1588</v>
      </c>
      <c r="B383" s="9" t="s">
        <v>1776</v>
      </c>
      <c r="C383" s="26" t="s">
        <v>1777</v>
      </c>
      <c r="D383" s="9" t="s">
        <v>699</v>
      </c>
      <c r="E383"/>
      <c r="F383"/>
      <c r="G383" s="84" t="s">
        <v>1807</v>
      </c>
      <c r="H383" s="89" t="s">
        <v>1808</v>
      </c>
      <c r="I383" s="9" t="s">
        <v>68</v>
      </c>
      <c r="J383" s="9" t="s">
        <v>1780</v>
      </c>
      <c r="K383" s="86">
        <v>1</v>
      </c>
      <c r="L383" s="86">
        <v>0.96</v>
      </c>
      <c r="M383">
        <v>1</v>
      </c>
      <c r="N383" s="9" t="s">
        <v>1781</v>
      </c>
      <c r="O383" s="9" t="s">
        <v>1782</v>
      </c>
      <c r="P383" s="21" t="s">
        <v>1783</v>
      </c>
      <c r="Q383" s="9" t="s">
        <v>34</v>
      </c>
    </row>
    <row r="384" spans="1:17" ht="15.75" hidden="1">
      <c r="A384" s="9" t="s">
        <v>1588</v>
      </c>
      <c r="B384" s="9" t="s">
        <v>1776</v>
      </c>
      <c r="C384" s="26" t="s">
        <v>1777</v>
      </c>
      <c r="D384" s="9" t="s">
        <v>699</v>
      </c>
      <c r="E384"/>
      <c r="F384"/>
      <c r="G384" s="84" t="s">
        <v>1807</v>
      </c>
      <c r="H384" s="89" t="s">
        <v>1808</v>
      </c>
      <c r="I384" s="9" t="s">
        <v>68</v>
      </c>
      <c r="J384" s="9" t="s">
        <v>1780</v>
      </c>
      <c r="K384" s="86">
        <v>1</v>
      </c>
      <c r="L384" s="86">
        <v>0.96</v>
      </c>
      <c r="M384">
        <v>1</v>
      </c>
      <c r="N384" s="9" t="s">
        <v>1781</v>
      </c>
      <c r="O384" s="9" t="s">
        <v>1782</v>
      </c>
      <c r="P384" s="9" t="s">
        <v>1783</v>
      </c>
      <c r="Q384" s="9" t="s">
        <v>34</v>
      </c>
    </row>
    <row r="385" spans="1:17" ht="15.75" hidden="1">
      <c r="A385" s="9" t="s">
        <v>1588</v>
      </c>
      <c r="B385" s="9" t="s">
        <v>1776</v>
      </c>
      <c r="C385" s="26" t="s">
        <v>1777</v>
      </c>
      <c r="D385" s="9" t="s">
        <v>699</v>
      </c>
      <c r="E385"/>
      <c r="F385"/>
      <c r="G385" s="84" t="s">
        <v>1809</v>
      </c>
      <c r="H385" s="89" t="s">
        <v>1810</v>
      </c>
      <c r="I385" s="9" t="s">
        <v>68</v>
      </c>
      <c r="J385" s="9" t="s">
        <v>1780</v>
      </c>
      <c r="K385" s="86">
        <v>0.96</v>
      </c>
      <c r="L385" s="86">
        <v>0.87</v>
      </c>
      <c r="M385">
        <v>1</v>
      </c>
      <c r="N385" s="9" t="s">
        <v>1781</v>
      </c>
      <c r="O385" s="9" t="s">
        <v>1782</v>
      </c>
      <c r="P385" s="21" t="s">
        <v>1783</v>
      </c>
      <c r="Q385" s="9" t="s">
        <v>34</v>
      </c>
    </row>
    <row r="386" spans="1:17" ht="15.75" hidden="1">
      <c r="A386" s="9" t="s">
        <v>1588</v>
      </c>
      <c r="B386" s="9" t="s">
        <v>1776</v>
      </c>
      <c r="C386" s="26" t="s">
        <v>1777</v>
      </c>
      <c r="D386" s="9" t="s">
        <v>699</v>
      </c>
      <c r="E386"/>
      <c r="F386"/>
      <c r="G386" s="84" t="s">
        <v>1809</v>
      </c>
      <c r="H386" s="90" t="s">
        <v>1811</v>
      </c>
      <c r="I386" s="9" t="s">
        <v>68</v>
      </c>
      <c r="J386" s="9" t="s">
        <v>1780</v>
      </c>
      <c r="K386" s="86">
        <v>0.95</v>
      </c>
      <c r="L386" s="86">
        <v>0.85</v>
      </c>
      <c r="M386">
        <v>0.9</v>
      </c>
      <c r="N386" s="9" t="s">
        <v>1781</v>
      </c>
      <c r="O386" s="9" t="s">
        <v>1782</v>
      </c>
      <c r="P386" s="9" t="s">
        <v>1783</v>
      </c>
      <c r="Q386" s="9" t="s">
        <v>34</v>
      </c>
    </row>
    <row r="387" spans="1:17" ht="15.75" hidden="1">
      <c r="A387" s="9" t="s">
        <v>1588</v>
      </c>
      <c r="B387" s="9" t="s">
        <v>1776</v>
      </c>
      <c r="C387" s="26" t="s">
        <v>1777</v>
      </c>
      <c r="D387" s="9" t="s">
        <v>699</v>
      </c>
      <c r="E387"/>
      <c r="F387"/>
      <c r="G387" s="84" t="s">
        <v>1812</v>
      </c>
      <c r="H387" s="89" t="s">
        <v>1810</v>
      </c>
      <c r="I387" s="9" t="s">
        <v>68</v>
      </c>
      <c r="J387" s="9" t="s">
        <v>1780</v>
      </c>
      <c r="K387" s="86">
        <v>0.98</v>
      </c>
      <c r="L387" s="86">
        <v>0.9</v>
      </c>
      <c r="M387">
        <v>1</v>
      </c>
      <c r="N387" s="9" t="s">
        <v>1781</v>
      </c>
      <c r="O387" s="9" t="s">
        <v>1782</v>
      </c>
      <c r="P387" s="21" t="s">
        <v>1783</v>
      </c>
      <c r="Q387" s="9" t="s">
        <v>34</v>
      </c>
    </row>
    <row r="388" spans="1:17" ht="15.75" hidden="1">
      <c r="A388" s="9" t="s">
        <v>1588</v>
      </c>
      <c r="B388" s="9" t="s">
        <v>1776</v>
      </c>
      <c r="C388" s="26" t="s">
        <v>1777</v>
      </c>
      <c r="D388" s="9" t="s">
        <v>699</v>
      </c>
      <c r="E388"/>
      <c r="F388"/>
      <c r="G388" s="84" t="s">
        <v>1812</v>
      </c>
      <c r="H388" s="90" t="s">
        <v>1811</v>
      </c>
      <c r="I388" s="9" t="s">
        <v>68</v>
      </c>
      <c r="J388" s="9" t="s">
        <v>1780</v>
      </c>
      <c r="K388" s="86">
        <v>0.92</v>
      </c>
      <c r="L388" s="86">
        <v>0.81</v>
      </c>
      <c r="M388">
        <v>0.98</v>
      </c>
      <c r="N388" s="9" t="s">
        <v>1781</v>
      </c>
      <c r="O388" s="9" t="s">
        <v>1782</v>
      </c>
      <c r="P388" s="9" t="s">
        <v>1783</v>
      </c>
      <c r="Q388" s="9" t="s">
        <v>34</v>
      </c>
    </row>
    <row r="389" spans="1:17" ht="15.75" hidden="1">
      <c r="A389" s="9" t="s">
        <v>1588</v>
      </c>
      <c r="B389" s="9" t="s">
        <v>1776</v>
      </c>
      <c r="C389" s="26" t="s">
        <v>1777</v>
      </c>
      <c r="D389" s="9" t="s">
        <v>699</v>
      </c>
      <c r="E389"/>
      <c r="F389"/>
      <c r="G389" s="84" t="s">
        <v>1812</v>
      </c>
      <c r="H389" s="89" t="s">
        <v>1810</v>
      </c>
      <c r="I389" s="9" t="s">
        <v>68</v>
      </c>
      <c r="J389" s="9" t="s">
        <v>1780</v>
      </c>
      <c r="K389" s="86">
        <v>0.98</v>
      </c>
      <c r="L389" s="86">
        <v>0.9</v>
      </c>
      <c r="M389">
        <v>1</v>
      </c>
      <c r="N389" s="9" t="s">
        <v>1781</v>
      </c>
      <c r="O389" s="9" t="s">
        <v>1782</v>
      </c>
      <c r="P389" s="21" t="s">
        <v>1783</v>
      </c>
      <c r="Q389" s="9" t="s">
        <v>34</v>
      </c>
    </row>
    <row r="390" spans="1:17" ht="15.75" hidden="1">
      <c r="A390" s="9" t="s">
        <v>1588</v>
      </c>
      <c r="B390" s="9" t="s">
        <v>1776</v>
      </c>
      <c r="C390" s="26" t="s">
        <v>1777</v>
      </c>
      <c r="D390" s="9" t="s">
        <v>699</v>
      </c>
      <c r="E390"/>
      <c r="F390"/>
      <c r="G390" s="84" t="s">
        <v>1812</v>
      </c>
      <c r="H390" s="90" t="s">
        <v>1811</v>
      </c>
      <c r="I390" s="9" t="s">
        <v>68</v>
      </c>
      <c r="J390" s="9" t="s">
        <v>1780</v>
      </c>
      <c r="K390" s="86">
        <v>0.92</v>
      </c>
      <c r="L390" s="86">
        <v>0.82</v>
      </c>
      <c r="M390">
        <v>0.98</v>
      </c>
      <c r="N390" s="9" t="s">
        <v>1781</v>
      </c>
      <c r="O390" s="9" t="s">
        <v>1782</v>
      </c>
      <c r="P390" s="9" t="s">
        <v>1783</v>
      </c>
      <c r="Q390" s="9" t="s">
        <v>34</v>
      </c>
    </row>
    <row r="391" spans="1:17" ht="15.75" hidden="1">
      <c r="A391" s="9" t="s">
        <v>1588</v>
      </c>
      <c r="B391" s="9" t="s">
        <v>1776</v>
      </c>
      <c r="C391" s="26" t="s">
        <v>1777</v>
      </c>
      <c r="D391" s="9" t="s">
        <v>699</v>
      </c>
      <c r="E391"/>
      <c r="F391"/>
      <c r="G391" s="84" t="s">
        <v>1813</v>
      </c>
      <c r="H391" s="85" t="s">
        <v>1814</v>
      </c>
      <c r="I391" s="9" t="s">
        <v>68</v>
      </c>
      <c r="J391" s="9" t="s">
        <v>1780</v>
      </c>
      <c r="K391" s="86">
        <v>0.99</v>
      </c>
      <c r="L391" s="86">
        <v>0.93</v>
      </c>
      <c r="M391">
        <v>1</v>
      </c>
      <c r="N391" s="9" t="s">
        <v>1781</v>
      </c>
      <c r="O391" s="9" t="s">
        <v>1782</v>
      </c>
      <c r="P391" s="21" t="s">
        <v>1783</v>
      </c>
      <c r="Q391" s="9" t="s">
        <v>34</v>
      </c>
    </row>
    <row r="392" spans="1:17" ht="15.75" hidden="1">
      <c r="A392" s="9" t="s">
        <v>1588</v>
      </c>
      <c r="B392" s="9" t="s">
        <v>1776</v>
      </c>
      <c r="C392" s="26" t="s">
        <v>1777</v>
      </c>
      <c r="D392" s="9" t="s">
        <v>699</v>
      </c>
      <c r="E392"/>
      <c r="F392"/>
      <c r="G392" s="84" t="s">
        <v>1813</v>
      </c>
      <c r="H392" s="87" t="s">
        <v>1815</v>
      </c>
      <c r="I392" s="9" t="s">
        <v>68</v>
      </c>
      <c r="J392" s="9" t="s">
        <v>1780</v>
      </c>
      <c r="K392" s="86">
        <v>0.96</v>
      </c>
      <c r="L392" s="86">
        <v>0.89</v>
      </c>
      <c r="M392">
        <v>0.99</v>
      </c>
      <c r="N392" s="9" t="s">
        <v>1781</v>
      </c>
      <c r="O392" s="9" t="s">
        <v>1782</v>
      </c>
      <c r="P392" s="9" t="s">
        <v>1783</v>
      </c>
      <c r="Q392" s="9" t="s">
        <v>34</v>
      </c>
    </row>
    <row r="393" spans="1:17" ht="15.75" hidden="1">
      <c r="A393" s="9" t="s">
        <v>1588</v>
      </c>
      <c r="B393" s="9" t="s">
        <v>1776</v>
      </c>
      <c r="C393" s="26" t="s">
        <v>1777</v>
      </c>
      <c r="D393" s="9" t="s">
        <v>699</v>
      </c>
      <c r="E393"/>
      <c r="F393"/>
      <c r="G393" s="84" t="s">
        <v>1813</v>
      </c>
      <c r="H393" s="87" t="s">
        <v>1816</v>
      </c>
      <c r="I393" s="9" t="s">
        <v>68</v>
      </c>
      <c r="J393" s="9" t="s">
        <v>1780</v>
      </c>
      <c r="K393" s="86">
        <v>0.96</v>
      </c>
      <c r="L393" s="86">
        <v>0.89</v>
      </c>
      <c r="M393">
        <v>0.99</v>
      </c>
      <c r="N393" s="9" t="s">
        <v>1781</v>
      </c>
      <c r="O393" s="9" t="s">
        <v>1782</v>
      </c>
      <c r="P393" s="21" t="s">
        <v>1783</v>
      </c>
      <c r="Q393" s="9" t="s">
        <v>34</v>
      </c>
    </row>
    <row r="394" spans="1:17" ht="15.75" hidden="1">
      <c r="A394" s="9" t="s">
        <v>1588</v>
      </c>
      <c r="B394" s="9" t="s">
        <v>1776</v>
      </c>
      <c r="C394" s="26" t="s">
        <v>1777</v>
      </c>
      <c r="D394" s="9" t="s">
        <v>699</v>
      </c>
      <c r="E394"/>
      <c r="F394"/>
      <c r="G394" s="84" t="s">
        <v>1813</v>
      </c>
      <c r="H394" s="85" t="s">
        <v>1814</v>
      </c>
      <c r="I394" s="9" t="s">
        <v>68</v>
      </c>
      <c r="J394" s="9" t="s">
        <v>1780</v>
      </c>
      <c r="K394" s="86">
        <v>0.99</v>
      </c>
      <c r="L394" s="86">
        <v>0.93</v>
      </c>
      <c r="M394">
        <v>1</v>
      </c>
      <c r="N394" s="9" t="s">
        <v>1781</v>
      </c>
      <c r="O394" s="9" t="s">
        <v>1782</v>
      </c>
      <c r="P394" s="9" t="s">
        <v>1783</v>
      </c>
      <c r="Q394" s="9" t="s">
        <v>34</v>
      </c>
    </row>
    <row r="395" spans="1:17" ht="15.75" hidden="1">
      <c r="A395" s="9" t="s">
        <v>1588</v>
      </c>
      <c r="B395" s="9" t="s">
        <v>1776</v>
      </c>
      <c r="C395" s="26" t="s">
        <v>1777</v>
      </c>
      <c r="D395" s="9" t="s">
        <v>699</v>
      </c>
      <c r="E395"/>
      <c r="F395"/>
      <c r="G395" s="84" t="s">
        <v>1813</v>
      </c>
      <c r="H395" s="87" t="s">
        <v>1815</v>
      </c>
      <c r="I395" s="9" t="s">
        <v>68</v>
      </c>
      <c r="J395" s="9" t="s">
        <v>1780</v>
      </c>
      <c r="K395" s="86">
        <v>0.95</v>
      </c>
      <c r="L395" s="86">
        <v>0.87</v>
      </c>
      <c r="M395">
        <v>0.99</v>
      </c>
      <c r="N395" s="9" t="s">
        <v>1781</v>
      </c>
      <c r="O395" s="9" t="s">
        <v>1782</v>
      </c>
      <c r="P395" s="21" t="s">
        <v>1783</v>
      </c>
      <c r="Q395" s="9" t="s">
        <v>34</v>
      </c>
    </row>
    <row r="396" spans="1:17" ht="15.75" hidden="1">
      <c r="A396" s="9" t="s">
        <v>1588</v>
      </c>
      <c r="B396" s="9" t="s">
        <v>1776</v>
      </c>
      <c r="C396" s="26" t="s">
        <v>1777</v>
      </c>
      <c r="D396" s="9" t="s">
        <v>699</v>
      </c>
      <c r="E396"/>
      <c r="F396"/>
      <c r="G396" s="84" t="s">
        <v>1813</v>
      </c>
      <c r="H396" s="87" t="s">
        <v>1816</v>
      </c>
      <c r="I396" s="9" t="s">
        <v>68</v>
      </c>
      <c r="J396" s="9" t="s">
        <v>1780</v>
      </c>
      <c r="K396" s="86">
        <v>0.95</v>
      </c>
      <c r="L396" s="86">
        <v>0.87</v>
      </c>
      <c r="M396">
        <v>0.99</v>
      </c>
      <c r="N396" s="9" t="s">
        <v>1781</v>
      </c>
      <c r="O396" s="9" t="s">
        <v>1782</v>
      </c>
      <c r="P396" s="9" t="s">
        <v>1783</v>
      </c>
      <c r="Q396" s="9" t="s">
        <v>34</v>
      </c>
    </row>
    <row r="397" spans="1:17" ht="15.75" hidden="1">
      <c r="A397" s="9" t="s">
        <v>1588</v>
      </c>
      <c r="B397" s="9" t="s">
        <v>1776</v>
      </c>
      <c r="C397" s="26" t="s">
        <v>1777</v>
      </c>
      <c r="D397" s="9" t="s">
        <v>699</v>
      </c>
      <c r="E397"/>
      <c r="F397"/>
      <c r="G397" s="84" t="s">
        <v>1817</v>
      </c>
      <c r="H397" s="93" t="s">
        <v>1814</v>
      </c>
      <c r="I397" s="9" t="s">
        <v>68</v>
      </c>
      <c r="J397" s="9" t="s">
        <v>1780</v>
      </c>
      <c r="K397" s="86">
        <v>0.99</v>
      </c>
      <c r="L397" s="86">
        <v>0.93</v>
      </c>
      <c r="M397">
        <v>1</v>
      </c>
      <c r="N397" s="9" t="s">
        <v>1781</v>
      </c>
      <c r="O397" s="9" t="s">
        <v>1782</v>
      </c>
      <c r="P397" s="21" t="s">
        <v>1783</v>
      </c>
      <c r="Q397" s="9" t="s">
        <v>34</v>
      </c>
    </row>
    <row r="398" spans="1:17" ht="15.75" hidden="1">
      <c r="A398" s="9" t="s">
        <v>1588</v>
      </c>
      <c r="B398" s="9" t="s">
        <v>1776</v>
      </c>
      <c r="C398" s="26" t="s">
        <v>1777</v>
      </c>
      <c r="D398" s="9" t="s">
        <v>699</v>
      </c>
      <c r="E398"/>
      <c r="F398"/>
      <c r="G398" s="84" t="s">
        <v>1817</v>
      </c>
      <c r="H398" s="93" t="s">
        <v>1815</v>
      </c>
      <c r="I398" s="9" t="s">
        <v>68</v>
      </c>
      <c r="J398" s="9" t="s">
        <v>1780</v>
      </c>
      <c r="K398" s="86">
        <v>0.96</v>
      </c>
      <c r="L398" s="86">
        <v>0.89</v>
      </c>
      <c r="M398">
        <v>0.99</v>
      </c>
      <c r="N398" s="9" t="s">
        <v>1781</v>
      </c>
      <c r="O398" s="9" t="s">
        <v>1782</v>
      </c>
      <c r="P398" s="9" t="s">
        <v>1783</v>
      </c>
      <c r="Q398" s="9" t="s">
        <v>34</v>
      </c>
    </row>
    <row r="399" spans="1:17" ht="15.75" hidden="1">
      <c r="A399" s="9" t="s">
        <v>1588</v>
      </c>
      <c r="B399" s="9" t="s">
        <v>1776</v>
      </c>
      <c r="C399" s="26" t="s">
        <v>1777</v>
      </c>
      <c r="D399" s="9" t="s">
        <v>699</v>
      </c>
      <c r="E399"/>
      <c r="F399"/>
      <c r="G399" s="84" t="s">
        <v>1817</v>
      </c>
      <c r="H399" s="93" t="s">
        <v>1818</v>
      </c>
      <c r="I399" s="9" t="s">
        <v>68</v>
      </c>
      <c r="J399" s="9" t="s">
        <v>1780</v>
      </c>
      <c r="K399" s="86">
        <v>0.96</v>
      </c>
      <c r="L399" s="86">
        <v>0.89</v>
      </c>
      <c r="M399">
        <v>0.99</v>
      </c>
      <c r="N399" s="9" t="s">
        <v>1781</v>
      </c>
      <c r="O399" s="9" t="s">
        <v>1782</v>
      </c>
      <c r="P399" s="21" t="s">
        <v>1783</v>
      </c>
      <c r="Q399" s="9" t="s">
        <v>34</v>
      </c>
    </row>
    <row r="400" spans="1:17" ht="15.75" hidden="1">
      <c r="A400" s="9" t="s">
        <v>1588</v>
      </c>
      <c r="B400" s="9" t="s">
        <v>1776</v>
      </c>
      <c r="C400" s="26" t="s">
        <v>1777</v>
      </c>
      <c r="D400" s="9" t="s">
        <v>699</v>
      </c>
      <c r="E400"/>
      <c r="F400"/>
      <c r="G400" s="84" t="s">
        <v>1817</v>
      </c>
      <c r="H400" s="93" t="s">
        <v>1814</v>
      </c>
      <c r="I400" s="9" t="s">
        <v>68</v>
      </c>
      <c r="J400" s="9" t="s">
        <v>1780</v>
      </c>
      <c r="K400" s="86">
        <v>0.99</v>
      </c>
      <c r="L400" s="86">
        <v>0.93</v>
      </c>
      <c r="M400">
        <v>1</v>
      </c>
      <c r="N400" s="9" t="s">
        <v>1781</v>
      </c>
      <c r="O400" s="9" t="s">
        <v>1782</v>
      </c>
      <c r="P400" s="9" t="s">
        <v>1783</v>
      </c>
      <c r="Q400" s="9" t="s">
        <v>34</v>
      </c>
    </row>
    <row r="401" spans="1:17" ht="15.75" hidden="1">
      <c r="A401" s="9" t="s">
        <v>1588</v>
      </c>
      <c r="B401" s="9" t="s">
        <v>1776</v>
      </c>
      <c r="C401" s="26" t="s">
        <v>1777</v>
      </c>
      <c r="D401" s="9" t="s">
        <v>699</v>
      </c>
      <c r="E401"/>
      <c r="F401"/>
      <c r="G401" s="84" t="s">
        <v>1817</v>
      </c>
      <c r="H401" s="93" t="s">
        <v>1815</v>
      </c>
      <c r="I401" s="9" t="s">
        <v>68</v>
      </c>
      <c r="J401" s="9" t="s">
        <v>1780</v>
      </c>
      <c r="K401" s="86">
        <v>0.96</v>
      </c>
      <c r="L401" s="86">
        <v>0.89</v>
      </c>
      <c r="M401">
        <v>0.99</v>
      </c>
      <c r="N401" s="9" t="s">
        <v>1781</v>
      </c>
      <c r="O401" s="9" t="s">
        <v>1782</v>
      </c>
      <c r="P401" s="21" t="s">
        <v>1783</v>
      </c>
      <c r="Q401" s="9" t="s">
        <v>34</v>
      </c>
    </row>
    <row r="402" spans="1:17" ht="15.75" hidden="1">
      <c r="A402" s="9" t="s">
        <v>1588</v>
      </c>
      <c r="B402" s="9" t="s">
        <v>1776</v>
      </c>
      <c r="C402" s="26" t="s">
        <v>1777</v>
      </c>
      <c r="D402" s="9" t="s">
        <v>699</v>
      </c>
      <c r="E402"/>
      <c r="F402"/>
      <c r="G402" s="84" t="s">
        <v>1817</v>
      </c>
      <c r="H402" s="93" t="s">
        <v>1818</v>
      </c>
      <c r="I402" s="9" t="s">
        <v>68</v>
      </c>
      <c r="J402" s="9" t="s">
        <v>1780</v>
      </c>
      <c r="K402" s="86">
        <v>0.96</v>
      </c>
      <c r="L402" s="86">
        <v>0.89</v>
      </c>
      <c r="M402">
        <v>0.99</v>
      </c>
      <c r="N402" s="9" t="s">
        <v>1781</v>
      </c>
      <c r="O402" s="9" t="s">
        <v>1782</v>
      </c>
      <c r="P402" s="9" t="s">
        <v>1783</v>
      </c>
      <c r="Q402" s="9" t="s">
        <v>34</v>
      </c>
    </row>
    <row r="403" spans="1:17" ht="15.75" hidden="1">
      <c r="A403" s="9" t="s">
        <v>1588</v>
      </c>
      <c r="B403" s="9" t="s">
        <v>1776</v>
      </c>
      <c r="C403" s="26" t="s">
        <v>1777</v>
      </c>
      <c r="D403" s="9" t="s">
        <v>699</v>
      </c>
      <c r="E403"/>
      <c r="F403"/>
      <c r="G403" s="84" t="s">
        <v>1819</v>
      </c>
      <c r="H403" s="94" t="s">
        <v>1820</v>
      </c>
      <c r="I403" s="9" t="s">
        <v>68</v>
      </c>
      <c r="J403" s="9" t="s">
        <v>1780</v>
      </c>
      <c r="K403" s="86">
        <v>0.99</v>
      </c>
      <c r="L403" s="86">
        <v>0.93</v>
      </c>
      <c r="M403">
        <v>1</v>
      </c>
      <c r="N403" s="9" t="s">
        <v>1781</v>
      </c>
      <c r="O403" s="9" t="s">
        <v>1782</v>
      </c>
      <c r="P403" s="21" t="s">
        <v>1783</v>
      </c>
      <c r="Q403" s="9" t="s">
        <v>34</v>
      </c>
    </row>
    <row r="404" spans="1:17" ht="15.75" hidden="1">
      <c r="A404" s="9" t="s">
        <v>1588</v>
      </c>
      <c r="B404" s="9" t="s">
        <v>1776</v>
      </c>
      <c r="C404" s="26" t="s">
        <v>1777</v>
      </c>
      <c r="D404" s="9" t="s">
        <v>699</v>
      </c>
      <c r="E404"/>
      <c r="F404"/>
      <c r="G404" s="84" t="s">
        <v>1819</v>
      </c>
      <c r="H404" s="95" t="s">
        <v>1821</v>
      </c>
      <c r="I404" s="9" t="s">
        <v>68</v>
      </c>
      <c r="J404" s="9" t="s">
        <v>1780</v>
      </c>
      <c r="K404" s="86">
        <v>0.99</v>
      </c>
      <c r="L404" s="86">
        <v>0.93</v>
      </c>
      <c r="M404">
        <v>1</v>
      </c>
      <c r="N404" s="9" t="s">
        <v>1781</v>
      </c>
      <c r="O404" s="9" t="s">
        <v>1782</v>
      </c>
      <c r="P404" s="9" t="s">
        <v>1783</v>
      </c>
      <c r="Q404" s="9" t="s">
        <v>34</v>
      </c>
    </row>
    <row r="405" spans="1:17" ht="15.75" hidden="1">
      <c r="A405" s="9" t="s">
        <v>1588</v>
      </c>
      <c r="B405" s="9" t="s">
        <v>1776</v>
      </c>
      <c r="C405" s="26" t="s">
        <v>1777</v>
      </c>
      <c r="D405" s="9" t="s">
        <v>699</v>
      </c>
      <c r="E405"/>
      <c r="F405"/>
      <c r="G405" s="84" t="s">
        <v>1819</v>
      </c>
      <c r="H405" s="94" t="s">
        <v>1820</v>
      </c>
      <c r="I405" s="9" t="s">
        <v>68</v>
      </c>
      <c r="J405" s="9" t="s">
        <v>1780</v>
      </c>
      <c r="K405" s="86">
        <v>0.98</v>
      </c>
      <c r="L405" s="86">
        <v>0.92</v>
      </c>
      <c r="M405">
        <v>1</v>
      </c>
      <c r="N405" s="9" t="s">
        <v>1781</v>
      </c>
      <c r="O405" s="9" t="s">
        <v>1782</v>
      </c>
      <c r="P405" s="21" t="s">
        <v>1783</v>
      </c>
      <c r="Q405" s="9" t="s">
        <v>34</v>
      </c>
    </row>
    <row r="406" spans="1:17" ht="15.75" hidden="1">
      <c r="A406" s="9" t="s">
        <v>1588</v>
      </c>
      <c r="B406" s="9" t="s">
        <v>1776</v>
      </c>
      <c r="C406" s="26" t="s">
        <v>1777</v>
      </c>
      <c r="D406" s="9" t="s">
        <v>699</v>
      </c>
      <c r="E406"/>
      <c r="F406"/>
      <c r="G406" s="84" t="s">
        <v>1819</v>
      </c>
      <c r="H406" s="95" t="s">
        <v>1821</v>
      </c>
      <c r="I406" s="9" t="s">
        <v>68</v>
      </c>
      <c r="J406" s="9" t="s">
        <v>1780</v>
      </c>
      <c r="K406" s="86">
        <v>0.99</v>
      </c>
      <c r="L406" s="86">
        <v>0.94</v>
      </c>
      <c r="M406">
        <v>1</v>
      </c>
      <c r="N406" s="9" t="s">
        <v>1781</v>
      </c>
      <c r="O406" s="9" t="s">
        <v>1782</v>
      </c>
      <c r="P406" s="9" t="s">
        <v>1783</v>
      </c>
      <c r="Q406" s="9" t="s">
        <v>34</v>
      </c>
    </row>
    <row r="407" spans="1:17" ht="15.75" hidden="1">
      <c r="A407" s="9" t="s">
        <v>1588</v>
      </c>
      <c r="B407" s="9" t="s">
        <v>1776</v>
      </c>
      <c r="C407" s="26" t="s">
        <v>1777</v>
      </c>
      <c r="D407" s="9" t="s">
        <v>699</v>
      </c>
      <c r="E407"/>
      <c r="F407"/>
      <c r="G407" s="84" t="s">
        <v>1822</v>
      </c>
      <c r="H407" s="89" t="s">
        <v>1823</v>
      </c>
      <c r="I407" s="9" t="s">
        <v>68</v>
      </c>
      <c r="J407" s="9" t="s">
        <v>1780</v>
      </c>
      <c r="K407" s="86">
        <v>0.83</v>
      </c>
      <c r="L407" s="86">
        <v>0.2</v>
      </c>
      <c r="M407">
        <v>0.92</v>
      </c>
      <c r="N407" s="9" t="s">
        <v>1781</v>
      </c>
      <c r="O407" s="9" t="s">
        <v>1782</v>
      </c>
      <c r="P407" s="21" t="s">
        <v>1783</v>
      </c>
      <c r="Q407" s="9" t="s">
        <v>34</v>
      </c>
    </row>
    <row r="408" spans="1:17" ht="15.75" hidden="1">
      <c r="A408" s="9" t="s">
        <v>1588</v>
      </c>
      <c r="B408" s="9" t="s">
        <v>1776</v>
      </c>
      <c r="C408" s="26" t="s">
        <v>1777</v>
      </c>
      <c r="D408" s="9" t="s">
        <v>699</v>
      </c>
      <c r="E408"/>
      <c r="F408"/>
      <c r="G408" s="84" t="s">
        <v>1822</v>
      </c>
      <c r="H408" s="87" t="s">
        <v>1824</v>
      </c>
      <c r="I408" s="9" t="s">
        <v>68</v>
      </c>
      <c r="J408" s="9" t="s">
        <v>1780</v>
      </c>
      <c r="K408" s="86">
        <v>0.92</v>
      </c>
      <c r="L408" s="86">
        <v>0.81</v>
      </c>
      <c r="M408">
        <v>0.98</v>
      </c>
      <c r="N408" s="9" t="s">
        <v>1781</v>
      </c>
      <c r="O408" s="9" t="s">
        <v>1782</v>
      </c>
      <c r="P408" s="9" t="s">
        <v>1783</v>
      </c>
      <c r="Q408" s="9" t="s">
        <v>34</v>
      </c>
    </row>
    <row r="409" spans="1:17" ht="15.75" hidden="1">
      <c r="A409" s="9" t="s">
        <v>1588</v>
      </c>
      <c r="B409" s="9" t="s">
        <v>1776</v>
      </c>
      <c r="C409" s="26" t="s">
        <v>1777</v>
      </c>
      <c r="D409" s="9" t="s">
        <v>699</v>
      </c>
      <c r="E409"/>
      <c r="F409"/>
      <c r="G409" s="84" t="s">
        <v>1822</v>
      </c>
      <c r="H409" s="87" t="s">
        <v>1825</v>
      </c>
      <c r="I409" s="9" t="s">
        <v>68</v>
      </c>
      <c r="J409" s="9" t="s">
        <v>1780</v>
      </c>
      <c r="K409" s="86">
        <v>0.88</v>
      </c>
      <c r="L409" s="86">
        <v>0.76</v>
      </c>
      <c r="M409">
        <v>0.96</v>
      </c>
      <c r="N409" s="9" t="s">
        <v>1781</v>
      </c>
      <c r="O409" s="9" t="s">
        <v>1782</v>
      </c>
      <c r="P409" s="21" t="s">
        <v>1783</v>
      </c>
      <c r="Q409" s="9" t="s">
        <v>34</v>
      </c>
    </row>
    <row r="410" spans="1:17" ht="15.75" hidden="1">
      <c r="A410" s="9" t="s">
        <v>1588</v>
      </c>
      <c r="B410" s="9" t="s">
        <v>1776</v>
      </c>
      <c r="C410" s="26" t="s">
        <v>1777</v>
      </c>
      <c r="D410" s="9" t="s">
        <v>699</v>
      </c>
      <c r="E410"/>
      <c r="F410"/>
      <c r="G410" s="84" t="s">
        <v>1822</v>
      </c>
      <c r="H410" s="87" t="s">
        <v>1826</v>
      </c>
      <c r="I410" s="9" t="s">
        <v>68</v>
      </c>
      <c r="J410" s="9" t="s">
        <v>1780</v>
      </c>
      <c r="K410" s="86">
        <v>0.86</v>
      </c>
      <c r="L410" s="86">
        <v>0.73</v>
      </c>
      <c r="M410">
        <v>0.94</v>
      </c>
      <c r="N410" s="9" t="s">
        <v>1781</v>
      </c>
      <c r="O410" s="9" t="s">
        <v>1782</v>
      </c>
      <c r="P410" s="9" t="s">
        <v>1783</v>
      </c>
      <c r="Q410" s="9" t="s">
        <v>34</v>
      </c>
    </row>
    <row r="411" spans="1:17" ht="15.75" hidden="1">
      <c r="A411" s="9" t="s">
        <v>1588</v>
      </c>
      <c r="B411" s="9" t="s">
        <v>1776</v>
      </c>
      <c r="C411" s="26" t="s">
        <v>1777</v>
      </c>
      <c r="D411" s="9" t="s">
        <v>699</v>
      </c>
      <c r="E411"/>
      <c r="F411"/>
      <c r="G411" s="84" t="s">
        <v>1822</v>
      </c>
      <c r="H411" s="87" t="s">
        <v>1827</v>
      </c>
      <c r="I411" s="9" t="s">
        <v>68</v>
      </c>
      <c r="J411" s="9" t="s">
        <v>1780</v>
      </c>
      <c r="K411" s="86">
        <v>0.86</v>
      </c>
      <c r="L411" s="86">
        <v>0.73</v>
      </c>
      <c r="M411">
        <v>0.94</v>
      </c>
      <c r="N411" s="9" t="s">
        <v>1781</v>
      </c>
      <c r="O411" s="9" t="s">
        <v>1782</v>
      </c>
      <c r="P411" s="21" t="s">
        <v>1783</v>
      </c>
      <c r="Q411" s="9" t="s">
        <v>34</v>
      </c>
    </row>
    <row r="412" spans="1:17" ht="15.75" hidden="1">
      <c r="A412" s="9" t="s">
        <v>1588</v>
      </c>
      <c r="B412" s="9" t="s">
        <v>1776</v>
      </c>
      <c r="C412" s="26" t="s">
        <v>1777</v>
      </c>
      <c r="D412" s="9" t="s">
        <v>699</v>
      </c>
      <c r="E412"/>
      <c r="F412"/>
      <c r="G412" s="84" t="s">
        <v>1822</v>
      </c>
      <c r="H412" s="87" t="s">
        <v>1828</v>
      </c>
      <c r="I412" s="9" t="s">
        <v>68</v>
      </c>
      <c r="J412" s="9" t="s">
        <v>1780</v>
      </c>
      <c r="K412" s="86">
        <v>0.86</v>
      </c>
      <c r="L412" s="86">
        <v>0.73</v>
      </c>
      <c r="M412">
        <v>0.94</v>
      </c>
      <c r="N412" s="9" t="s">
        <v>1781</v>
      </c>
      <c r="O412" s="9" t="s">
        <v>1782</v>
      </c>
      <c r="P412" s="9" t="s">
        <v>1783</v>
      </c>
      <c r="Q412" s="9" t="s">
        <v>34</v>
      </c>
    </row>
    <row r="413" spans="1:17" ht="15.75" hidden="1">
      <c r="A413" s="9" t="s">
        <v>1588</v>
      </c>
      <c r="B413" s="9" t="s">
        <v>1776</v>
      </c>
      <c r="C413" s="26" t="s">
        <v>1777</v>
      </c>
      <c r="D413" s="9" t="s">
        <v>699</v>
      </c>
      <c r="E413"/>
      <c r="F413"/>
      <c r="G413" s="84" t="s">
        <v>1822</v>
      </c>
      <c r="H413" s="89" t="s">
        <v>1823</v>
      </c>
      <c r="I413" s="9" t="s">
        <v>68</v>
      </c>
      <c r="J413" s="9" t="s">
        <v>1780</v>
      </c>
      <c r="K413" s="86">
        <v>0.91</v>
      </c>
      <c r="L413" s="86">
        <v>0.8</v>
      </c>
      <c r="M413">
        <v>0.97</v>
      </c>
      <c r="N413" s="9" t="s">
        <v>1781</v>
      </c>
      <c r="O413" s="9" t="s">
        <v>1782</v>
      </c>
      <c r="P413" s="21" t="s">
        <v>1783</v>
      </c>
      <c r="Q413" s="9" t="s">
        <v>34</v>
      </c>
    </row>
    <row r="414" spans="1:17" ht="15.75" hidden="1">
      <c r="A414" s="9" t="s">
        <v>1588</v>
      </c>
      <c r="B414" s="9" t="s">
        <v>1776</v>
      </c>
      <c r="C414" s="26" t="s">
        <v>1777</v>
      </c>
      <c r="D414" s="9" t="s">
        <v>699</v>
      </c>
      <c r="E414"/>
      <c r="F414"/>
      <c r="G414" s="84" t="s">
        <v>1822</v>
      </c>
      <c r="H414" s="87" t="s">
        <v>1824</v>
      </c>
      <c r="I414" s="9" t="s">
        <v>68</v>
      </c>
      <c r="J414" s="9" t="s">
        <v>1780</v>
      </c>
      <c r="K414" s="86">
        <v>0.88</v>
      </c>
      <c r="L414" s="86">
        <v>0.77</v>
      </c>
      <c r="M414">
        <v>0.96</v>
      </c>
      <c r="N414" s="9" t="s">
        <v>1781</v>
      </c>
      <c r="O414" s="9" t="s">
        <v>1782</v>
      </c>
      <c r="P414" s="9" t="s">
        <v>1783</v>
      </c>
      <c r="Q414" s="9" t="s">
        <v>34</v>
      </c>
    </row>
    <row r="415" spans="1:17" ht="15.75" hidden="1">
      <c r="A415" s="9" t="s">
        <v>1588</v>
      </c>
      <c r="B415" s="9" t="s">
        <v>1776</v>
      </c>
      <c r="C415" s="26" t="s">
        <v>1777</v>
      </c>
      <c r="D415" s="9" t="s">
        <v>699</v>
      </c>
      <c r="E415"/>
      <c r="F415"/>
      <c r="G415" s="84" t="s">
        <v>1822</v>
      </c>
      <c r="H415" s="87" t="s">
        <v>1825</v>
      </c>
      <c r="I415" s="9" t="s">
        <v>68</v>
      </c>
      <c r="J415" s="9" t="s">
        <v>1780</v>
      </c>
      <c r="K415" s="86">
        <v>0.89</v>
      </c>
      <c r="L415" s="86">
        <v>0.77</v>
      </c>
      <c r="M415">
        <v>0.96</v>
      </c>
      <c r="N415" s="9" t="s">
        <v>1781</v>
      </c>
      <c r="O415" s="9" t="s">
        <v>1782</v>
      </c>
      <c r="P415" s="21" t="s">
        <v>1783</v>
      </c>
      <c r="Q415" s="9" t="s">
        <v>34</v>
      </c>
    </row>
    <row r="416" spans="1:17" ht="15.75" hidden="1">
      <c r="A416" s="9" t="s">
        <v>1588</v>
      </c>
      <c r="B416" s="9" t="s">
        <v>1776</v>
      </c>
      <c r="C416" s="26" t="s">
        <v>1777</v>
      </c>
      <c r="D416" s="9" t="s">
        <v>699</v>
      </c>
      <c r="E416"/>
      <c r="F416"/>
      <c r="G416" s="84" t="s">
        <v>1822</v>
      </c>
      <c r="H416" s="87" t="s">
        <v>1826</v>
      </c>
      <c r="I416" s="9" t="s">
        <v>68</v>
      </c>
      <c r="J416" s="9" t="s">
        <v>1780</v>
      </c>
      <c r="K416" s="86">
        <v>0.89</v>
      </c>
      <c r="L416" s="86">
        <v>0.77</v>
      </c>
      <c r="M416">
        <v>0.96</v>
      </c>
      <c r="N416" s="9" t="s">
        <v>1781</v>
      </c>
      <c r="O416" s="9" t="s">
        <v>1782</v>
      </c>
      <c r="P416" s="9" t="s">
        <v>1783</v>
      </c>
      <c r="Q416" s="9" t="s">
        <v>34</v>
      </c>
    </row>
    <row r="417" spans="1:17" ht="15.75" hidden="1">
      <c r="A417" s="9" t="s">
        <v>1588</v>
      </c>
      <c r="B417" s="9" t="s">
        <v>1776</v>
      </c>
      <c r="C417" s="26" t="s">
        <v>1777</v>
      </c>
      <c r="D417" s="9" t="s">
        <v>699</v>
      </c>
      <c r="E417"/>
      <c r="F417"/>
      <c r="G417" s="84" t="s">
        <v>1822</v>
      </c>
      <c r="H417" s="87" t="s">
        <v>1827</v>
      </c>
      <c r="I417" s="9" t="s">
        <v>68</v>
      </c>
      <c r="J417" s="9" t="s">
        <v>1780</v>
      </c>
      <c r="K417" s="86">
        <v>0.87</v>
      </c>
      <c r="L417" s="86">
        <v>0.75</v>
      </c>
      <c r="M417">
        <v>0.96</v>
      </c>
      <c r="N417" s="9" t="s">
        <v>1781</v>
      </c>
      <c r="O417" s="9" t="s">
        <v>1782</v>
      </c>
      <c r="P417" s="21" t="s">
        <v>1783</v>
      </c>
      <c r="Q417" s="9" t="s">
        <v>34</v>
      </c>
    </row>
    <row r="418" spans="1:17" ht="15.75" hidden="1">
      <c r="A418" s="9" t="s">
        <v>1588</v>
      </c>
      <c r="B418" s="9" t="s">
        <v>1776</v>
      </c>
      <c r="C418" s="26" t="s">
        <v>1777</v>
      </c>
      <c r="D418" s="9" t="s">
        <v>699</v>
      </c>
      <c r="E418"/>
      <c r="F418"/>
      <c r="G418" s="84" t="s">
        <v>1822</v>
      </c>
      <c r="H418" s="87" t="s">
        <v>1828</v>
      </c>
      <c r="I418" s="9" t="s">
        <v>68</v>
      </c>
      <c r="J418" s="9" t="s">
        <v>1780</v>
      </c>
      <c r="K418" s="86">
        <v>0.87</v>
      </c>
      <c r="L418" s="86">
        <v>0.75</v>
      </c>
      <c r="M418">
        <v>0.96</v>
      </c>
      <c r="N418" s="9" t="s">
        <v>1781</v>
      </c>
      <c r="O418" s="9" t="s">
        <v>1782</v>
      </c>
      <c r="P418" s="9" t="s">
        <v>1783</v>
      </c>
      <c r="Q418" s="9" t="s">
        <v>34</v>
      </c>
    </row>
    <row r="419" spans="1:17" hidden="1">
      <c r="A419" s="9" t="s">
        <v>1580</v>
      </c>
      <c r="B419" s="9" t="s">
        <v>1612</v>
      </c>
      <c r="C419" s="9" t="s">
        <v>783</v>
      </c>
      <c r="D419" s="9" t="s">
        <v>454</v>
      </c>
      <c r="G419" s="9" t="s">
        <v>1829</v>
      </c>
      <c r="H419" s="9" t="s">
        <v>1829</v>
      </c>
      <c r="I419" s="9" t="s">
        <v>1721</v>
      </c>
      <c r="J419" s="9" t="s">
        <v>1589</v>
      </c>
      <c r="K419" s="9">
        <v>0.9</v>
      </c>
      <c r="N419" s="9" t="s">
        <v>1830</v>
      </c>
      <c r="O419" s="9" t="s">
        <v>1831</v>
      </c>
      <c r="P419" s="21" t="s">
        <v>1832</v>
      </c>
      <c r="Q419" s="9" t="s">
        <v>34</v>
      </c>
    </row>
    <row r="420" spans="1:17" hidden="1">
      <c r="A420" s="9" t="s">
        <v>1580</v>
      </c>
      <c r="B420" s="9" t="s">
        <v>1612</v>
      </c>
      <c r="C420" s="9" t="s">
        <v>783</v>
      </c>
      <c r="D420" s="9" t="s">
        <v>454</v>
      </c>
      <c r="G420" s="9" t="s">
        <v>1829</v>
      </c>
      <c r="H420" s="9" t="s">
        <v>1829</v>
      </c>
      <c r="I420" s="9" t="s">
        <v>1721</v>
      </c>
      <c r="J420" s="9" t="s">
        <v>1589</v>
      </c>
      <c r="K420" s="9">
        <v>0.98</v>
      </c>
      <c r="N420" s="9" t="s">
        <v>1830</v>
      </c>
      <c r="O420" s="9" t="s">
        <v>1831</v>
      </c>
      <c r="P420" s="21" t="s">
        <v>1832</v>
      </c>
      <c r="Q420" s="9" t="s">
        <v>34</v>
      </c>
    </row>
    <row r="421" spans="1:17" hidden="1">
      <c r="A421" s="9" t="s">
        <v>1580</v>
      </c>
      <c r="B421" s="9" t="s">
        <v>1612</v>
      </c>
      <c r="C421" s="9" t="s">
        <v>783</v>
      </c>
      <c r="D421" s="9" t="s">
        <v>454</v>
      </c>
      <c r="G421" s="9" t="s">
        <v>1833</v>
      </c>
      <c r="H421" s="9" t="s">
        <v>1833</v>
      </c>
      <c r="I421" s="9" t="s">
        <v>1721</v>
      </c>
      <c r="J421" s="9" t="s">
        <v>1589</v>
      </c>
      <c r="K421" s="9">
        <v>0.8</v>
      </c>
      <c r="N421" s="9" t="s">
        <v>1830</v>
      </c>
      <c r="O421" s="9" t="s">
        <v>1831</v>
      </c>
      <c r="P421" s="21" t="s">
        <v>1832</v>
      </c>
      <c r="Q421" s="9" t="s">
        <v>34</v>
      </c>
    </row>
    <row r="422" spans="1:17" hidden="1">
      <c r="A422" s="9" t="s">
        <v>1580</v>
      </c>
      <c r="B422" s="9" t="s">
        <v>1612</v>
      </c>
      <c r="C422" s="9" t="s">
        <v>783</v>
      </c>
      <c r="D422" s="9" t="s">
        <v>454</v>
      </c>
      <c r="G422" s="9" t="s">
        <v>1833</v>
      </c>
      <c r="H422" s="9" t="s">
        <v>1833</v>
      </c>
      <c r="I422" s="9" t="s">
        <v>1721</v>
      </c>
      <c r="J422" s="9" t="s">
        <v>1589</v>
      </c>
      <c r="K422" s="9">
        <v>0.9</v>
      </c>
      <c r="N422" s="9" t="s">
        <v>1830</v>
      </c>
      <c r="O422" s="9" t="s">
        <v>1831</v>
      </c>
      <c r="P422" s="21" t="s">
        <v>1832</v>
      </c>
      <c r="Q422" s="9" t="s">
        <v>34</v>
      </c>
    </row>
    <row r="423" spans="1:17" hidden="1">
      <c r="A423" s="9" t="s">
        <v>1580</v>
      </c>
      <c r="B423" s="9" t="s">
        <v>1612</v>
      </c>
      <c r="C423" s="9" t="s">
        <v>783</v>
      </c>
      <c r="D423" s="9" t="s">
        <v>454</v>
      </c>
      <c r="G423" s="9" t="s">
        <v>1834</v>
      </c>
      <c r="H423" s="9" t="s">
        <v>1834</v>
      </c>
      <c r="I423" s="9" t="s">
        <v>1721</v>
      </c>
      <c r="J423" s="9" t="s">
        <v>1589</v>
      </c>
      <c r="K423" s="9">
        <v>0.99</v>
      </c>
      <c r="N423" s="9" t="s">
        <v>1830</v>
      </c>
      <c r="O423" s="9" t="s">
        <v>1831</v>
      </c>
      <c r="P423" s="21" t="s">
        <v>1832</v>
      </c>
      <c r="Q423" s="9" t="s">
        <v>34</v>
      </c>
    </row>
    <row r="424" spans="1:17" hidden="1">
      <c r="A424" s="9" t="s">
        <v>1588</v>
      </c>
      <c r="B424" s="9" t="s">
        <v>1612</v>
      </c>
      <c r="C424" s="9" t="s">
        <v>783</v>
      </c>
      <c r="D424" s="9" t="s">
        <v>454</v>
      </c>
      <c r="I424" s="9" t="s">
        <v>1721</v>
      </c>
      <c r="J424" s="9" t="s">
        <v>1589</v>
      </c>
      <c r="K424" s="9">
        <v>0.99</v>
      </c>
      <c r="N424" s="9" t="s">
        <v>1830</v>
      </c>
      <c r="O424" s="9" t="s">
        <v>1831</v>
      </c>
      <c r="P424" s="9" t="s">
        <v>1832</v>
      </c>
      <c r="Q424" s="9" t="s">
        <v>34</v>
      </c>
    </row>
    <row r="425" spans="1:17" hidden="1">
      <c r="A425" s="9" t="s">
        <v>1588</v>
      </c>
      <c r="B425" s="9" t="s">
        <v>1612</v>
      </c>
      <c r="C425" s="9" t="s">
        <v>783</v>
      </c>
      <c r="D425" s="9" t="s">
        <v>699</v>
      </c>
      <c r="I425" s="9" t="s">
        <v>1721</v>
      </c>
      <c r="J425" s="9" t="s">
        <v>1589</v>
      </c>
      <c r="K425" s="9">
        <v>0.99</v>
      </c>
      <c r="N425" s="9" t="s">
        <v>1830</v>
      </c>
      <c r="O425" s="9" t="s">
        <v>1831</v>
      </c>
      <c r="P425" s="9" t="s">
        <v>1832</v>
      </c>
      <c r="Q425" s="9" t="s">
        <v>34</v>
      </c>
    </row>
    <row r="426" spans="1:17" hidden="1">
      <c r="A426" s="9" t="s">
        <v>1580</v>
      </c>
      <c r="B426" s="9" t="s">
        <v>1612</v>
      </c>
      <c r="C426" s="9" t="s">
        <v>783</v>
      </c>
      <c r="D426" s="9" t="s">
        <v>456</v>
      </c>
      <c r="G426" s="9" t="s">
        <v>1829</v>
      </c>
      <c r="H426" s="9" t="s">
        <v>1829</v>
      </c>
      <c r="I426" s="9" t="s">
        <v>1721</v>
      </c>
      <c r="J426" s="9" t="s">
        <v>1589</v>
      </c>
      <c r="K426" s="9">
        <v>1</v>
      </c>
      <c r="N426" s="9" t="s">
        <v>1830</v>
      </c>
      <c r="O426" s="9" t="s">
        <v>1831</v>
      </c>
      <c r="P426" s="9" t="s">
        <v>1832</v>
      </c>
      <c r="Q426" s="9" t="s">
        <v>34</v>
      </c>
    </row>
    <row r="427" spans="1:17" hidden="1">
      <c r="A427" s="9" t="s">
        <v>1580</v>
      </c>
      <c r="B427" s="9" t="s">
        <v>1612</v>
      </c>
      <c r="C427" s="9" t="s">
        <v>783</v>
      </c>
      <c r="D427" s="9" t="s">
        <v>456</v>
      </c>
      <c r="G427" s="9" t="s">
        <v>1834</v>
      </c>
      <c r="H427" s="9" t="s">
        <v>1834</v>
      </c>
      <c r="I427" s="9" t="s">
        <v>1721</v>
      </c>
      <c r="J427" s="9" t="s">
        <v>1589</v>
      </c>
      <c r="K427" s="9">
        <v>0.99</v>
      </c>
      <c r="N427" s="9" t="s">
        <v>1830</v>
      </c>
      <c r="O427" s="9" t="s">
        <v>1831</v>
      </c>
      <c r="P427" s="9" t="s">
        <v>1832</v>
      </c>
      <c r="Q427" s="9" t="s">
        <v>34</v>
      </c>
    </row>
    <row r="428" spans="1:17" hidden="1">
      <c r="A428" s="9" t="s">
        <v>1588</v>
      </c>
      <c r="B428" s="9" t="s">
        <v>1612</v>
      </c>
      <c r="C428" s="9" t="s">
        <v>783</v>
      </c>
      <c r="D428" s="9" t="s">
        <v>456</v>
      </c>
      <c r="I428" s="9" t="s">
        <v>1721</v>
      </c>
      <c r="J428" s="9" t="s">
        <v>1589</v>
      </c>
      <c r="K428" s="9">
        <v>0.99</v>
      </c>
      <c r="N428" s="9" t="s">
        <v>1830</v>
      </c>
      <c r="O428" s="9" t="s">
        <v>1831</v>
      </c>
      <c r="P428" s="9" t="s">
        <v>1832</v>
      </c>
      <c r="Q428" s="9" t="s">
        <v>34</v>
      </c>
    </row>
    <row r="429" spans="1:17" hidden="1">
      <c r="A429" s="9" t="s">
        <v>1580</v>
      </c>
      <c r="B429" s="9" t="s">
        <v>1612</v>
      </c>
      <c r="C429" s="9" t="s">
        <v>783</v>
      </c>
      <c r="D429" s="9" t="s">
        <v>1315</v>
      </c>
      <c r="G429" s="9" t="s">
        <v>1834</v>
      </c>
      <c r="H429" s="9" t="s">
        <v>1834</v>
      </c>
      <c r="I429" s="9" t="s">
        <v>1721</v>
      </c>
      <c r="J429" s="9" t="s">
        <v>1589</v>
      </c>
      <c r="K429" s="9">
        <v>0.99</v>
      </c>
      <c r="N429" s="9" t="s">
        <v>1830</v>
      </c>
      <c r="O429" s="9" t="s">
        <v>1831</v>
      </c>
      <c r="P429" s="9" t="s">
        <v>1832</v>
      </c>
      <c r="Q429" s="9" t="s">
        <v>34</v>
      </c>
    </row>
    <row r="430" spans="1:17" hidden="1">
      <c r="A430" s="9" t="s">
        <v>1588</v>
      </c>
      <c r="B430" s="9" t="s">
        <v>1612</v>
      </c>
      <c r="C430" s="9" t="s">
        <v>783</v>
      </c>
      <c r="I430" s="9" t="s">
        <v>1583</v>
      </c>
      <c r="J430" s="9" t="s">
        <v>1589</v>
      </c>
      <c r="K430" s="9">
        <v>0.93799999999999994</v>
      </c>
      <c r="L430" s="35"/>
      <c r="M430" s="31"/>
      <c r="N430" s="9" t="s">
        <v>1835</v>
      </c>
      <c r="O430" s="9" t="s">
        <v>1836</v>
      </c>
      <c r="P430" s="9" t="s">
        <v>1837</v>
      </c>
      <c r="Q430" s="9" t="s">
        <v>34</v>
      </c>
    </row>
    <row r="431" spans="1:17" hidden="1">
      <c r="A431" s="9" t="s">
        <v>1580</v>
      </c>
      <c r="B431" s="9" t="s">
        <v>1612</v>
      </c>
      <c r="C431" s="9" t="s">
        <v>783</v>
      </c>
      <c r="H431" s="9" t="s">
        <v>1838</v>
      </c>
      <c r="I431" s="9" t="s">
        <v>1583</v>
      </c>
      <c r="J431" s="9" t="s">
        <v>1589</v>
      </c>
      <c r="K431" s="9">
        <v>0.38500000000000001</v>
      </c>
      <c r="L431" s="9">
        <v>0.32300000000000001</v>
      </c>
      <c r="M431" s="9">
        <v>0.45100000000000001</v>
      </c>
      <c r="N431" t="s">
        <v>1839</v>
      </c>
      <c r="O431" s="9" t="s">
        <v>1840</v>
      </c>
      <c r="P431" s="9" t="s">
        <v>1841</v>
      </c>
      <c r="Q431" s="9" t="s">
        <v>34</v>
      </c>
    </row>
    <row r="432" spans="1:17" hidden="1">
      <c r="A432" s="9" t="s">
        <v>1580</v>
      </c>
      <c r="B432" s="9" t="s">
        <v>1612</v>
      </c>
      <c r="C432" s="9" t="s">
        <v>783</v>
      </c>
      <c r="H432" s="9" t="s">
        <v>1842</v>
      </c>
      <c r="I432" s="9" t="s">
        <v>1583</v>
      </c>
      <c r="J432" s="9" t="s">
        <v>1589</v>
      </c>
      <c r="K432" s="9">
        <v>0.98399999999999999</v>
      </c>
      <c r="L432" s="9">
        <v>0.315</v>
      </c>
      <c r="M432" s="9">
        <v>0.997</v>
      </c>
      <c r="N432" t="s">
        <v>1839</v>
      </c>
      <c r="O432" s="9" t="s">
        <v>1840</v>
      </c>
      <c r="P432" s="9" t="s">
        <v>1841</v>
      </c>
      <c r="Q432" s="9" t="s">
        <v>34</v>
      </c>
    </row>
    <row r="433" spans="1:17" hidden="1">
      <c r="A433" s="9" t="s">
        <v>1588</v>
      </c>
      <c r="B433" s="9" t="s">
        <v>1612</v>
      </c>
      <c r="C433" s="9" t="s">
        <v>783</v>
      </c>
      <c r="H433" s="9" t="s">
        <v>942</v>
      </c>
      <c r="I433" s="9" t="s">
        <v>1583</v>
      </c>
      <c r="J433" s="9" t="s">
        <v>1589</v>
      </c>
      <c r="K433" s="9">
        <v>0.97899999999999998</v>
      </c>
      <c r="N433" t="s">
        <v>1839</v>
      </c>
      <c r="O433" s="9" t="s">
        <v>1840</v>
      </c>
      <c r="P433" s="9" t="s">
        <v>1841</v>
      </c>
      <c r="Q433" s="9" t="s">
        <v>34</v>
      </c>
    </row>
    <row r="434" spans="1:17" hidden="1">
      <c r="A434" s="9" t="s">
        <v>1588</v>
      </c>
      <c r="B434" s="9" t="s">
        <v>1612</v>
      </c>
      <c r="C434" s="9" t="s">
        <v>783</v>
      </c>
      <c r="H434" s="9" t="s">
        <v>942</v>
      </c>
      <c r="I434" s="9" t="s">
        <v>1583</v>
      </c>
      <c r="J434" s="9" t="s">
        <v>1589</v>
      </c>
      <c r="K434" s="9">
        <v>0.99</v>
      </c>
      <c r="N434" t="s">
        <v>1839</v>
      </c>
      <c r="O434" s="9" t="s">
        <v>1840</v>
      </c>
      <c r="P434" s="9" t="s">
        <v>1841</v>
      </c>
      <c r="Q434" s="9" t="s">
        <v>34</v>
      </c>
    </row>
    <row r="435" spans="1:17" hidden="1">
      <c r="A435" s="9" t="s">
        <v>1588</v>
      </c>
      <c r="B435" s="9" t="s">
        <v>1612</v>
      </c>
      <c r="C435" s="9" t="s">
        <v>783</v>
      </c>
      <c r="H435" s="9" t="s">
        <v>818</v>
      </c>
      <c r="I435" s="9" t="s">
        <v>1583</v>
      </c>
      <c r="J435" s="9" t="s">
        <v>1589</v>
      </c>
      <c r="K435" s="9">
        <v>0.98799999999999999</v>
      </c>
      <c r="N435" t="s">
        <v>1839</v>
      </c>
      <c r="O435" s="9" t="s">
        <v>1840</v>
      </c>
      <c r="P435" s="9" t="s">
        <v>1841</v>
      </c>
      <c r="Q435" s="9" t="s">
        <v>34</v>
      </c>
    </row>
    <row r="436" spans="1:17" hidden="1">
      <c r="A436" s="9" t="s">
        <v>1588</v>
      </c>
      <c r="B436" s="9" t="s">
        <v>1612</v>
      </c>
      <c r="C436" s="9" t="s">
        <v>783</v>
      </c>
      <c r="H436" s="9" t="s">
        <v>818</v>
      </c>
      <c r="I436" s="9" t="s">
        <v>1583</v>
      </c>
      <c r="J436" s="9" t="s">
        <v>1589</v>
      </c>
      <c r="K436" s="9">
        <v>1</v>
      </c>
      <c r="N436" t="s">
        <v>1839</v>
      </c>
      <c r="O436" s="9" t="s">
        <v>1840</v>
      </c>
      <c r="P436" s="9" t="s">
        <v>1841</v>
      </c>
      <c r="Q436" s="9" t="s">
        <v>34</v>
      </c>
    </row>
    <row r="437" spans="1:17" hidden="1">
      <c r="A437" s="9" t="s">
        <v>1580</v>
      </c>
      <c r="B437" s="9" t="s">
        <v>1843</v>
      </c>
      <c r="C437" s="9" t="s">
        <v>783</v>
      </c>
      <c r="I437" s="9" t="s">
        <v>1416</v>
      </c>
      <c r="K437" s="9">
        <v>0.87</v>
      </c>
      <c r="N437" s="9" t="s">
        <v>1844</v>
      </c>
      <c r="O437" s="9" t="s">
        <v>1845</v>
      </c>
      <c r="P437" s="21" t="s">
        <v>1846</v>
      </c>
      <c r="Q437" s="9" t="s">
        <v>34</v>
      </c>
    </row>
    <row r="438" spans="1:17" hidden="1">
      <c r="A438" s="9" t="s">
        <v>1580</v>
      </c>
      <c r="B438" s="9" t="s">
        <v>1843</v>
      </c>
      <c r="C438" s="9" t="s">
        <v>783</v>
      </c>
      <c r="I438" s="9" t="s">
        <v>1416</v>
      </c>
      <c r="K438" s="9">
        <v>0.96799999999999997</v>
      </c>
      <c r="N438" s="9" t="s">
        <v>1844</v>
      </c>
      <c r="O438" s="9" t="s">
        <v>1845</v>
      </c>
      <c r="P438" s="9" t="s">
        <v>1846</v>
      </c>
      <c r="Q438" s="9" t="s">
        <v>34</v>
      </c>
    </row>
    <row r="439" spans="1:17" hidden="1">
      <c r="A439" s="9" t="s">
        <v>1588</v>
      </c>
      <c r="B439" s="9" t="s">
        <v>1843</v>
      </c>
      <c r="C439" s="9" t="s">
        <v>783</v>
      </c>
      <c r="I439" s="9" t="s">
        <v>1416</v>
      </c>
      <c r="K439" s="9">
        <v>0.97099999999999997</v>
      </c>
      <c r="N439" s="9" t="s">
        <v>1844</v>
      </c>
      <c r="O439" s="9" t="s">
        <v>1845</v>
      </c>
      <c r="P439" s="9" t="s">
        <v>1846</v>
      </c>
      <c r="Q439" s="9" t="s">
        <v>34</v>
      </c>
    </row>
    <row r="440" spans="1:17" hidden="1">
      <c r="A440" s="9" t="s">
        <v>1588</v>
      </c>
      <c r="B440" s="9" t="s">
        <v>1843</v>
      </c>
      <c r="C440" s="9" t="s">
        <v>783</v>
      </c>
      <c r="I440" s="9" t="s">
        <v>1416</v>
      </c>
      <c r="K440" s="9">
        <v>1</v>
      </c>
      <c r="N440" s="9" t="s">
        <v>1844</v>
      </c>
      <c r="O440" s="9" t="s">
        <v>1845</v>
      </c>
      <c r="P440" s="9" t="s">
        <v>1846</v>
      </c>
      <c r="Q440" s="9" t="s">
        <v>34</v>
      </c>
    </row>
    <row r="441" spans="1:17" hidden="1">
      <c r="A441" s="9" t="s">
        <v>1580</v>
      </c>
      <c r="B441" s="9" t="s">
        <v>1847</v>
      </c>
      <c r="C441" s="9" t="s">
        <v>783</v>
      </c>
      <c r="I441" s="9" t="s">
        <v>1416</v>
      </c>
      <c r="K441" s="35">
        <v>0.92600000000000005</v>
      </c>
      <c r="N441" s="9" t="s">
        <v>1844</v>
      </c>
      <c r="O441" s="9" t="s">
        <v>1845</v>
      </c>
      <c r="P441" s="9" t="s">
        <v>1846</v>
      </c>
      <c r="Q441" s="9" t="s">
        <v>34</v>
      </c>
    </row>
    <row r="442" spans="1:17" hidden="1">
      <c r="A442" s="9" t="s">
        <v>1588</v>
      </c>
      <c r="B442" s="9" t="s">
        <v>1847</v>
      </c>
      <c r="C442" s="9" t="s">
        <v>783</v>
      </c>
      <c r="I442" s="9" t="s">
        <v>1416</v>
      </c>
      <c r="K442" s="35">
        <v>1</v>
      </c>
      <c r="N442" s="9" t="s">
        <v>1844</v>
      </c>
      <c r="O442" s="9" t="s">
        <v>1845</v>
      </c>
      <c r="P442" s="9" t="s">
        <v>1846</v>
      </c>
      <c r="Q442" s="9" t="s">
        <v>34</v>
      </c>
    </row>
    <row r="443" spans="1:17" hidden="1">
      <c r="A443" s="9" t="s">
        <v>1580</v>
      </c>
      <c r="B443" s="9" t="s">
        <v>1612</v>
      </c>
      <c r="C443" s="9" t="s">
        <v>1848</v>
      </c>
      <c r="D443" s="9" t="s">
        <v>699</v>
      </c>
      <c r="I443" s="9" t="s">
        <v>1721</v>
      </c>
      <c r="J443" s="9" t="s">
        <v>1849</v>
      </c>
      <c r="K443" s="35">
        <v>0.90959999999999996</v>
      </c>
      <c r="N443" s="9" t="s">
        <v>1850</v>
      </c>
      <c r="O443" s="9" t="s">
        <v>1831</v>
      </c>
      <c r="P443" s="21" t="s">
        <v>1851</v>
      </c>
      <c r="Q443" s="9" t="s">
        <v>34</v>
      </c>
    </row>
    <row r="444" spans="1:17" hidden="1">
      <c r="A444" s="9" t="s">
        <v>1588</v>
      </c>
      <c r="B444" s="9" t="s">
        <v>1612</v>
      </c>
      <c r="C444" s="9" t="s">
        <v>1848</v>
      </c>
      <c r="D444" s="9" t="s">
        <v>699</v>
      </c>
      <c r="I444" s="9" t="s">
        <v>1721</v>
      </c>
      <c r="J444" s="9" t="s">
        <v>1849</v>
      </c>
      <c r="K444" s="35">
        <v>0.94040000000000001</v>
      </c>
      <c r="N444" s="9" t="s">
        <v>1850</v>
      </c>
      <c r="O444" s="9" t="s">
        <v>1831</v>
      </c>
      <c r="P444" s="9" t="s">
        <v>1851</v>
      </c>
      <c r="Q444" s="9" t="s">
        <v>34</v>
      </c>
    </row>
    <row r="445" spans="1:17" hidden="1">
      <c r="A445" s="9" t="s">
        <v>1580</v>
      </c>
      <c r="B445" s="9" t="s">
        <v>1581</v>
      </c>
      <c r="C445" s="9" t="s">
        <v>1848</v>
      </c>
      <c r="D445" s="9" t="s">
        <v>699</v>
      </c>
      <c r="I445" s="9" t="s">
        <v>1583</v>
      </c>
      <c r="J445" s="9" t="s">
        <v>1852</v>
      </c>
      <c r="K445" s="35">
        <v>0.79</v>
      </c>
      <c r="N445" t="s">
        <v>1853</v>
      </c>
      <c r="O445" s="9" t="s">
        <v>1854</v>
      </c>
      <c r="P445" s="9" t="s">
        <v>1855</v>
      </c>
      <c r="Q445" s="9" t="s">
        <v>34</v>
      </c>
    </row>
    <row r="446" spans="1:17" hidden="1">
      <c r="A446" s="9" t="s">
        <v>1588</v>
      </c>
      <c r="B446" s="9" t="s">
        <v>1581</v>
      </c>
      <c r="C446" s="9" t="s">
        <v>1848</v>
      </c>
      <c r="D446" s="9" t="s">
        <v>699</v>
      </c>
      <c r="I446" s="9" t="s">
        <v>1583</v>
      </c>
      <c r="J446" s="9" t="s">
        <v>1852</v>
      </c>
      <c r="K446" s="35">
        <v>1</v>
      </c>
      <c r="N446" t="s">
        <v>1853</v>
      </c>
      <c r="O446" s="9" t="s">
        <v>1854</v>
      </c>
      <c r="P446" s="9" t="s">
        <v>1855</v>
      </c>
      <c r="Q446" s="9" t="s">
        <v>34</v>
      </c>
    </row>
    <row r="447" spans="1:17" ht="30" hidden="1">
      <c r="A447" s="9" t="s">
        <v>1580</v>
      </c>
      <c r="B447" s="9" t="s">
        <v>1612</v>
      </c>
      <c r="C447" s="10" t="s">
        <v>893</v>
      </c>
      <c r="D447" s="10" t="s">
        <v>454</v>
      </c>
      <c r="E447" s="10"/>
      <c r="F447" s="10"/>
      <c r="G447" s="10"/>
      <c r="H447" s="10"/>
      <c r="I447" s="10"/>
      <c r="J447" s="9" t="s">
        <v>1696</v>
      </c>
      <c r="L447" s="9">
        <v>0.72</v>
      </c>
      <c r="M447" s="9">
        <v>0.92700000000000005</v>
      </c>
      <c r="O447" s="9" t="s">
        <v>1856</v>
      </c>
      <c r="P447" s="9" t="s">
        <v>1857</v>
      </c>
    </row>
    <row r="448" spans="1:17" ht="30" hidden="1">
      <c r="A448" s="9" t="s">
        <v>1588</v>
      </c>
      <c r="B448" s="9" t="s">
        <v>1612</v>
      </c>
      <c r="C448" s="10" t="s">
        <v>893</v>
      </c>
      <c r="D448" s="10" t="s">
        <v>454</v>
      </c>
      <c r="E448" s="10"/>
      <c r="F448" s="10"/>
      <c r="G448" s="10"/>
      <c r="H448" s="10"/>
      <c r="I448" s="10"/>
      <c r="J448" s="9" t="s">
        <v>1696</v>
      </c>
      <c r="L448" s="9">
        <v>0.92</v>
      </c>
      <c r="M448" s="9">
        <v>1</v>
      </c>
      <c r="O448" s="9" t="s">
        <v>1858</v>
      </c>
      <c r="P448" s="9" t="s">
        <v>1857</v>
      </c>
    </row>
    <row r="449" spans="1:17">
      <c r="A449" s="9" t="s">
        <v>1580</v>
      </c>
      <c r="B449" s="9" t="s">
        <v>1581</v>
      </c>
      <c r="C449" s="9" t="s">
        <v>893</v>
      </c>
      <c r="D449" s="9" t="s">
        <v>454</v>
      </c>
      <c r="N449" t="s">
        <v>2759</v>
      </c>
      <c r="O449" s="9" t="s">
        <v>1859</v>
      </c>
      <c r="P449" s="9" t="s">
        <v>1860</v>
      </c>
      <c r="Q449" s="9" t="s">
        <v>34</v>
      </c>
    </row>
    <row r="450" spans="1:17" hidden="1">
      <c r="A450" s="9" t="s">
        <v>1580</v>
      </c>
      <c r="B450" s="9" t="s">
        <v>1861</v>
      </c>
      <c r="C450" s="9" t="s">
        <v>893</v>
      </c>
      <c r="D450" s="9" t="s">
        <v>454</v>
      </c>
      <c r="E450" s="9" t="s">
        <v>525</v>
      </c>
      <c r="J450" s="9" t="s">
        <v>1715</v>
      </c>
      <c r="K450" s="35">
        <v>1</v>
      </c>
      <c r="N450" s="9" t="s">
        <v>1862</v>
      </c>
      <c r="O450" s="9" t="s">
        <v>1717</v>
      </c>
      <c r="P450" s="9" t="s">
        <v>1718</v>
      </c>
      <c r="Q450" s="9" t="s">
        <v>34</v>
      </c>
    </row>
    <row r="451" spans="1:17" hidden="1">
      <c r="A451" s="9" t="s">
        <v>1588</v>
      </c>
      <c r="B451" s="9" t="s">
        <v>1861</v>
      </c>
      <c r="C451" s="9" t="s">
        <v>893</v>
      </c>
      <c r="D451" s="9" t="s">
        <v>454</v>
      </c>
      <c r="E451" s="9" t="s">
        <v>525</v>
      </c>
      <c r="J451" s="9" t="s">
        <v>1719</v>
      </c>
      <c r="K451" s="63">
        <v>0.996</v>
      </c>
      <c r="N451" s="9" t="s">
        <v>1862</v>
      </c>
      <c r="O451" s="9" t="s">
        <v>1717</v>
      </c>
      <c r="P451" s="9" t="s">
        <v>1718</v>
      </c>
      <c r="Q451" s="9" t="s">
        <v>34</v>
      </c>
    </row>
    <row r="452" spans="1:17" hidden="1">
      <c r="A452" s="9" t="s">
        <v>1580</v>
      </c>
      <c r="B452" s="9" t="s">
        <v>1863</v>
      </c>
      <c r="C452" s="9" t="s">
        <v>905</v>
      </c>
      <c r="D452" s="9" t="s">
        <v>1377</v>
      </c>
      <c r="I452" s="9" t="s">
        <v>1416</v>
      </c>
      <c r="J452" s="9" t="s">
        <v>1864</v>
      </c>
      <c r="K452" s="9">
        <v>0.82</v>
      </c>
      <c r="N452" s="9" t="s">
        <v>1865</v>
      </c>
      <c r="O452" s="9" t="s">
        <v>1866</v>
      </c>
      <c r="P452" s="9" t="s">
        <v>1867</v>
      </c>
      <c r="Q452" s="9" t="s">
        <v>34</v>
      </c>
    </row>
    <row r="453" spans="1:17" hidden="1">
      <c r="A453" s="9" t="s">
        <v>1580</v>
      </c>
      <c r="B453" s="9" t="s">
        <v>1863</v>
      </c>
      <c r="C453" s="9" t="s">
        <v>905</v>
      </c>
      <c r="D453" s="9" t="s">
        <v>1377</v>
      </c>
      <c r="J453" s="9" t="s">
        <v>1868</v>
      </c>
      <c r="K453" s="9">
        <v>0.97260000000000002</v>
      </c>
      <c r="N453" s="9" t="s">
        <v>1865</v>
      </c>
      <c r="O453" s="9" t="s">
        <v>1866</v>
      </c>
      <c r="P453" s="9" t="s">
        <v>1867</v>
      </c>
      <c r="Q453" s="9" t="s">
        <v>34</v>
      </c>
    </row>
    <row r="454" spans="1:17" hidden="1">
      <c r="A454" s="9" t="s">
        <v>1580</v>
      </c>
      <c r="B454" s="9" t="s">
        <v>1863</v>
      </c>
      <c r="C454" s="9" t="s">
        <v>905</v>
      </c>
      <c r="D454" s="9" t="s">
        <v>1377</v>
      </c>
      <c r="J454" s="9" t="s">
        <v>1869</v>
      </c>
      <c r="K454" s="9">
        <v>0.90400000000000003</v>
      </c>
      <c r="N454" s="9" t="s">
        <v>1865</v>
      </c>
      <c r="O454" s="9" t="s">
        <v>1866</v>
      </c>
      <c r="P454" s="9" t="s">
        <v>1867</v>
      </c>
      <c r="Q454" s="9" t="s">
        <v>34</v>
      </c>
    </row>
    <row r="455" spans="1:17" hidden="1">
      <c r="A455" s="9" t="s">
        <v>1580</v>
      </c>
      <c r="B455" s="9" t="s">
        <v>1863</v>
      </c>
      <c r="C455" s="9" t="s">
        <v>905</v>
      </c>
      <c r="D455" s="9" t="s">
        <v>1377</v>
      </c>
      <c r="J455" s="9" t="s">
        <v>1870</v>
      </c>
      <c r="K455" s="9">
        <v>0.9</v>
      </c>
      <c r="N455" s="9" t="s">
        <v>1865</v>
      </c>
      <c r="O455" s="9" t="s">
        <v>1866</v>
      </c>
      <c r="P455" s="9" t="s">
        <v>1867</v>
      </c>
      <c r="Q455" s="9" t="s">
        <v>34</v>
      </c>
    </row>
    <row r="456" spans="1:17" hidden="1">
      <c r="A456" s="9" t="s">
        <v>1580</v>
      </c>
      <c r="B456" s="9" t="s">
        <v>1863</v>
      </c>
      <c r="C456" s="9" t="s">
        <v>905</v>
      </c>
      <c r="D456" s="9" t="s">
        <v>1377</v>
      </c>
      <c r="J456" s="9" t="s">
        <v>1870</v>
      </c>
      <c r="K456" s="9">
        <v>0.95</v>
      </c>
      <c r="N456" s="9" t="s">
        <v>1865</v>
      </c>
      <c r="O456" s="9" t="s">
        <v>1866</v>
      </c>
      <c r="P456" s="9" t="s">
        <v>1867</v>
      </c>
      <c r="Q456" s="9" t="s">
        <v>34</v>
      </c>
    </row>
    <row r="457" spans="1:17" hidden="1">
      <c r="A457" s="9" t="s">
        <v>1580</v>
      </c>
      <c r="B457" s="9" t="s">
        <v>1863</v>
      </c>
      <c r="C457" s="9" t="s">
        <v>905</v>
      </c>
      <c r="D457" s="9" t="s">
        <v>1377</v>
      </c>
      <c r="J457" s="9" t="s">
        <v>1871</v>
      </c>
      <c r="K457" s="9">
        <v>0.8</v>
      </c>
      <c r="N457" s="9" t="s">
        <v>1865</v>
      </c>
      <c r="O457" s="9" t="s">
        <v>1866</v>
      </c>
      <c r="P457" s="9" t="s">
        <v>1867</v>
      </c>
      <c r="Q457" s="9" t="s">
        <v>34</v>
      </c>
    </row>
    <row r="458" spans="1:17" hidden="1">
      <c r="A458" s="9" t="s">
        <v>1580</v>
      </c>
      <c r="B458" s="9" t="s">
        <v>1872</v>
      </c>
      <c r="C458" s="9" t="s">
        <v>905</v>
      </c>
      <c r="D458" s="9" t="s">
        <v>1377</v>
      </c>
      <c r="I458" s="9" t="s">
        <v>1583</v>
      </c>
      <c r="J458" s="9" t="s">
        <v>1873</v>
      </c>
      <c r="K458" s="9">
        <v>0.79549999999999998</v>
      </c>
      <c r="N458" t="s">
        <v>1874</v>
      </c>
      <c r="O458" s="9" t="s">
        <v>1875</v>
      </c>
      <c r="P458" s="9" t="s">
        <v>1876</v>
      </c>
      <c r="Q458" s="9" t="s">
        <v>34</v>
      </c>
    </row>
    <row r="459" spans="1:17" hidden="1">
      <c r="A459" s="9" t="s">
        <v>1588</v>
      </c>
      <c r="B459" s="9" t="s">
        <v>1872</v>
      </c>
      <c r="C459" s="9" t="s">
        <v>905</v>
      </c>
      <c r="D459" s="9" t="s">
        <v>1377</v>
      </c>
      <c r="I459" s="9" t="s">
        <v>1583</v>
      </c>
      <c r="J459" s="9" t="s">
        <v>1877</v>
      </c>
      <c r="K459" s="9">
        <v>0.99739999999999995</v>
      </c>
      <c r="N459" t="s">
        <v>1874</v>
      </c>
      <c r="O459" s="9" t="s">
        <v>1875</v>
      </c>
      <c r="P459" s="9" t="s">
        <v>1876</v>
      </c>
      <c r="Q459" s="9" t="s">
        <v>34</v>
      </c>
    </row>
    <row r="460" spans="1:17" hidden="1">
      <c r="A460" s="9" t="s">
        <v>1580</v>
      </c>
      <c r="B460" s="9" t="s">
        <v>1608</v>
      </c>
      <c r="C460" s="9" t="s">
        <v>905</v>
      </c>
      <c r="D460" s="9" t="s">
        <v>1377</v>
      </c>
      <c r="I460" s="9" t="s">
        <v>1583</v>
      </c>
      <c r="K460" s="9">
        <v>0.78</v>
      </c>
      <c r="N460" s="9" t="s">
        <v>1878</v>
      </c>
      <c r="O460" s="9" t="s">
        <v>1879</v>
      </c>
      <c r="P460" s="9" t="s">
        <v>1880</v>
      </c>
      <c r="Q460" s="9" t="s">
        <v>34</v>
      </c>
    </row>
    <row r="461" spans="1:17" hidden="1">
      <c r="A461" s="9" t="s">
        <v>1580</v>
      </c>
      <c r="B461" s="9" t="s">
        <v>1843</v>
      </c>
      <c r="C461" s="9" t="s">
        <v>905</v>
      </c>
      <c r="D461" s="9" t="s">
        <v>1377</v>
      </c>
      <c r="I461" s="9" t="s">
        <v>1583</v>
      </c>
      <c r="K461" s="9">
        <v>0.75</v>
      </c>
      <c r="N461" s="9" t="s">
        <v>1878</v>
      </c>
      <c r="O461" s="9" t="s">
        <v>1879</v>
      </c>
      <c r="P461" s="9" t="s">
        <v>1880</v>
      </c>
      <c r="Q461" s="9" t="s">
        <v>34</v>
      </c>
    </row>
    <row r="462" spans="1:17" hidden="1">
      <c r="A462" s="9" t="s">
        <v>1580</v>
      </c>
      <c r="B462" s="9" t="s">
        <v>1843</v>
      </c>
      <c r="C462" s="9" t="s">
        <v>905</v>
      </c>
      <c r="D462" s="9" t="s">
        <v>1377</v>
      </c>
      <c r="I462" s="9" t="s">
        <v>1583</v>
      </c>
      <c r="K462" s="9">
        <v>0.78</v>
      </c>
      <c r="N462" s="9" t="s">
        <v>1878</v>
      </c>
      <c r="O462" s="9" t="s">
        <v>1879</v>
      </c>
      <c r="P462" s="9" t="s">
        <v>1880</v>
      </c>
      <c r="Q462" s="9" t="s">
        <v>34</v>
      </c>
    </row>
    <row r="463" spans="1:17" hidden="1">
      <c r="A463" s="9" t="s">
        <v>1588</v>
      </c>
      <c r="B463" s="9" t="s">
        <v>1608</v>
      </c>
      <c r="C463" s="9" t="s">
        <v>905</v>
      </c>
      <c r="D463" s="9" t="s">
        <v>1377</v>
      </c>
      <c r="I463" s="9" t="s">
        <v>1583</v>
      </c>
      <c r="K463" s="9">
        <v>1</v>
      </c>
      <c r="N463" s="9" t="s">
        <v>1878</v>
      </c>
      <c r="O463" s="9" t="s">
        <v>1879</v>
      </c>
      <c r="P463" s="9" t="s">
        <v>1880</v>
      </c>
      <c r="Q463" s="9" t="s">
        <v>34</v>
      </c>
    </row>
    <row r="464" spans="1:17" hidden="1">
      <c r="A464" s="9" t="s">
        <v>1588</v>
      </c>
      <c r="B464" s="9" t="s">
        <v>1843</v>
      </c>
      <c r="C464" s="9" t="s">
        <v>905</v>
      </c>
      <c r="D464" s="9" t="s">
        <v>1377</v>
      </c>
      <c r="E464"/>
      <c r="F464"/>
      <c r="G464"/>
      <c r="H464"/>
      <c r="I464" s="9" t="s">
        <v>1583</v>
      </c>
      <c r="J464"/>
      <c r="K464">
        <v>1</v>
      </c>
      <c r="L464"/>
      <c r="M464"/>
      <c r="N464" s="9" t="s">
        <v>1878</v>
      </c>
      <c r="O464" s="9" t="s">
        <v>1879</v>
      </c>
      <c r="P464" s="9" t="s">
        <v>1880</v>
      </c>
      <c r="Q464" s="9" t="s">
        <v>34</v>
      </c>
    </row>
    <row r="465" spans="1:17" hidden="1">
      <c r="A465" s="9" t="s">
        <v>1580</v>
      </c>
      <c r="B465" s="9" t="s">
        <v>1612</v>
      </c>
      <c r="C465" s="9" t="s">
        <v>925</v>
      </c>
      <c r="D465" s="9" t="s">
        <v>699</v>
      </c>
      <c r="H465" s="9" t="s">
        <v>1881</v>
      </c>
      <c r="I465" s="9" t="s">
        <v>1583</v>
      </c>
      <c r="J465" s="9" t="s">
        <v>1696</v>
      </c>
      <c r="K465">
        <v>0.89</v>
      </c>
      <c r="L465">
        <v>0.86799999999999999</v>
      </c>
      <c r="M465">
        <v>0.91200000000000003</v>
      </c>
      <c r="N465" t="s">
        <v>1882</v>
      </c>
      <c r="O465" s="9" t="s">
        <v>1883</v>
      </c>
      <c r="P465" s="21" t="s">
        <v>1884</v>
      </c>
      <c r="Q465" s="9" t="s">
        <v>34</v>
      </c>
    </row>
    <row r="466" spans="1:17" hidden="1">
      <c r="A466" s="9" t="s">
        <v>1580</v>
      </c>
      <c r="B466" s="9" t="s">
        <v>1612</v>
      </c>
      <c r="C466" s="9" t="s">
        <v>925</v>
      </c>
      <c r="D466" s="9" t="s">
        <v>699</v>
      </c>
      <c r="H466" s="9" t="s">
        <v>1885</v>
      </c>
      <c r="I466" s="9" t="s">
        <v>1583</v>
      </c>
      <c r="J466" s="9" t="s">
        <v>1696</v>
      </c>
      <c r="K466">
        <v>0.84499999999999997</v>
      </c>
      <c r="L466">
        <v>0.82</v>
      </c>
      <c r="M466">
        <v>0.87</v>
      </c>
      <c r="N466" t="s">
        <v>1882</v>
      </c>
      <c r="O466" s="9" t="s">
        <v>1883</v>
      </c>
      <c r="P466" s="21" t="s">
        <v>1884</v>
      </c>
      <c r="Q466" s="9" t="s">
        <v>34</v>
      </c>
    </row>
    <row r="467" spans="1:17" hidden="1">
      <c r="A467" s="9" t="s">
        <v>1580</v>
      </c>
      <c r="B467" s="9" t="s">
        <v>1612</v>
      </c>
      <c r="C467" s="9" t="s">
        <v>925</v>
      </c>
      <c r="D467" s="9" t="s">
        <v>699</v>
      </c>
      <c r="H467" s="9" t="s">
        <v>1886</v>
      </c>
      <c r="I467" s="9" t="s">
        <v>1583</v>
      </c>
      <c r="J467" s="9" t="s">
        <v>1696</v>
      </c>
      <c r="K467">
        <v>0.79800000000000004</v>
      </c>
      <c r="L467">
        <v>0.77100000000000002</v>
      </c>
      <c r="M467">
        <v>0.82599999999999996</v>
      </c>
      <c r="N467" t="s">
        <v>1882</v>
      </c>
      <c r="O467" s="9" t="s">
        <v>1883</v>
      </c>
      <c r="P467" s="21" t="s">
        <v>1884</v>
      </c>
      <c r="Q467" s="9" t="s">
        <v>34</v>
      </c>
    </row>
    <row r="468" spans="1:17" hidden="1">
      <c r="A468" s="9" t="s">
        <v>1580</v>
      </c>
      <c r="B468" s="9" t="s">
        <v>1612</v>
      </c>
      <c r="C468" s="9" t="s">
        <v>925</v>
      </c>
      <c r="D468" s="9" t="s">
        <v>699</v>
      </c>
      <c r="H468" s="9" t="s">
        <v>1887</v>
      </c>
      <c r="I468" s="9" t="s">
        <v>1583</v>
      </c>
      <c r="J468" s="9" t="s">
        <v>1696</v>
      </c>
      <c r="K468">
        <v>0.75800000000000001</v>
      </c>
      <c r="L468">
        <v>0.72799999999999998</v>
      </c>
      <c r="M468">
        <v>0.78700000000000003</v>
      </c>
      <c r="N468" t="s">
        <v>1882</v>
      </c>
      <c r="O468" s="9" t="s">
        <v>1883</v>
      </c>
      <c r="P468" s="21" t="s">
        <v>1884</v>
      </c>
      <c r="Q468" s="9" t="s">
        <v>34</v>
      </c>
    </row>
    <row r="469" spans="1:17" hidden="1">
      <c r="A469" s="9" t="s">
        <v>1580</v>
      </c>
      <c r="B469" s="9" t="s">
        <v>1612</v>
      </c>
      <c r="C469" s="9" t="s">
        <v>925</v>
      </c>
      <c r="D469" s="9" t="s">
        <v>699</v>
      </c>
      <c r="H469" s="9" t="s">
        <v>1888</v>
      </c>
      <c r="I469" s="9" t="s">
        <v>1583</v>
      </c>
      <c r="J469" s="9" t="s">
        <v>1696</v>
      </c>
      <c r="K469">
        <v>0.91400000000000003</v>
      </c>
      <c r="L469">
        <v>0.89500000000000002</v>
      </c>
      <c r="M469">
        <v>0.93400000000000005</v>
      </c>
      <c r="N469" t="s">
        <v>1882</v>
      </c>
      <c r="O469" s="9" t="s">
        <v>1883</v>
      </c>
      <c r="P469" s="21" t="s">
        <v>1884</v>
      </c>
      <c r="Q469" s="9" t="s">
        <v>34</v>
      </c>
    </row>
    <row r="470" spans="1:17" hidden="1">
      <c r="A470" s="9" t="s">
        <v>1580</v>
      </c>
      <c r="B470" s="9" t="s">
        <v>1612</v>
      </c>
      <c r="C470" s="9" t="s">
        <v>925</v>
      </c>
      <c r="D470" s="9" t="s">
        <v>699</v>
      </c>
      <c r="H470" s="9" t="s">
        <v>1889</v>
      </c>
      <c r="I470" s="9" t="s">
        <v>1583</v>
      </c>
      <c r="J470" s="9" t="s">
        <v>1696</v>
      </c>
      <c r="K470">
        <v>0.95299999999999996</v>
      </c>
      <c r="L470">
        <v>0.93899999999999995</v>
      </c>
      <c r="M470">
        <v>0.96799999999999997</v>
      </c>
      <c r="N470" t="s">
        <v>1882</v>
      </c>
      <c r="O470" s="9" t="s">
        <v>1883</v>
      </c>
      <c r="P470" s="21" t="s">
        <v>1884</v>
      </c>
      <c r="Q470" s="9" t="s">
        <v>34</v>
      </c>
    </row>
    <row r="471" spans="1:17" hidden="1">
      <c r="A471" s="9" t="s">
        <v>1588</v>
      </c>
      <c r="B471" s="9" t="s">
        <v>1612</v>
      </c>
      <c r="C471" s="9" t="s">
        <v>925</v>
      </c>
      <c r="D471" s="9" t="s">
        <v>699</v>
      </c>
      <c r="H471" s="9" t="s">
        <v>1881</v>
      </c>
      <c r="I471" s="9" t="s">
        <v>1583</v>
      </c>
      <c r="J471" s="9" t="s">
        <v>1696</v>
      </c>
      <c r="K471">
        <v>0.94799999999999995</v>
      </c>
      <c r="L471">
        <v>0.93300000000000005</v>
      </c>
      <c r="M471">
        <v>0.96399999999999997</v>
      </c>
      <c r="N471" t="s">
        <v>1882</v>
      </c>
      <c r="O471" s="9" t="s">
        <v>1883</v>
      </c>
      <c r="P471" s="21" t="s">
        <v>1884</v>
      </c>
      <c r="Q471" s="9" t="s">
        <v>34</v>
      </c>
    </row>
    <row r="472" spans="1:17" hidden="1">
      <c r="A472" s="9" t="s">
        <v>1588</v>
      </c>
      <c r="B472" s="9" t="s">
        <v>1612</v>
      </c>
      <c r="C472" s="9" t="s">
        <v>925</v>
      </c>
      <c r="D472" s="9" t="s">
        <v>699</v>
      </c>
      <c r="H472" s="9" t="s">
        <v>1885</v>
      </c>
      <c r="I472" s="9" t="s">
        <v>1583</v>
      </c>
      <c r="J472" s="9" t="s">
        <v>1696</v>
      </c>
      <c r="K472">
        <v>0.96799999999999997</v>
      </c>
      <c r="L472">
        <v>0.95599999999999996</v>
      </c>
      <c r="M472">
        <v>0.98</v>
      </c>
      <c r="N472" t="s">
        <v>1882</v>
      </c>
      <c r="O472" s="9" t="s">
        <v>1883</v>
      </c>
      <c r="P472" s="21" t="s">
        <v>1884</v>
      </c>
      <c r="Q472" s="9" t="s">
        <v>34</v>
      </c>
    </row>
    <row r="473" spans="1:17" hidden="1">
      <c r="A473" s="9" t="s">
        <v>1588</v>
      </c>
      <c r="B473" s="9" t="s">
        <v>1612</v>
      </c>
      <c r="C473" s="9" t="s">
        <v>925</v>
      </c>
      <c r="D473" s="9" t="s">
        <v>699</v>
      </c>
      <c r="H473" s="9" t="s">
        <v>1886</v>
      </c>
      <c r="I473" s="9" t="s">
        <v>1583</v>
      </c>
      <c r="J473" s="9" t="s">
        <v>1696</v>
      </c>
      <c r="K473">
        <v>0.98199999999999998</v>
      </c>
      <c r="L473">
        <v>0.97199999999999998</v>
      </c>
      <c r="M473">
        <v>0.99099999999999999</v>
      </c>
      <c r="N473" t="s">
        <v>1882</v>
      </c>
      <c r="O473" s="9" t="s">
        <v>1883</v>
      </c>
      <c r="P473" s="21" t="s">
        <v>1884</v>
      </c>
      <c r="Q473" s="9" t="s">
        <v>34</v>
      </c>
    </row>
    <row r="474" spans="1:17" hidden="1">
      <c r="A474" s="9" t="s">
        <v>1588</v>
      </c>
      <c r="B474" s="9" t="s">
        <v>1612</v>
      </c>
      <c r="C474" s="9" t="s">
        <v>925</v>
      </c>
      <c r="D474" s="9" t="s">
        <v>699</v>
      </c>
      <c r="H474" s="9" t="s">
        <v>1887</v>
      </c>
      <c r="I474" s="9" t="s">
        <v>1583</v>
      </c>
      <c r="J474" s="9" t="s">
        <v>1696</v>
      </c>
      <c r="K474">
        <v>0.98799999999999999</v>
      </c>
      <c r="L474">
        <v>0.98099999999999998</v>
      </c>
      <c r="M474">
        <v>0.996</v>
      </c>
      <c r="N474" t="s">
        <v>1882</v>
      </c>
      <c r="O474" s="9" t="s">
        <v>1883</v>
      </c>
      <c r="P474" s="21" t="s">
        <v>1884</v>
      </c>
      <c r="Q474" s="9" t="s">
        <v>34</v>
      </c>
    </row>
    <row r="475" spans="1:17" hidden="1">
      <c r="A475" s="9" t="s">
        <v>1588</v>
      </c>
      <c r="B475" s="9" t="s">
        <v>1612</v>
      </c>
      <c r="C475" s="9" t="s">
        <v>925</v>
      </c>
      <c r="D475" s="9" t="s">
        <v>699</v>
      </c>
      <c r="H475" s="9" t="s">
        <v>1888</v>
      </c>
      <c r="I475" s="9" t="s">
        <v>1583</v>
      </c>
      <c r="J475" s="9" t="s">
        <v>1696</v>
      </c>
      <c r="K475">
        <v>0.876</v>
      </c>
      <c r="L475">
        <v>0.85299999999999998</v>
      </c>
      <c r="M475">
        <v>0.89900000000000002</v>
      </c>
      <c r="N475" t="s">
        <v>1882</v>
      </c>
      <c r="O475" s="9" t="s">
        <v>1883</v>
      </c>
      <c r="P475" s="21" t="s">
        <v>1884</v>
      </c>
      <c r="Q475" s="9" t="s">
        <v>34</v>
      </c>
    </row>
    <row r="476" spans="1:17" hidden="1">
      <c r="A476" s="9" t="s">
        <v>1588</v>
      </c>
      <c r="B476" s="9" t="s">
        <v>1612</v>
      </c>
      <c r="C476" s="9" t="s">
        <v>925</v>
      </c>
      <c r="D476" s="9" t="s">
        <v>699</v>
      </c>
      <c r="H476" s="9" t="s">
        <v>1889</v>
      </c>
      <c r="I476" s="9" t="s">
        <v>1583</v>
      </c>
      <c r="J476" s="9" t="s">
        <v>1696</v>
      </c>
      <c r="K476">
        <v>0.77</v>
      </c>
      <c r="L476">
        <v>0.74</v>
      </c>
      <c r="M476">
        <v>0.8</v>
      </c>
      <c r="N476" t="s">
        <v>1882</v>
      </c>
      <c r="O476" s="9" t="s">
        <v>1883</v>
      </c>
      <c r="P476" s="21" t="s">
        <v>1884</v>
      </c>
      <c r="Q476" s="9" t="s">
        <v>34</v>
      </c>
    </row>
    <row r="477" spans="1:17" hidden="1">
      <c r="A477" s="9" t="s">
        <v>1588</v>
      </c>
      <c r="B477" s="9" t="s">
        <v>1636</v>
      </c>
      <c r="C477" s="9" t="s">
        <v>925</v>
      </c>
      <c r="D477" s="9" t="s">
        <v>699</v>
      </c>
      <c r="I477" s="9" t="s">
        <v>1691</v>
      </c>
      <c r="J477" s="9" t="s">
        <v>1890</v>
      </c>
      <c r="K477">
        <v>0.61699999999999999</v>
      </c>
      <c r="L477"/>
      <c r="M477"/>
      <c r="N477" s="9" t="s">
        <v>1891</v>
      </c>
      <c r="O477" s="9" t="s">
        <v>1892</v>
      </c>
      <c r="P477" s="21" t="s">
        <v>1893</v>
      </c>
      <c r="Q477" s="9" t="s">
        <v>34</v>
      </c>
    </row>
    <row r="478" spans="1:17" hidden="1">
      <c r="A478" s="9" t="s">
        <v>1588</v>
      </c>
      <c r="B478" s="9" t="s">
        <v>1636</v>
      </c>
      <c r="C478" s="9" t="s">
        <v>925</v>
      </c>
      <c r="D478" s="9" t="s">
        <v>699</v>
      </c>
      <c r="I478" s="9" t="s">
        <v>1691</v>
      </c>
      <c r="J478" s="9" t="s">
        <v>1890</v>
      </c>
      <c r="K478" s="9">
        <v>0.67200000000000004</v>
      </c>
      <c r="N478" s="9" t="s">
        <v>1891</v>
      </c>
      <c r="O478" s="9" t="s">
        <v>1892</v>
      </c>
      <c r="P478" s="21" t="s">
        <v>1893</v>
      </c>
      <c r="Q478" s="9" t="s">
        <v>34</v>
      </c>
    </row>
    <row r="479" spans="1:17" hidden="1">
      <c r="A479" s="9" t="s">
        <v>1580</v>
      </c>
      <c r="B479" s="9" t="s">
        <v>1894</v>
      </c>
      <c r="C479" s="9" t="s">
        <v>925</v>
      </c>
      <c r="D479" s="9" t="s">
        <v>699</v>
      </c>
      <c r="G479" s="9" t="s">
        <v>1895</v>
      </c>
      <c r="I479" s="9" t="s">
        <v>1583</v>
      </c>
      <c r="J479" s="9" t="s">
        <v>1589</v>
      </c>
      <c r="K479" s="9">
        <v>0.16700000000000001</v>
      </c>
      <c r="L479" s="9">
        <v>0.56999999999999995</v>
      </c>
      <c r="M479" s="9">
        <v>0.307</v>
      </c>
      <c r="N479" s="9" t="s">
        <v>1896</v>
      </c>
      <c r="O479" s="9" t="s">
        <v>1897</v>
      </c>
      <c r="P479" s="9" t="s">
        <v>1898</v>
      </c>
      <c r="Q479" s="9" t="s">
        <v>34</v>
      </c>
    </row>
    <row r="480" spans="1:17" hidden="1">
      <c r="A480" s="9" t="s">
        <v>1580</v>
      </c>
      <c r="B480" s="9" t="s">
        <v>1894</v>
      </c>
      <c r="C480" s="9" t="s">
        <v>925</v>
      </c>
      <c r="D480" s="9" t="s">
        <v>699</v>
      </c>
      <c r="G480" s="9" t="s">
        <v>1895</v>
      </c>
      <c r="J480" s="9" t="s">
        <v>1899</v>
      </c>
      <c r="K480" s="9">
        <v>0.73099999999999998</v>
      </c>
      <c r="L480" s="9">
        <v>0.57299999999999995</v>
      </c>
      <c r="M480" s="9">
        <v>0.876</v>
      </c>
      <c r="N480" s="9" t="s">
        <v>1896</v>
      </c>
      <c r="O480" s="9" t="s">
        <v>1897</v>
      </c>
      <c r="P480" s="9" t="s">
        <v>1898</v>
      </c>
      <c r="Q480" s="9" t="s">
        <v>34</v>
      </c>
    </row>
    <row r="481" spans="1:17" hidden="1">
      <c r="A481" s="9" t="s">
        <v>1580</v>
      </c>
      <c r="B481" s="9" t="s">
        <v>1894</v>
      </c>
      <c r="C481" s="9" t="s">
        <v>925</v>
      </c>
      <c r="D481" s="9" t="s">
        <v>699</v>
      </c>
      <c r="G481" s="9" t="s">
        <v>1895</v>
      </c>
      <c r="J481" s="9" t="s">
        <v>1900</v>
      </c>
      <c r="K481" s="9">
        <v>0.996</v>
      </c>
      <c r="L481" s="9">
        <v>0.95099999999999996</v>
      </c>
      <c r="M481" s="9">
        <v>1</v>
      </c>
      <c r="N481" s="9" t="s">
        <v>1896</v>
      </c>
      <c r="O481" s="9" t="s">
        <v>1897</v>
      </c>
      <c r="P481" s="9" t="s">
        <v>1898</v>
      </c>
      <c r="Q481" s="9" t="s">
        <v>34</v>
      </c>
    </row>
    <row r="482" spans="1:17" hidden="1">
      <c r="A482" s="9" t="s">
        <v>1580</v>
      </c>
      <c r="B482" s="9" t="s">
        <v>1901</v>
      </c>
      <c r="C482" s="9" t="s">
        <v>925</v>
      </c>
      <c r="D482" s="9" t="s">
        <v>699</v>
      </c>
      <c r="I482" s="9" t="s">
        <v>1583</v>
      </c>
      <c r="J482" s="9" t="s">
        <v>1589</v>
      </c>
      <c r="K482" s="9">
        <v>0.27300000000000002</v>
      </c>
      <c r="N482" t="s">
        <v>1902</v>
      </c>
      <c r="O482" s="9" t="s">
        <v>1903</v>
      </c>
      <c r="P482" s="9" t="s">
        <v>1904</v>
      </c>
      <c r="Q482" s="9" t="s">
        <v>34</v>
      </c>
    </row>
    <row r="483" spans="1:17" hidden="1">
      <c r="A483" s="9" t="s">
        <v>1580</v>
      </c>
      <c r="B483" s="9" t="s">
        <v>1901</v>
      </c>
      <c r="C483" s="9" t="s">
        <v>925</v>
      </c>
      <c r="D483" s="9" t="s">
        <v>699</v>
      </c>
      <c r="I483" s="9" t="s">
        <v>1583</v>
      </c>
      <c r="J483" s="9" t="s">
        <v>1589</v>
      </c>
      <c r="K483" s="9">
        <v>0.623</v>
      </c>
      <c r="L483"/>
      <c r="M483"/>
      <c r="N483" t="s">
        <v>1902</v>
      </c>
      <c r="O483" s="9" t="s">
        <v>1903</v>
      </c>
      <c r="P483" s="9" t="s">
        <v>1904</v>
      </c>
      <c r="Q483" s="9" t="s">
        <v>34</v>
      </c>
    </row>
    <row r="484" spans="1:17" ht="15" hidden="1" customHeight="1">
      <c r="A484" s="9" t="s">
        <v>1580</v>
      </c>
      <c r="B484" t="s">
        <v>1905</v>
      </c>
      <c r="C484" t="s">
        <v>1038</v>
      </c>
      <c r="D484" t="s">
        <v>454</v>
      </c>
      <c r="E484"/>
      <c r="F484"/>
      <c r="G484"/>
      <c r="H484"/>
      <c r="I484" s="9" t="s">
        <v>1906</v>
      </c>
      <c r="J484" t="s">
        <v>1907</v>
      </c>
      <c r="K484">
        <v>0.7</v>
      </c>
      <c r="L484">
        <v>0.56000000000000005</v>
      </c>
      <c r="M484">
        <v>0.81</v>
      </c>
      <c r="N484" t="s">
        <v>1908</v>
      </c>
      <c r="O484" s="9" t="s">
        <v>1909</v>
      </c>
      <c r="P484" s="9" t="s">
        <v>1910</v>
      </c>
      <c r="Q484" s="9" t="s">
        <v>34</v>
      </c>
    </row>
    <row r="485" spans="1:17" ht="15" hidden="1" customHeight="1">
      <c r="A485" s="9" t="s">
        <v>1580</v>
      </c>
      <c r="B485" t="s">
        <v>1905</v>
      </c>
      <c r="C485" t="s">
        <v>1038</v>
      </c>
      <c r="D485" t="s">
        <v>454</v>
      </c>
      <c r="E485"/>
      <c r="F485"/>
      <c r="G485" t="s">
        <v>1911</v>
      </c>
      <c r="H485"/>
      <c r="I485" s="9" t="s">
        <v>1906</v>
      </c>
      <c r="J485" t="s">
        <v>1907</v>
      </c>
      <c r="K485">
        <v>0.74</v>
      </c>
      <c r="L485">
        <v>0.65</v>
      </c>
      <c r="M485">
        <v>0.82</v>
      </c>
      <c r="N485" t="s">
        <v>1908</v>
      </c>
      <c r="O485" s="9" t="s">
        <v>1909</v>
      </c>
      <c r="P485" s="9" t="s">
        <v>1910</v>
      </c>
      <c r="Q485" s="9" t="s">
        <v>34</v>
      </c>
    </row>
    <row r="486" spans="1:17" ht="15" hidden="1" customHeight="1">
      <c r="A486" s="9" t="s">
        <v>1580</v>
      </c>
      <c r="B486" t="s">
        <v>1905</v>
      </c>
      <c r="C486" t="s">
        <v>1038</v>
      </c>
      <c r="D486" t="s">
        <v>454</v>
      </c>
      <c r="E486"/>
      <c r="F486"/>
      <c r="G486"/>
      <c r="H486"/>
      <c r="I486" s="9" t="s">
        <v>1906</v>
      </c>
      <c r="J486" t="s">
        <v>1907</v>
      </c>
      <c r="K486">
        <v>0.49</v>
      </c>
      <c r="L486">
        <v>0.41</v>
      </c>
      <c r="M486">
        <v>0.56000000000000005</v>
      </c>
      <c r="N486" t="s">
        <v>1908</v>
      </c>
      <c r="O486" s="9" t="s">
        <v>1909</v>
      </c>
      <c r="P486" s="9" t="s">
        <v>1910</v>
      </c>
      <c r="Q486" s="9" t="s">
        <v>34</v>
      </c>
    </row>
    <row r="487" spans="1:17" ht="15" hidden="1" customHeight="1">
      <c r="A487" s="9" t="s">
        <v>1580</v>
      </c>
      <c r="B487" t="s">
        <v>1905</v>
      </c>
      <c r="C487" t="s">
        <v>1038</v>
      </c>
      <c r="D487" t="s">
        <v>454</v>
      </c>
      <c r="E487"/>
      <c r="F487"/>
      <c r="G487"/>
      <c r="H487"/>
      <c r="I487" s="9" t="s">
        <v>1906</v>
      </c>
      <c r="J487" t="s">
        <v>1907</v>
      </c>
      <c r="K487">
        <v>0.23</v>
      </c>
      <c r="L487">
        <v>0.16</v>
      </c>
      <c r="M487">
        <v>0.3</v>
      </c>
      <c r="N487" t="s">
        <v>1912</v>
      </c>
      <c r="O487" s="9" t="s">
        <v>1909</v>
      </c>
      <c r="P487" s="9" t="s">
        <v>1910</v>
      </c>
      <c r="Q487" s="9" t="s">
        <v>34</v>
      </c>
    </row>
    <row r="488" spans="1:17" ht="15" hidden="1" customHeight="1">
      <c r="A488" s="9" t="s">
        <v>1580</v>
      </c>
      <c r="B488" t="s">
        <v>1905</v>
      </c>
      <c r="C488" t="s">
        <v>1038</v>
      </c>
      <c r="D488" t="s">
        <v>454</v>
      </c>
      <c r="E488"/>
      <c r="F488"/>
      <c r="G488" t="s">
        <v>1913</v>
      </c>
      <c r="H488"/>
      <c r="I488" s="9" t="s">
        <v>1906</v>
      </c>
      <c r="J488" t="s">
        <v>1907</v>
      </c>
      <c r="K488">
        <v>0.25</v>
      </c>
      <c r="L488">
        <v>0.2</v>
      </c>
      <c r="M488">
        <v>0.3</v>
      </c>
      <c r="N488" t="s">
        <v>1908</v>
      </c>
      <c r="O488" s="9" t="s">
        <v>1909</v>
      </c>
      <c r="P488" s="9" t="s">
        <v>1910</v>
      </c>
      <c r="Q488" s="9" t="s">
        <v>34</v>
      </c>
    </row>
    <row r="489" spans="1:17" ht="15" hidden="1" customHeight="1">
      <c r="A489" s="9" t="s">
        <v>1580</v>
      </c>
      <c r="B489" t="s">
        <v>1905</v>
      </c>
      <c r="C489" t="s">
        <v>1038</v>
      </c>
      <c r="D489" t="s">
        <v>454</v>
      </c>
      <c r="E489"/>
      <c r="F489"/>
      <c r="G489" t="s">
        <v>1914</v>
      </c>
      <c r="H489"/>
      <c r="I489" s="9" t="s">
        <v>1906</v>
      </c>
      <c r="J489" t="s">
        <v>1907</v>
      </c>
      <c r="K489">
        <v>0.28999999999999998</v>
      </c>
      <c r="L489">
        <v>0.23</v>
      </c>
      <c r="M489">
        <v>0.35</v>
      </c>
      <c r="N489" t="s">
        <v>1908</v>
      </c>
      <c r="O489" s="9" t="s">
        <v>1909</v>
      </c>
      <c r="P489" s="9" t="s">
        <v>1910</v>
      </c>
      <c r="Q489" s="9" t="s">
        <v>34</v>
      </c>
    </row>
    <row r="490" spans="1:17" ht="15" hidden="1" customHeight="1">
      <c r="A490" s="9" t="s">
        <v>1580</v>
      </c>
      <c r="B490" t="s">
        <v>1641</v>
      </c>
      <c r="C490" t="s">
        <v>1038</v>
      </c>
      <c r="D490" t="s">
        <v>454</v>
      </c>
      <c r="E490"/>
      <c r="F490"/>
      <c r="G490"/>
      <c r="H490" s="77"/>
      <c r="I490" s="9" t="s">
        <v>1906</v>
      </c>
      <c r="J490" t="s">
        <v>1589</v>
      </c>
      <c r="K490" s="77">
        <v>0.5</v>
      </c>
      <c r="L490"/>
      <c r="M490"/>
      <c r="N490" s="77" t="s">
        <v>1915</v>
      </c>
      <c r="O490" s="9" t="s">
        <v>1909</v>
      </c>
      <c r="P490" s="9" t="s">
        <v>1910</v>
      </c>
      <c r="Q490" s="9" t="s">
        <v>34</v>
      </c>
    </row>
    <row r="491" spans="1:17" ht="15" hidden="1" customHeight="1">
      <c r="A491" s="9" t="s">
        <v>1580</v>
      </c>
      <c r="B491" t="s">
        <v>1641</v>
      </c>
      <c r="C491" t="s">
        <v>1038</v>
      </c>
      <c r="D491" t="s">
        <v>454</v>
      </c>
      <c r="E491"/>
      <c r="F491"/>
      <c r="G491"/>
      <c r="H491" s="77"/>
      <c r="I491" s="9" t="s">
        <v>1906</v>
      </c>
      <c r="J491" t="s">
        <v>1589</v>
      </c>
      <c r="K491" s="77">
        <v>0.87</v>
      </c>
      <c r="L491"/>
      <c r="M491"/>
      <c r="N491" s="77" t="s">
        <v>1916</v>
      </c>
      <c r="O491" s="9" t="s">
        <v>1909</v>
      </c>
      <c r="P491" s="9" t="s">
        <v>1910</v>
      </c>
      <c r="Q491" s="9" t="s">
        <v>34</v>
      </c>
    </row>
    <row r="492" spans="1:17" ht="15" hidden="1" customHeight="1">
      <c r="A492" s="9" t="s">
        <v>1580</v>
      </c>
      <c r="B492" t="s">
        <v>1641</v>
      </c>
      <c r="C492" t="s">
        <v>1038</v>
      </c>
      <c r="D492" t="s">
        <v>454</v>
      </c>
      <c r="E492"/>
      <c r="F492"/>
      <c r="G492"/>
      <c r="H492" s="77"/>
      <c r="I492" s="9" t="s">
        <v>1906</v>
      </c>
      <c r="J492" t="s">
        <v>1589</v>
      </c>
      <c r="K492" s="77">
        <v>0.77</v>
      </c>
      <c r="L492"/>
      <c r="M492"/>
      <c r="N492" s="77" t="s">
        <v>1917</v>
      </c>
      <c r="O492" s="9" t="s">
        <v>1909</v>
      </c>
      <c r="P492" s="9" t="s">
        <v>1910</v>
      </c>
      <c r="Q492" s="9" t="s">
        <v>34</v>
      </c>
    </row>
    <row r="493" spans="1:17" ht="15" hidden="1" customHeight="1">
      <c r="A493" s="9" t="s">
        <v>1580</v>
      </c>
      <c r="B493" t="s">
        <v>1641</v>
      </c>
      <c r="C493" t="s">
        <v>1038</v>
      </c>
      <c r="D493" t="s">
        <v>454</v>
      </c>
      <c r="E493"/>
      <c r="F493"/>
      <c r="G493"/>
      <c r="H493" s="77"/>
      <c r="I493" s="9" t="s">
        <v>1906</v>
      </c>
      <c r="J493" t="s">
        <v>1589</v>
      </c>
      <c r="K493" s="77">
        <v>0.48</v>
      </c>
      <c r="L493"/>
      <c r="M493"/>
      <c r="N493" s="77" t="s">
        <v>1915</v>
      </c>
      <c r="O493" s="9" t="s">
        <v>1909</v>
      </c>
      <c r="P493" s="9" t="s">
        <v>1910</v>
      </c>
      <c r="Q493" s="9" t="s">
        <v>34</v>
      </c>
    </row>
    <row r="494" spans="1:17" ht="15" hidden="1" customHeight="1">
      <c r="A494" s="9" t="s">
        <v>1580</v>
      </c>
      <c r="B494" t="s">
        <v>1641</v>
      </c>
      <c r="C494" t="s">
        <v>1038</v>
      </c>
      <c r="D494" t="s">
        <v>454</v>
      </c>
      <c r="E494"/>
      <c r="F494"/>
      <c r="G494"/>
      <c r="H494" s="77"/>
      <c r="I494" s="9" t="s">
        <v>1906</v>
      </c>
      <c r="J494" t="s">
        <v>1589</v>
      </c>
      <c r="K494" s="77">
        <v>0.74</v>
      </c>
      <c r="L494"/>
      <c r="M494"/>
      <c r="N494" s="77" t="s">
        <v>1916</v>
      </c>
      <c r="O494" s="9" t="s">
        <v>1909</v>
      </c>
      <c r="P494" s="9" t="s">
        <v>1910</v>
      </c>
      <c r="Q494" s="9" t="s">
        <v>34</v>
      </c>
    </row>
    <row r="495" spans="1:17" ht="15" hidden="1" customHeight="1">
      <c r="A495" s="9" t="s">
        <v>1580</v>
      </c>
      <c r="B495" t="s">
        <v>1641</v>
      </c>
      <c r="C495" t="s">
        <v>1038</v>
      </c>
      <c r="D495" t="s">
        <v>454</v>
      </c>
      <c r="E495"/>
      <c r="F495"/>
      <c r="G495"/>
      <c r="H495" s="77"/>
      <c r="I495" s="9" t="s">
        <v>1906</v>
      </c>
      <c r="J495" t="s">
        <v>1589</v>
      </c>
      <c r="K495" s="77">
        <v>0.25</v>
      </c>
      <c r="L495"/>
      <c r="M495"/>
      <c r="N495" s="77" t="s">
        <v>1916</v>
      </c>
      <c r="O495" s="9" t="s">
        <v>1909</v>
      </c>
      <c r="P495" s="9" t="s">
        <v>1910</v>
      </c>
      <c r="Q495" s="9" t="s">
        <v>34</v>
      </c>
    </row>
    <row r="496" spans="1:17" ht="15" hidden="1" customHeight="1">
      <c r="A496" s="9" t="s">
        <v>1580</v>
      </c>
      <c r="B496" t="s">
        <v>1641</v>
      </c>
      <c r="C496" t="s">
        <v>1038</v>
      </c>
      <c r="D496" t="s">
        <v>454</v>
      </c>
      <c r="E496"/>
      <c r="F496"/>
      <c r="G496"/>
      <c r="H496" s="77"/>
      <c r="I496" s="9" t="s">
        <v>1906</v>
      </c>
      <c r="J496" t="s">
        <v>1589</v>
      </c>
      <c r="K496" s="77">
        <v>0.36</v>
      </c>
      <c r="L496"/>
      <c r="M496"/>
      <c r="N496" s="77" t="s">
        <v>1916</v>
      </c>
      <c r="O496" s="9" t="s">
        <v>1909</v>
      </c>
      <c r="P496" s="9" t="s">
        <v>1910</v>
      </c>
      <c r="Q496" s="9" t="s">
        <v>34</v>
      </c>
    </row>
    <row r="497" spans="1:17" ht="15" hidden="1" customHeight="1">
      <c r="A497" s="9" t="s">
        <v>1580</v>
      </c>
      <c r="B497" t="s">
        <v>1641</v>
      </c>
      <c r="C497" t="s">
        <v>1038</v>
      </c>
      <c r="D497" t="s">
        <v>454</v>
      </c>
      <c r="E497"/>
      <c r="F497"/>
      <c r="G497"/>
      <c r="H497" s="77"/>
      <c r="I497" s="9" t="s">
        <v>1906</v>
      </c>
      <c r="J497" t="s">
        <v>1589</v>
      </c>
      <c r="K497" s="77">
        <v>0.32</v>
      </c>
      <c r="L497"/>
      <c r="M497"/>
      <c r="N497" s="77" t="s">
        <v>1916</v>
      </c>
      <c r="O497" s="9" t="s">
        <v>1909</v>
      </c>
      <c r="P497" s="9" t="s">
        <v>1910</v>
      </c>
      <c r="Q497" s="9" t="s">
        <v>34</v>
      </c>
    </row>
    <row r="498" spans="1:17" ht="15" hidden="1" customHeight="1">
      <c r="A498" s="9" t="s">
        <v>1580</v>
      </c>
      <c r="B498" t="s">
        <v>1641</v>
      </c>
      <c r="C498" t="s">
        <v>1038</v>
      </c>
      <c r="D498" t="s">
        <v>454</v>
      </c>
      <c r="E498"/>
      <c r="F498"/>
      <c r="G498"/>
      <c r="H498" s="77"/>
      <c r="I498" s="9" t="s">
        <v>1906</v>
      </c>
      <c r="J498" t="s">
        <v>1589</v>
      </c>
      <c r="K498" s="77">
        <v>0.6</v>
      </c>
      <c r="L498"/>
      <c r="M498"/>
      <c r="N498" s="77" t="s">
        <v>1918</v>
      </c>
      <c r="O498" s="9" t="s">
        <v>1909</v>
      </c>
      <c r="P498" s="9" t="s">
        <v>1910</v>
      </c>
      <c r="Q498" s="9" t="s">
        <v>34</v>
      </c>
    </row>
    <row r="499" spans="1:17" ht="15" hidden="1" customHeight="1">
      <c r="A499" s="9" t="s">
        <v>1580</v>
      </c>
      <c r="B499" t="s">
        <v>1641</v>
      </c>
      <c r="C499" t="s">
        <v>1038</v>
      </c>
      <c r="D499" t="s">
        <v>454</v>
      </c>
      <c r="E499"/>
      <c r="F499"/>
      <c r="G499"/>
      <c r="H499" s="77"/>
      <c r="I499" s="9" t="s">
        <v>1906</v>
      </c>
      <c r="J499" t="s">
        <v>1589</v>
      </c>
      <c r="K499" s="77">
        <v>0.63</v>
      </c>
      <c r="L499"/>
      <c r="M499"/>
      <c r="N499" s="77" t="s">
        <v>1919</v>
      </c>
      <c r="O499" s="9" t="s">
        <v>1909</v>
      </c>
      <c r="P499" s="9" t="s">
        <v>1910</v>
      </c>
      <c r="Q499" s="9" t="s">
        <v>34</v>
      </c>
    </row>
    <row r="500" spans="1:17" ht="15" hidden="1" customHeight="1">
      <c r="A500" s="9" t="s">
        <v>1580</v>
      </c>
      <c r="B500" t="s">
        <v>1641</v>
      </c>
      <c r="C500" t="s">
        <v>1038</v>
      </c>
      <c r="D500" t="s">
        <v>454</v>
      </c>
      <c r="E500"/>
      <c r="F500"/>
      <c r="G500"/>
      <c r="H500" s="77"/>
      <c r="I500" s="9" t="s">
        <v>1906</v>
      </c>
      <c r="J500" t="s">
        <v>1589</v>
      </c>
      <c r="K500" s="77">
        <v>0.63</v>
      </c>
      <c r="L500"/>
      <c r="M500"/>
      <c r="N500" s="77" t="s">
        <v>1919</v>
      </c>
      <c r="O500" s="9" t="s">
        <v>1909</v>
      </c>
      <c r="P500" s="9" t="s">
        <v>1910</v>
      </c>
      <c r="Q500" s="9" t="s">
        <v>34</v>
      </c>
    </row>
    <row r="501" spans="1:17" ht="15" hidden="1" customHeight="1">
      <c r="A501" s="9" t="s">
        <v>1580</v>
      </c>
      <c r="B501" t="s">
        <v>1641</v>
      </c>
      <c r="C501" t="s">
        <v>1038</v>
      </c>
      <c r="D501" t="s">
        <v>454</v>
      </c>
      <c r="E501"/>
      <c r="F501"/>
      <c r="G501"/>
      <c r="H501" s="77"/>
      <c r="I501" s="9" t="s">
        <v>1906</v>
      </c>
      <c r="J501" t="s">
        <v>1589</v>
      </c>
      <c r="K501" s="77">
        <v>0.4</v>
      </c>
      <c r="L501"/>
      <c r="M501"/>
      <c r="N501" s="77" t="s">
        <v>1919</v>
      </c>
      <c r="O501" s="9" t="s">
        <v>1909</v>
      </c>
      <c r="P501" s="9" t="s">
        <v>1910</v>
      </c>
      <c r="Q501" s="9" t="s">
        <v>34</v>
      </c>
    </row>
    <row r="502" spans="1:17" ht="15" hidden="1" customHeight="1">
      <c r="A502" s="9" t="s">
        <v>1580</v>
      </c>
      <c r="B502" t="s">
        <v>1641</v>
      </c>
      <c r="C502" t="s">
        <v>1038</v>
      </c>
      <c r="D502" t="s">
        <v>454</v>
      </c>
      <c r="E502"/>
      <c r="F502"/>
      <c r="G502"/>
      <c r="H502" s="77"/>
      <c r="I502" s="9" t="s">
        <v>1906</v>
      </c>
      <c r="J502" t="s">
        <v>1589</v>
      </c>
      <c r="K502" s="77">
        <v>0.62</v>
      </c>
      <c r="L502"/>
      <c r="M502"/>
      <c r="N502" s="77" t="s">
        <v>1920</v>
      </c>
      <c r="O502" s="9" t="s">
        <v>1909</v>
      </c>
      <c r="P502" s="9" t="s">
        <v>1910</v>
      </c>
      <c r="Q502" s="9" t="s">
        <v>34</v>
      </c>
    </row>
    <row r="503" spans="1:17" ht="15" hidden="1" customHeight="1">
      <c r="A503" s="9" t="s">
        <v>1580</v>
      </c>
      <c r="B503" t="s">
        <v>1641</v>
      </c>
      <c r="C503" t="s">
        <v>1038</v>
      </c>
      <c r="D503" t="s">
        <v>454</v>
      </c>
      <c r="E503"/>
      <c r="F503"/>
      <c r="G503"/>
      <c r="H503" s="77"/>
      <c r="I503" s="9" t="s">
        <v>1906</v>
      </c>
      <c r="J503" t="s">
        <v>1589</v>
      </c>
      <c r="K503" s="77">
        <v>0.83</v>
      </c>
      <c r="L503"/>
      <c r="M503"/>
      <c r="N503" s="77" t="s">
        <v>1920</v>
      </c>
      <c r="O503" s="9" t="s">
        <v>1909</v>
      </c>
      <c r="P503" s="9" t="s">
        <v>1910</v>
      </c>
      <c r="Q503" s="9" t="s">
        <v>34</v>
      </c>
    </row>
    <row r="504" spans="1:17" ht="15" hidden="1" customHeight="1">
      <c r="A504" s="9" t="s">
        <v>1580</v>
      </c>
      <c r="B504" t="s">
        <v>1641</v>
      </c>
      <c r="C504" t="s">
        <v>1038</v>
      </c>
      <c r="D504" t="s">
        <v>454</v>
      </c>
      <c r="E504"/>
      <c r="F504"/>
      <c r="G504"/>
      <c r="H504" s="77"/>
      <c r="I504" s="9" t="s">
        <v>1906</v>
      </c>
      <c r="J504" t="s">
        <v>1589</v>
      </c>
      <c r="K504" s="77">
        <v>0.94</v>
      </c>
      <c r="L504"/>
      <c r="M504"/>
      <c r="N504" s="77" t="s">
        <v>1920</v>
      </c>
      <c r="O504" s="9" t="s">
        <v>1909</v>
      </c>
      <c r="P504" s="9" t="s">
        <v>1910</v>
      </c>
      <c r="Q504" s="9" t="s">
        <v>34</v>
      </c>
    </row>
    <row r="505" spans="1:17" ht="15" hidden="1" customHeight="1">
      <c r="A505" s="9" t="s">
        <v>1580</v>
      </c>
      <c r="B505" t="s">
        <v>1641</v>
      </c>
      <c r="C505" t="s">
        <v>1038</v>
      </c>
      <c r="D505" t="s">
        <v>454</v>
      </c>
      <c r="E505"/>
      <c r="F505"/>
      <c r="G505"/>
      <c r="H505" s="77"/>
      <c r="I505" s="9" t="s">
        <v>1906</v>
      </c>
      <c r="J505" t="s">
        <v>1589</v>
      </c>
      <c r="K505" s="77">
        <v>0.71</v>
      </c>
      <c r="L505"/>
      <c r="M505"/>
      <c r="N505" s="77" t="s">
        <v>1920</v>
      </c>
      <c r="O505" s="9" t="s">
        <v>1909</v>
      </c>
      <c r="P505" s="9" t="s">
        <v>1910</v>
      </c>
      <c r="Q505" s="9" t="s">
        <v>34</v>
      </c>
    </row>
    <row r="506" spans="1:17" ht="15" hidden="1" customHeight="1">
      <c r="A506" s="9" t="s">
        <v>1580</v>
      </c>
      <c r="B506" t="s">
        <v>1641</v>
      </c>
      <c r="C506" t="s">
        <v>1038</v>
      </c>
      <c r="D506" t="s">
        <v>454</v>
      </c>
      <c r="E506"/>
      <c r="F506"/>
      <c r="G506"/>
      <c r="H506" s="77"/>
      <c r="I506" s="9" t="s">
        <v>1906</v>
      </c>
      <c r="J506" t="s">
        <v>1589</v>
      </c>
      <c r="K506" s="77">
        <v>0.24</v>
      </c>
      <c r="L506"/>
      <c r="M506"/>
      <c r="N506" s="77" t="s">
        <v>1917</v>
      </c>
      <c r="O506" s="9" t="s">
        <v>1909</v>
      </c>
      <c r="P506" s="9" t="s">
        <v>1910</v>
      </c>
      <c r="Q506" s="9" t="s">
        <v>34</v>
      </c>
    </row>
    <row r="507" spans="1:17" ht="15" hidden="1" customHeight="1">
      <c r="A507" s="9" t="s">
        <v>1580</v>
      </c>
      <c r="B507" t="s">
        <v>1641</v>
      </c>
      <c r="C507" t="s">
        <v>1038</v>
      </c>
      <c r="D507" t="s">
        <v>454</v>
      </c>
      <c r="E507"/>
      <c r="F507"/>
      <c r="G507"/>
      <c r="H507" s="77"/>
      <c r="I507" s="9" t="s">
        <v>1906</v>
      </c>
      <c r="J507" t="s">
        <v>1589</v>
      </c>
      <c r="K507" s="77">
        <v>0.34</v>
      </c>
      <c r="L507"/>
      <c r="M507"/>
      <c r="N507" s="77" t="s">
        <v>1917</v>
      </c>
      <c r="O507" s="9" t="s">
        <v>1909</v>
      </c>
      <c r="P507" s="9" t="s">
        <v>1910</v>
      </c>
      <c r="Q507" s="9" t="s">
        <v>34</v>
      </c>
    </row>
    <row r="508" spans="1:17" ht="15" hidden="1" customHeight="1">
      <c r="A508" s="9" t="s">
        <v>1580</v>
      </c>
      <c r="B508" t="s">
        <v>1641</v>
      </c>
      <c r="C508" t="s">
        <v>1038</v>
      </c>
      <c r="D508" t="s">
        <v>454</v>
      </c>
      <c r="E508"/>
      <c r="F508"/>
      <c r="G508"/>
      <c r="H508" s="77"/>
      <c r="I508" s="9" t="s">
        <v>1906</v>
      </c>
      <c r="J508" t="s">
        <v>1589</v>
      </c>
      <c r="K508" s="77">
        <v>0.37</v>
      </c>
      <c r="L508"/>
      <c r="M508"/>
      <c r="N508" s="77" t="s">
        <v>1917</v>
      </c>
      <c r="O508" s="9" t="s">
        <v>1909</v>
      </c>
      <c r="P508" s="9" t="s">
        <v>1910</v>
      </c>
      <c r="Q508" s="9" t="s">
        <v>34</v>
      </c>
    </row>
    <row r="509" spans="1:17" ht="15" hidden="1" customHeight="1">
      <c r="A509" s="9" t="s">
        <v>1580</v>
      </c>
      <c r="B509" t="s">
        <v>1641</v>
      </c>
      <c r="C509" t="s">
        <v>1038</v>
      </c>
      <c r="D509" t="s">
        <v>454</v>
      </c>
      <c r="E509"/>
      <c r="F509"/>
      <c r="G509"/>
      <c r="H509" s="77"/>
      <c r="I509" s="9" t="s">
        <v>1906</v>
      </c>
      <c r="J509" t="s">
        <v>1589</v>
      </c>
      <c r="K509" s="77">
        <v>0.31</v>
      </c>
      <c r="L509"/>
      <c r="M509"/>
      <c r="N509" s="77" t="s">
        <v>1916</v>
      </c>
      <c r="O509" s="9" t="s">
        <v>1909</v>
      </c>
      <c r="P509" s="9" t="s">
        <v>1910</v>
      </c>
      <c r="Q509" s="9" t="s">
        <v>34</v>
      </c>
    </row>
    <row r="510" spans="1:17" ht="15" hidden="1" customHeight="1">
      <c r="A510" s="9" t="s">
        <v>1580</v>
      </c>
      <c r="B510" t="s">
        <v>1641</v>
      </c>
      <c r="C510" t="s">
        <v>1038</v>
      </c>
      <c r="D510" t="s">
        <v>454</v>
      </c>
      <c r="E510"/>
      <c r="F510"/>
      <c r="G510"/>
      <c r="H510" s="77"/>
      <c r="I510" s="9" t="s">
        <v>1906</v>
      </c>
      <c r="J510" t="s">
        <v>1589</v>
      </c>
      <c r="K510" s="77">
        <v>0.24</v>
      </c>
      <c r="L510"/>
      <c r="M510"/>
      <c r="N510" s="77" t="s">
        <v>1916</v>
      </c>
      <c r="O510" s="9" t="s">
        <v>1909</v>
      </c>
      <c r="P510" s="9" t="s">
        <v>1910</v>
      </c>
      <c r="Q510" s="9" t="s">
        <v>34</v>
      </c>
    </row>
    <row r="511" spans="1:17" ht="15" hidden="1" customHeight="1">
      <c r="A511" s="9" t="s">
        <v>1580</v>
      </c>
      <c r="B511" t="s">
        <v>1641</v>
      </c>
      <c r="C511" t="s">
        <v>1038</v>
      </c>
      <c r="D511" t="s">
        <v>454</v>
      </c>
      <c r="E511"/>
      <c r="F511"/>
      <c r="G511"/>
      <c r="H511" s="77"/>
      <c r="I511" s="9" t="s">
        <v>1906</v>
      </c>
      <c r="J511" t="s">
        <v>1589</v>
      </c>
      <c r="K511" s="77">
        <v>0.4</v>
      </c>
      <c r="L511"/>
      <c r="M511"/>
      <c r="N511" s="77" t="s">
        <v>1918</v>
      </c>
      <c r="O511" s="9" t="s">
        <v>1909</v>
      </c>
      <c r="P511" s="9" t="s">
        <v>1910</v>
      </c>
      <c r="Q511" s="9" t="s">
        <v>34</v>
      </c>
    </row>
    <row r="512" spans="1:17" ht="15" hidden="1" customHeight="1">
      <c r="A512" s="9" t="s">
        <v>1580</v>
      </c>
      <c r="B512" t="s">
        <v>1641</v>
      </c>
      <c r="C512" t="s">
        <v>1038</v>
      </c>
      <c r="D512" t="s">
        <v>454</v>
      </c>
      <c r="E512"/>
      <c r="F512"/>
      <c r="G512"/>
      <c r="H512" s="77"/>
      <c r="I512" s="9" t="s">
        <v>1906</v>
      </c>
      <c r="J512" t="s">
        <v>1589</v>
      </c>
      <c r="K512" s="77">
        <v>0.8</v>
      </c>
      <c r="L512"/>
      <c r="M512"/>
      <c r="N512" s="77" t="s">
        <v>1919</v>
      </c>
      <c r="O512" s="9" t="s">
        <v>1909</v>
      </c>
      <c r="P512" s="9" t="s">
        <v>1910</v>
      </c>
      <c r="Q512" s="9" t="s">
        <v>34</v>
      </c>
    </row>
    <row r="513" spans="1:17" ht="15" hidden="1" customHeight="1">
      <c r="A513" s="9" t="s">
        <v>1580</v>
      </c>
      <c r="B513" t="s">
        <v>1641</v>
      </c>
      <c r="C513" t="s">
        <v>1038</v>
      </c>
      <c r="D513" t="s">
        <v>454</v>
      </c>
      <c r="E513"/>
      <c r="F513"/>
      <c r="G513"/>
      <c r="H513" s="77"/>
      <c r="I513" s="9" t="s">
        <v>1906</v>
      </c>
      <c r="J513" t="s">
        <v>1589</v>
      </c>
      <c r="K513" s="77">
        <v>0.33</v>
      </c>
      <c r="L513"/>
      <c r="M513"/>
      <c r="N513" s="77" t="s">
        <v>1920</v>
      </c>
      <c r="O513" s="9" t="s">
        <v>1909</v>
      </c>
      <c r="P513" s="9" t="s">
        <v>1910</v>
      </c>
      <c r="Q513" s="9" t="s">
        <v>34</v>
      </c>
    </row>
    <row r="514" spans="1:17" ht="15" hidden="1" customHeight="1">
      <c r="A514" s="9" t="s">
        <v>1580</v>
      </c>
      <c r="B514" t="s">
        <v>1641</v>
      </c>
      <c r="C514" t="s">
        <v>1038</v>
      </c>
      <c r="D514" t="s">
        <v>454</v>
      </c>
      <c r="E514"/>
      <c r="F514"/>
      <c r="G514"/>
      <c r="H514" s="77"/>
      <c r="I514" s="9" t="s">
        <v>1906</v>
      </c>
      <c r="J514" t="s">
        <v>1589</v>
      </c>
      <c r="K514" s="77">
        <v>0.26</v>
      </c>
      <c r="L514"/>
      <c r="M514"/>
      <c r="N514" s="77" t="s">
        <v>1920</v>
      </c>
      <c r="O514" s="9" t="s">
        <v>1909</v>
      </c>
      <c r="P514" s="9" t="s">
        <v>1910</v>
      </c>
      <c r="Q514" s="9" t="s">
        <v>34</v>
      </c>
    </row>
    <row r="515" spans="1:17" ht="15" hidden="1" customHeight="1">
      <c r="A515" s="9" t="s">
        <v>1580</v>
      </c>
      <c r="B515" t="s">
        <v>1641</v>
      </c>
      <c r="C515" t="s">
        <v>1038</v>
      </c>
      <c r="D515" t="s">
        <v>454</v>
      </c>
      <c r="H515" s="77"/>
      <c r="I515" s="9" t="s">
        <v>1906</v>
      </c>
      <c r="J515" t="s">
        <v>1589</v>
      </c>
      <c r="K515" s="77">
        <v>0.28000000000000003</v>
      </c>
      <c r="N515" s="77" t="s">
        <v>1920</v>
      </c>
      <c r="O515" s="9" t="s">
        <v>1909</v>
      </c>
      <c r="P515" s="9" t="s">
        <v>1910</v>
      </c>
      <c r="Q515" s="9" t="s">
        <v>34</v>
      </c>
    </row>
    <row r="516" spans="1:17" ht="15" hidden="1" customHeight="1">
      <c r="A516" s="9" t="s">
        <v>1580</v>
      </c>
      <c r="B516" t="s">
        <v>1641</v>
      </c>
      <c r="C516" t="s">
        <v>1038</v>
      </c>
      <c r="D516" t="s">
        <v>454</v>
      </c>
      <c r="H516" s="77"/>
      <c r="I516" s="9" t="s">
        <v>1906</v>
      </c>
      <c r="J516" t="s">
        <v>1589</v>
      </c>
      <c r="K516" s="77">
        <v>0.45</v>
      </c>
      <c r="N516" s="77" t="s">
        <v>1920</v>
      </c>
      <c r="O516" s="9" t="s">
        <v>1909</v>
      </c>
      <c r="P516" s="9" t="s">
        <v>1910</v>
      </c>
      <c r="Q516" s="9" t="s">
        <v>34</v>
      </c>
    </row>
    <row r="517" spans="1:17" ht="15" hidden="1" customHeight="1">
      <c r="A517" s="9" t="s">
        <v>1580</v>
      </c>
      <c r="B517" t="s">
        <v>1641</v>
      </c>
      <c r="C517" t="s">
        <v>1038</v>
      </c>
      <c r="D517" t="s">
        <v>454</v>
      </c>
      <c r="E517"/>
      <c r="F517"/>
      <c r="G517"/>
      <c r="H517" s="77"/>
      <c r="I517" s="9" t="s">
        <v>1906</v>
      </c>
      <c r="J517" t="s">
        <v>1589</v>
      </c>
      <c r="K517" s="77">
        <v>0.81</v>
      </c>
      <c r="L517"/>
      <c r="M517"/>
      <c r="N517" s="77" t="s">
        <v>1920</v>
      </c>
      <c r="O517" s="9" t="s">
        <v>1909</v>
      </c>
      <c r="P517" s="9" t="s">
        <v>1910</v>
      </c>
      <c r="Q517" s="9" t="s">
        <v>34</v>
      </c>
    </row>
    <row r="518" spans="1:17" ht="15" hidden="1" customHeight="1">
      <c r="A518" s="9" t="s">
        <v>1580</v>
      </c>
      <c r="B518" t="s">
        <v>1641</v>
      </c>
      <c r="C518" t="s">
        <v>1038</v>
      </c>
      <c r="D518" t="s">
        <v>454</v>
      </c>
      <c r="E518"/>
      <c r="F518"/>
      <c r="G518"/>
      <c r="H518" s="77"/>
      <c r="I518" s="9" t="s">
        <v>1906</v>
      </c>
      <c r="J518" t="s">
        <v>1589</v>
      </c>
      <c r="K518" s="77">
        <v>0.56000000000000005</v>
      </c>
      <c r="L518"/>
      <c r="M518"/>
      <c r="N518" s="77" t="s">
        <v>1917</v>
      </c>
      <c r="O518" s="9" t="s">
        <v>1909</v>
      </c>
      <c r="P518" s="9" t="s">
        <v>1910</v>
      </c>
      <c r="Q518" s="9" t="s">
        <v>34</v>
      </c>
    </row>
    <row r="519" spans="1:17" ht="15" hidden="1" customHeight="1">
      <c r="A519" s="9" t="s">
        <v>1580</v>
      </c>
      <c r="B519" t="s">
        <v>1641</v>
      </c>
      <c r="C519" t="s">
        <v>1038</v>
      </c>
      <c r="D519" t="s">
        <v>454</v>
      </c>
      <c r="E519"/>
      <c r="F519"/>
      <c r="G519"/>
      <c r="H519" s="77"/>
      <c r="I519" s="9" t="s">
        <v>1906</v>
      </c>
      <c r="J519" t="s">
        <v>1589</v>
      </c>
      <c r="K519" s="77">
        <v>0.28000000000000003</v>
      </c>
      <c r="L519"/>
      <c r="M519"/>
      <c r="N519" s="77" t="s">
        <v>1917</v>
      </c>
      <c r="O519" s="9" t="s">
        <v>1909</v>
      </c>
      <c r="P519" s="9" t="s">
        <v>1910</v>
      </c>
      <c r="Q519" s="9" t="s">
        <v>34</v>
      </c>
    </row>
    <row r="520" spans="1:17" ht="15" hidden="1" customHeight="1">
      <c r="A520" s="9" t="s">
        <v>1580</v>
      </c>
      <c r="B520" t="s">
        <v>1641</v>
      </c>
      <c r="C520" t="s">
        <v>1038</v>
      </c>
      <c r="D520" t="s">
        <v>454</v>
      </c>
      <c r="E520"/>
      <c r="F520"/>
      <c r="G520"/>
      <c r="H520" s="77"/>
      <c r="I520" s="9" t="s">
        <v>1906</v>
      </c>
      <c r="J520" t="s">
        <v>1589</v>
      </c>
      <c r="K520" s="77">
        <v>0.8</v>
      </c>
      <c r="L520"/>
      <c r="M520"/>
      <c r="N520" s="77" t="s">
        <v>1917</v>
      </c>
      <c r="O520" s="9" t="s">
        <v>1909</v>
      </c>
      <c r="P520" s="9" t="s">
        <v>1910</v>
      </c>
      <c r="Q520" s="9" t="s">
        <v>34</v>
      </c>
    </row>
    <row r="521" spans="1:17" ht="15" hidden="1" customHeight="1">
      <c r="A521" s="9" t="s">
        <v>1580</v>
      </c>
      <c r="B521" t="s">
        <v>1641</v>
      </c>
      <c r="C521" t="s">
        <v>1038</v>
      </c>
      <c r="D521" t="s">
        <v>454</v>
      </c>
      <c r="E521"/>
      <c r="F521"/>
      <c r="G521"/>
      <c r="H521" s="77"/>
      <c r="I521" s="9" t="s">
        <v>1906</v>
      </c>
      <c r="J521" t="s">
        <v>1589</v>
      </c>
      <c r="K521" s="77">
        <v>0.47</v>
      </c>
      <c r="L521"/>
      <c r="M521"/>
      <c r="N521" s="77" t="s">
        <v>1920</v>
      </c>
      <c r="O521" s="9" t="s">
        <v>1909</v>
      </c>
      <c r="P521" s="9" t="s">
        <v>1910</v>
      </c>
      <c r="Q521" s="9" t="s">
        <v>34</v>
      </c>
    </row>
    <row r="522" spans="1:17" ht="15" hidden="1" customHeight="1">
      <c r="A522" s="9" t="s">
        <v>1580</v>
      </c>
      <c r="B522" t="s">
        <v>1641</v>
      </c>
      <c r="C522" t="s">
        <v>1038</v>
      </c>
      <c r="D522" t="s">
        <v>454</v>
      </c>
      <c r="E522"/>
      <c r="F522"/>
      <c r="G522"/>
      <c r="H522" s="77"/>
      <c r="I522" s="9" t="s">
        <v>1906</v>
      </c>
      <c r="J522" t="s">
        <v>1589</v>
      </c>
      <c r="K522" s="77">
        <v>0.31</v>
      </c>
      <c r="L522"/>
      <c r="M522"/>
      <c r="N522" s="77" t="s">
        <v>1917</v>
      </c>
      <c r="O522" s="9" t="s">
        <v>1909</v>
      </c>
      <c r="P522" s="9" t="s">
        <v>1910</v>
      </c>
      <c r="Q522" s="9" t="s">
        <v>34</v>
      </c>
    </row>
    <row r="523" spans="1:17" ht="15" hidden="1" customHeight="1">
      <c r="A523" s="9" t="s">
        <v>1580</v>
      </c>
      <c r="B523" t="s">
        <v>1641</v>
      </c>
      <c r="C523" t="s">
        <v>1038</v>
      </c>
      <c r="D523" t="s">
        <v>454</v>
      </c>
      <c r="E523"/>
      <c r="F523"/>
      <c r="G523"/>
      <c r="H523" s="77"/>
      <c r="I523" s="9" t="s">
        <v>1906</v>
      </c>
      <c r="J523" t="s">
        <v>1589</v>
      </c>
      <c r="K523" s="77">
        <v>0.09</v>
      </c>
      <c r="L523"/>
      <c r="M523"/>
      <c r="N523" s="77" t="s">
        <v>1916</v>
      </c>
      <c r="O523" s="9" t="s">
        <v>1909</v>
      </c>
      <c r="P523" s="9" t="s">
        <v>1910</v>
      </c>
      <c r="Q523" s="9" t="s">
        <v>34</v>
      </c>
    </row>
    <row r="524" spans="1:17" ht="15" hidden="1" customHeight="1">
      <c r="A524" s="9" t="s">
        <v>1580</v>
      </c>
      <c r="B524" t="s">
        <v>1641</v>
      </c>
      <c r="C524" t="s">
        <v>1038</v>
      </c>
      <c r="D524" t="s">
        <v>454</v>
      </c>
      <c r="E524"/>
      <c r="F524"/>
      <c r="G524"/>
      <c r="H524" s="77"/>
      <c r="I524" s="9" t="s">
        <v>1906</v>
      </c>
      <c r="J524" t="s">
        <v>1589</v>
      </c>
      <c r="K524" s="77">
        <v>0.18</v>
      </c>
      <c r="L524"/>
      <c r="M524"/>
      <c r="N524" s="77" t="s">
        <v>1918</v>
      </c>
      <c r="O524" s="9" t="s">
        <v>1909</v>
      </c>
      <c r="P524" s="9" t="s">
        <v>1910</v>
      </c>
      <c r="Q524" s="9" t="s">
        <v>34</v>
      </c>
    </row>
    <row r="525" spans="1:17" ht="15" hidden="1" customHeight="1">
      <c r="A525" s="9" t="s">
        <v>1580</v>
      </c>
      <c r="B525" t="s">
        <v>1641</v>
      </c>
      <c r="C525" t="s">
        <v>1038</v>
      </c>
      <c r="D525" t="s">
        <v>454</v>
      </c>
      <c r="E525"/>
      <c r="F525"/>
      <c r="G525"/>
      <c r="H525" s="77"/>
      <c r="I525" s="9" t="s">
        <v>1906</v>
      </c>
      <c r="J525" t="s">
        <v>1589</v>
      </c>
      <c r="K525" s="77">
        <v>0.17</v>
      </c>
      <c r="L525"/>
      <c r="M525"/>
      <c r="N525" s="77" t="s">
        <v>1920</v>
      </c>
      <c r="O525" s="9" t="s">
        <v>1909</v>
      </c>
      <c r="P525" s="9" t="s">
        <v>1910</v>
      </c>
      <c r="Q525" s="9" t="s">
        <v>34</v>
      </c>
    </row>
    <row r="526" spans="1:17" ht="15" hidden="1" customHeight="1">
      <c r="A526" s="9" t="s">
        <v>1580</v>
      </c>
      <c r="B526" t="s">
        <v>1641</v>
      </c>
      <c r="C526" t="s">
        <v>1038</v>
      </c>
      <c r="D526" t="s">
        <v>454</v>
      </c>
      <c r="E526"/>
      <c r="F526"/>
      <c r="G526"/>
      <c r="H526" s="77"/>
      <c r="I526" s="9" t="s">
        <v>1906</v>
      </c>
      <c r="J526" t="s">
        <v>1589</v>
      </c>
      <c r="K526" s="77">
        <v>7.0000000000000007E-2</v>
      </c>
      <c r="L526"/>
      <c r="M526"/>
      <c r="N526" s="77" t="s">
        <v>1917</v>
      </c>
      <c r="O526" s="9" t="s">
        <v>1909</v>
      </c>
      <c r="P526" s="9" t="s">
        <v>1910</v>
      </c>
      <c r="Q526" s="9" t="s">
        <v>34</v>
      </c>
    </row>
    <row r="527" spans="1:17" ht="15" hidden="1" customHeight="1">
      <c r="A527" s="9" t="s">
        <v>1580</v>
      </c>
      <c r="B527" t="s">
        <v>1641</v>
      </c>
      <c r="C527" t="s">
        <v>1038</v>
      </c>
      <c r="D527" t="s">
        <v>454</v>
      </c>
      <c r="E527"/>
      <c r="F527"/>
      <c r="G527"/>
      <c r="H527" s="77"/>
      <c r="I527" s="9" t="s">
        <v>1906</v>
      </c>
      <c r="J527" t="s">
        <v>1589</v>
      </c>
      <c r="K527" s="77">
        <v>0.22</v>
      </c>
      <c r="L527"/>
      <c r="M527"/>
      <c r="N527" s="77" t="s">
        <v>1917</v>
      </c>
      <c r="O527" s="9" t="s">
        <v>1909</v>
      </c>
      <c r="P527" s="9" t="s">
        <v>1910</v>
      </c>
      <c r="Q527" s="9" t="s">
        <v>34</v>
      </c>
    </row>
    <row r="528" spans="1:17" ht="15" hidden="1" customHeight="1">
      <c r="A528" s="9" t="s">
        <v>1588</v>
      </c>
      <c r="B528" t="s">
        <v>1641</v>
      </c>
      <c r="C528" t="s">
        <v>1038</v>
      </c>
      <c r="D528" t="s">
        <v>454</v>
      </c>
      <c r="E528"/>
      <c r="F528"/>
      <c r="G528"/>
      <c r="H528" s="77"/>
      <c r="I528" s="9" t="s">
        <v>1906</v>
      </c>
      <c r="J528" t="s">
        <v>1589</v>
      </c>
      <c r="K528" s="77">
        <v>1</v>
      </c>
      <c r="L528"/>
      <c r="M528"/>
      <c r="N528" s="77" t="s">
        <v>1915</v>
      </c>
      <c r="O528" s="9" t="s">
        <v>1909</v>
      </c>
      <c r="P528" s="9" t="s">
        <v>1910</v>
      </c>
      <c r="Q528" s="9" t="s">
        <v>34</v>
      </c>
    </row>
    <row r="529" spans="1:17" ht="15" hidden="1" customHeight="1">
      <c r="A529" s="9" t="s">
        <v>1588</v>
      </c>
      <c r="B529" t="s">
        <v>1641</v>
      </c>
      <c r="C529" t="s">
        <v>1038</v>
      </c>
      <c r="D529" t="s">
        <v>454</v>
      </c>
      <c r="E529"/>
      <c r="F529"/>
      <c r="G529"/>
      <c r="H529" s="77"/>
      <c r="I529" s="9" t="s">
        <v>1906</v>
      </c>
      <c r="J529" t="s">
        <v>1589</v>
      </c>
      <c r="K529" s="77">
        <v>0.88</v>
      </c>
      <c r="L529"/>
      <c r="M529"/>
      <c r="N529" s="77" t="s">
        <v>1916</v>
      </c>
      <c r="O529" s="9" t="s">
        <v>1909</v>
      </c>
      <c r="P529" s="9" t="s">
        <v>1910</v>
      </c>
      <c r="Q529" s="9" t="s">
        <v>34</v>
      </c>
    </row>
    <row r="530" spans="1:17" ht="15" hidden="1" customHeight="1">
      <c r="A530" s="9" t="s">
        <v>1588</v>
      </c>
      <c r="B530" t="s">
        <v>1641</v>
      </c>
      <c r="C530" t="s">
        <v>1038</v>
      </c>
      <c r="D530" t="s">
        <v>454</v>
      </c>
      <c r="E530"/>
      <c r="F530"/>
      <c r="G530"/>
      <c r="H530" s="77"/>
      <c r="I530" s="9" t="s">
        <v>1906</v>
      </c>
      <c r="J530" t="s">
        <v>1589</v>
      </c>
      <c r="K530" s="77">
        <v>0.94</v>
      </c>
      <c r="L530"/>
      <c r="M530"/>
      <c r="N530" s="77" t="s">
        <v>1916</v>
      </c>
      <c r="O530" s="9" t="s">
        <v>1909</v>
      </c>
      <c r="P530" s="9" t="s">
        <v>1910</v>
      </c>
      <c r="Q530" s="9" t="s">
        <v>34</v>
      </c>
    </row>
    <row r="531" spans="1:17" ht="15" hidden="1" customHeight="1">
      <c r="A531" s="9" t="s">
        <v>1588</v>
      </c>
      <c r="B531" t="s">
        <v>1641</v>
      </c>
      <c r="C531" t="s">
        <v>1038</v>
      </c>
      <c r="D531" t="s">
        <v>454</v>
      </c>
      <c r="E531"/>
      <c r="F531"/>
      <c r="G531"/>
      <c r="H531" s="77"/>
      <c r="I531" s="9" t="s">
        <v>1906</v>
      </c>
      <c r="J531" t="s">
        <v>1589</v>
      </c>
      <c r="K531" s="77"/>
      <c r="L531"/>
      <c r="M531"/>
      <c r="N531" s="77" t="s">
        <v>1916</v>
      </c>
      <c r="O531" s="9" t="s">
        <v>1909</v>
      </c>
      <c r="P531" s="9" t="s">
        <v>1910</v>
      </c>
      <c r="Q531" s="9" t="s">
        <v>34</v>
      </c>
    </row>
    <row r="532" spans="1:17" ht="15" hidden="1" customHeight="1">
      <c r="A532" s="9" t="s">
        <v>1588</v>
      </c>
      <c r="B532" t="s">
        <v>1641</v>
      </c>
      <c r="C532" t="s">
        <v>1038</v>
      </c>
      <c r="D532" t="s">
        <v>454</v>
      </c>
      <c r="E532"/>
      <c r="F532"/>
      <c r="G532"/>
      <c r="H532" s="77"/>
      <c r="I532" s="9" t="s">
        <v>1906</v>
      </c>
      <c r="J532" t="s">
        <v>1589</v>
      </c>
      <c r="K532" s="77">
        <v>0.98</v>
      </c>
      <c r="L532"/>
      <c r="M532"/>
      <c r="N532" s="77" t="s">
        <v>1916</v>
      </c>
      <c r="O532" s="9" t="s">
        <v>1909</v>
      </c>
      <c r="P532" s="9" t="s">
        <v>1910</v>
      </c>
      <c r="Q532" s="9" t="s">
        <v>34</v>
      </c>
    </row>
    <row r="533" spans="1:17" ht="15" hidden="1" customHeight="1">
      <c r="A533" s="9" t="s">
        <v>1588</v>
      </c>
      <c r="B533" t="s">
        <v>1641</v>
      </c>
      <c r="C533" t="s">
        <v>1038</v>
      </c>
      <c r="D533" t="s">
        <v>454</v>
      </c>
      <c r="E533"/>
      <c r="F533"/>
      <c r="G533"/>
      <c r="H533" s="77"/>
      <c r="I533" s="9" t="s">
        <v>1906</v>
      </c>
      <c r="J533" t="s">
        <v>1589</v>
      </c>
      <c r="K533" s="77">
        <v>0.83</v>
      </c>
      <c r="L533"/>
      <c r="M533"/>
      <c r="N533" s="77" t="s">
        <v>1918</v>
      </c>
      <c r="O533" s="9" t="s">
        <v>1909</v>
      </c>
      <c r="P533" s="9" t="s">
        <v>1910</v>
      </c>
      <c r="Q533" s="9" t="s">
        <v>34</v>
      </c>
    </row>
    <row r="534" spans="1:17" ht="15" hidden="1" customHeight="1">
      <c r="A534" s="9" t="s">
        <v>1588</v>
      </c>
      <c r="B534" t="s">
        <v>1641</v>
      </c>
      <c r="C534" t="s">
        <v>1038</v>
      </c>
      <c r="D534" t="s">
        <v>454</v>
      </c>
      <c r="E534"/>
      <c r="F534"/>
      <c r="G534"/>
      <c r="H534" s="77"/>
      <c r="I534" s="9" t="s">
        <v>1906</v>
      </c>
      <c r="J534" t="s">
        <v>1589</v>
      </c>
      <c r="K534" s="77">
        <v>0.9</v>
      </c>
      <c r="L534"/>
      <c r="M534"/>
      <c r="N534" s="77" t="s">
        <v>1919</v>
      </c>
      <c r="O534" s="9" t="s">
        <v>1909</v>
      </c>
      <c r="P534" s="9" t="s">
        <v>1910</v>
      </c>
      <c r="Q534" s="9" t="s">
        <v>34</v>
      </c>
    </row>
    <row r="535" spans="1:17" ht="15" hidden="1" customHeight="1">
      <c r="A535" s="9" t="s">
        <v>1588</v>
      </c>
      <c r="B535" t="s">
        <v>1641</v>
      </c>
      <c r="C535" t="s">
        <v>1038</v>
      </c>
      <c r="D535" t="s">
        <v>454</v>
      </c>
      <c r="E535"/>
      <c r="F535"/>
      <c r="G535"/>
      <c r="H535" s="77"/>
      <c r="I535" s="9" t="s">
        <v>1906</v>
      </c>
      <c r="J535" t="s">
        <v>1589</v>
      </c>
      <c r="K535" s="77">
        <v>0.69</v>
      </c>
      <c r="L535"/>
      <c r="M535"/>
      <c r="N535" s="77" t="s">
        <v>1919</v>
      </c>
      <c r="O535" s="9" t="s">
        <v>1909</v>
      </c>
      <c r="P535" s="9" t="s">
        <v>1910</v>
      </c>
      <c r="Q535" s="9" t="s">
        <v>34</v>
      </c>
    </row>
    <row r="536" spans="1:17" ht="15" hidden="1" customHeight="1">
      <c r="A536" s="9" t="s">
        <v>1588</v>
      </c>
      <c r="B536" t="s">
        <v>1641</v>
      </c>
      <c r="C536" t="s">
        <v>1038</v>
      </c>
      <c r="D536" t="s">
        <v>454</v>
      </c>
      <c r="E536"/>
      <c r="F536"/>
      <c r="G536"/>
      <c r="H536" s="77"/>
      <c r="I536" s="9" t="s">
        <v>1906</v>
      </c>
      <c r="J536" t="s">
        <v>1589</v>
      </c>
      <c r="K536" s="77">
        <v>0.95</v>
      </c>
      <c r="L536"/>
      <c r="M536"/>
      <c r="N536" s="77" t="s">
        <v>1919</v>
      </c>
      <c r="O536" s="9" t="s">
        <v>1909</v>
      </c>
      <c r="P536" s="9" t="s">
        <v>1910</v>
      </c>
      <c r="Q536" s="9" t="s">
        <v>34</v>
      </c>
    </row>
    <row r="537" spans="1:17" ht="15" hidden="1" customHeight="1">
      <c r="A537" s="9" t="s">
        <v>1588</v>
      </c>
      <c r="B537" t="s">
        <v>1641</v>
      </c>
      <c r="C537" t="s">
        <v>1038</v>
      </c>
      <c r="D537" t="s">
        <v>454</v>
      </c>
      <c r="E537"/>
      <c r="F537"/>
      <c r="G537"/>
      <c r="H537" s="77"/>
      <c r="I537" s="9" t="s">
        <v>1906</v>
      </c>
      <c r="J537" t="s">
        <v>1589</v>
      </c>
      <c r="K537" s="77">
        <v>0.41</v>
      </c>
      <c r="L537"/>
      <c r="M537"/>
      <c r="N537" s="77" t="s">
        <v>1920</v>
      </c>
      <c r="O537" s="9" t="s">
        <v>1909</v>
      </c>
      <c r="P537" s="9" t="s">
        <v>1910</v>
      </c>
      <c r="Q537" s="9" t="s">
        <v>34</v>
      </c>
    </row>
    <row r="538" spans="1:17" ht="15" hidden="1" customHeight="1">
      <c r="A538" s="9" t="s">
        <v>1588</v>
      </c>
      <c r="B538" t="s">
        <v>1641</v>
      </c>
      <c r="C538" t="s">
        <v>1038</v>
      </c>
      <c r="D538" t="s">
        <v>454</v>
      </c>
      <c r="E538"/>
      <c r="F538"/>
      <c r="G538"/>
      <c r="H538" s="77"/>
      <c r="I538" s="9" t="s">
        <v>1906</v>
      </c>
      <c r="J538" t="s">
        <v>1589</v>
      </c>
      <c r="K538" s="77">
        <v>0.89</v>
      </c>
      <c r="L538"/>
      <c r="M538"/>
      <c r="N538" s="77" t="s">
        <v>1920</v>
      </c>
      <c r="O538" s="9" t="s">
        <v>1909</v>
      </c>
      <c r="P538" s="9" t="s">
        <v>1910</v>
      </c>
      <c r="Q538" s="9" t="s">
        <v>34</v>
      </c>
    </row>
    <row r="539" spans="1:17" ht="15" hidden="1" customHeight="1">
      <c r="A539" s="9" t="s">
        <v>1588</v>
      </c>
      <c r="B539" t="s">
        <v>1641</v>
      </c>
      <c r="C539" t="s">
        <v>1038</v>
      </c>
      <c r="D539" t="s">
        <v>454</v>
      </c>
      <c r="E539"/>
      <c r="F539"/>
      <c r="G539"/>
      <c r="H539" s="77"/>
      <c r="I539" s="9" t="s">
        <v>1906</v>
      </c>
      <c r="J539" t="s">
        <v>1589</v>
      </c>
      <c r="K539" s="77">
        <v>0.83</v>
      </c>
      <c r="L539"/>
      <c r="M539"/>
      <c r="N539" s="77" t="s">
        <v>1920</v>
      </c>
      <c r="O539" s="9" t="s">
        <v>1909</v>
      </c>
      <c r="P539" s="9" t="s">
        <v>1910</v>
      </c>
      <c r="Q539" s="9" t="s">
        <v>34</v>
      </c>
    </row>
    <row r="540" spans="1:17" ht="15" hidden="1" customHeight="1">
      <c r="A540" s="9" t="s">
        <v>1588</v>
      </c>
      <c r="B540" t="s">
        <v>1641</v>
      </c>
      <c r="C540" t="s">
        <v>1038</v>
      </c>
      <c r="D540" t="s">
        <v>454</v>
      </c>
      <c r="E540"/>
      <c r="F540"/>
      <c r="G540"/>
      <c r="H540" s="77"/>
      <c r="I540" s="9" t="s">
        <v>1906</v>
      </c>
      <c r="J540" t="s">
        <v>1589</v>
      </c>
      <c r="K540" s="77">
        <v>0.83</v>
      </c>
      <c r="L540"/>
      <c r="M540"/>
      <c r="N540" s="77" t="s">
        <v>1920</v>
      </c>
      <c r="O540" s="9" t="s">
        <v>1909</v>
      </c>
      <c r="P540" s="9" t="s">
        <v>1910</v>
      </c>
      <c r="Q540" s="9" t="s">
        <v>34</v>
      </c>
    </row>
    <row r="541" spans="1:17" ht="15" hidden="1" customHeight="1">
      <c r="A541" s="9" t="s">
        <v>1588</v>
      </c>
      <c r="B541" t="s">
        <v>1641</v>
      </c>
      <c r="C541" t="s">
        <v>1038</v>
      </c>
      <c r="D541" t="s">
        <v>454</v>
      </c>
      <c r="E541"/>
      <c r="F541"/>
      <c r="G541"/>
      <c r="H541" s="77"/>
      <c r="I541" s="9" t="s">
        <v>1906</v>
      </c>
      <c r="J541" t="s">
        <v>1589</v>
      </c>
      <c r="K541" s="77">
        <v>0.98</v>
      </c>
      <c r="L541"/>
      <c r="M541"/>
      <c r="N541" s="77" t="s">
        <v>1917</v>
      </c>
      <c r="O541" s="9" t="s">
        <v>1909</v>
      </c>
      <c r="P541" s="9" t="s">
        <v>1910</v>
      </c>
      <c r="Q541" s="9" t="s">
        <v>34</v>
      </c>
    </row>
    <row r="542" spans="1:17" ht="15" hidden="1" customHeight="1">
      <c r="A542" s="9" t="s">
        <v>1588</v>
      </c>
      <c r="B542" t="s">
        <v>1641</v>
      </c>
      <c r="C542" t="s">
        <v>1038</v>
      </c>
      <c r="D542" t="s">
        <v>454</v>
      </c>
      <c r="E542"/>
      <c r="F542"/>
      <c r="G542"/>
      <c r="H542" s="77"/>
      <c r="I542" s="9" t="s">
        <v>1906</v>
      </c>
      <c r="J542" t="s">
        <v>1589</v>
      </c>
      <c r="K542" s="77">
        <v>0.99</v>
      </c>
      <c r="L542"/>
      <c r="M542"/>
      <c r="N542" s="77" t="s">
        <v>1917</v>
      </c>
      <c r="O542" s="9" t="s">
        <v>1909</v>
      </c>
      <c r="P542" s="9" t="s">
        <v>1910</v>
      </c>
      <c r="Q542" s="9" t="s">
        <v>34</v>
      </c>
    </row>
    <row r="543" spans="1:17" ht="15" hidden="1" customHeight="1">
      <c r="A543" s="9" t="s">
        <v>1588</v>
      </c>
      <c r="B543" t="s">
        <v>1641</v>
      </c>
      <c r="C543" t="s">
        <v>1038</v>
      </c>
      <c r="D543" t="s">
        <v>454</v>
      </c>
      <c r="E543"/>
      <c r="F543"/>
      <c r="G543"/>
      <c r="H543" s="77"/>
      <c r="I543" s="9" t="s">
        <v>1906</v>
      </c>
      <c r="J543" t="s">
        <v>1589</v>
      </c>
      <c r="K543" s="77">
        <v>0.94</v>
      </c>
      <c r="L543"/>
      <c r="M543"/>
      <c r="N543" s="77" t="s">
        <v>1917</v>
      </c>
      <c r="O543" s="9" t="s">
        <v>1909</v>
      </c>
      <c r="P543" s="9" t="s">
        <v>1910</v>
      </c>
      <c r="Q543" s="9" t="s">
        <v>34</v>
      </c>
    </row>
    <row r="544" spans="1:17" ht="15" hidden="1" customHeight="1">
      <c r="A544" s="9" t="s">
        <v>1588</v>
      </c>
      <c r="B544" t="s">
        <v>1641</v>
      </c>
      <c r="C544" t="s">
        <v>1038</v>
      </c>
      <c r="D544" t="s">
        <v>454</v>
      </c>
      <c r="E544"/>
      <c r="F544"/>
      <c r="G544"/>
      <c r="H544" s="77"/>
      <c r="I544" s="9" t="s">
        <v>1906</v>
      </c>
      <c r="J544" t="s">
        <v>1589</v>
      </c>
      <c r="K544" s="77">
        <v>0.95</v>
      </c>
      <c r="L544"/>
      <c r="M544"/>
      <c r="N544" s="77" t="s">
        <v>1916</v>
      </c>
      <c r="O544" s="9" t="s">
        <v>1909</v>
      </c>
      <c r="P544" s="9" t="s">
        <v>1910</v>
      </c>
      <c r="Q544" s="9" t="s">
        <v>34</v>
      </c>
    </row>
    <row r="545" spans="1:17" ht="15" hidden="1" customHeight="1">
      <c r="A545" s="9" t="s">
        <v>1588</v>
      </c>
      <c r="B545" t="s">
        <v>1641</v>
      </c>
      <c r="C545" t="s">
        <v>1038</v>
      </c>
      <c r="D545" t="s">
        <v>454</v>
      </c>
      <c r="E545"/>
      <c r="F545"/>
      <c r="G545"/>
      <c r="H545" s="77"/>
      <c r="I545" s="9" t="s">
        <v>1906</v>
      </c>
      <c r="J545" t="s">
        <v>1589</v>
      </c>
      <c r="K545" s="77">
        <v>1</v>
      </c>
      <c r="L545"/>
      <c r="M545"/>
      <c r="N545" s="77" t="s">
        <v>1916</v>
      </c>
      <c r="O545" s="9" t="s">
        <v>1909</v>
      </c>
      <c r="P545" s="9" t="s">
        <v>1910</v>
      </c>
      <c r="Q545" s="9" t="s">
        <v>34</v>
      </c>
    </row>
    <row r="546" spans="1:17" ht="15" hidden="1" customHeight="1">
      <c r="A546" s="9" t="s">
        <v>1588</v>
      </c>
      <c r="B546" t="s">
        <v>1641</v>
      </c>
      <c r="C546" t="s">
        <v>1038</v>
      </c>
      <c r="D546" t="s">
        <v>454</v>
      </c>
      <c r="E546"/>
      <c r="F546"/>
      <c r="G546"/>
      <c r="H546" s="77"/>
      <c r="I546" s="9" t="s">
        <v>1906</v>
      </c>
      <c r="J546" t="s">
        <v>1589</v>
      </c>
      <c r="K546" s="77">
        <v>0.91</v>
      </c>
      <c r="L546"/>
      <c r="M546"/>
      <c r="N546" s="77" t="s">
        <v>1918</v>
      </c>
      <c r="O546" s="9" t="s">
        <v>1909</v>
      </c>
      <c r="P546" s="9" t="s">
        <v>1910</v>
      </c>
      <c r="Q546" s="9" t="s">
        <v>34</v>
      </c>
    </row>
    <row r="547" spans="1:17" ht="15" hidden="1" customHeight="1">
      <c r="A547" s="9" t="s">
        <v>1588</v>
      </c>
      <c r="B547" t="s">
        <v>1641</v>
      </c>
      <c r="C547" t="s">
        <v>1038</v>
      </c>
      <c r="D547" t="s">
        <v>454</v>
      </c>
      <c r="E547"/>
      <c r="F547"/>
      <c r="G547"/>
      <c r="H547" s="77"/>
      <c r="I547" s="9" t="s">
        <v>1906</v>
      </c>
      <c r="J547" t="s">
        <v>1589</v>
      </c>
      <c r="K547" s="77">
        <v>0.9</v>
      </c>
      <c r="L547"/>
      <c r="M547"/>
      <c r="N547" s="77" t="s">
        <v>1919</v>
      </c>
      <c r="O547" s="9" t="s">
        <v>1909</v>
      </c>
      <c r="P547" s="9" t="s">
        <v>1910</v>
      </c>
      <c r="Q547" s="9" t="s">
        <v>34</v>
      </c>
    </row>
    <row r="548" spans="1:17" ht="15" hidden="1" customHeight="1">
      <c r="A548" s="9" t="s">
        <v>1588</v>
      </c>
      <c r="B548" t="s">
        <v>1641</v>
      </c>
      <c r="C548" t="s">
        <v>1038</v>
      </c>
      <c r="D548" t="s">
        <v>454</v>
      </c>
      <c r="E548"/>
      <c r="F548"/>
      <c r="G548"/>
      <c r="H548" s="77"/>
      <c r="I548" s="9" t="s">
        <v>1906</v>
      </c>
      <c r="J548" t="s">
        <v>1589</v>
      </c>
      <c r="K548" s="77">
        <v>0.93</v>
      </c>
      <c r="L548"/>
      <c r="M548"/>
      <c r="N548" s="77" t="s">
        <v>1920</v>
      </c>
      <c r="O548" s="9" t="s">
        <v>1909</v>
      </c>
      <c r="P548" s="9" t="s">
        <v>1910</v>
      </c>
      <c r="Q548" s="9" t="s">
        <v>34</v>
      </c>
    </row>
    <row r="549" spans="1:17" ht="15" hidden="1" customHeight="1">
      <c r="A549" s="9" t="s">
        <v>1588</v>
      </c>
      <c r="B549" t="s">
        <v>1641</v>
      </c>
      <c r="C549" t="s">
        <v>1038</v>
      </c>
      <c r="D549" t="s">
        <v>454</v>
      </c>
      <c r="E549"/>
      <c r="F549"/>
      <c r="G549"/>
      <c r="H549" s="77"/>
      <c r="I549" s="9" t="s">
        <v>1906</v>
      </c>
      <c r="J549" t="s">
        <v>1589</v>
      </c>
      <c r="K549" s="77">
        <v>0.97</v>
      </c>
      <c r="L549"/>
      <c r="M549"/>
      <c r="N549" s="77" t="s">
        <v>1920</v>
      </c>
      <c r="O549" s="9" t="s">
        <v>1909</v>
      </c>
      <c r="P549" s="9" t="s">
        <v>1910</v>
      </c>
      <c r="Q549" s="9" t="s">
        <v>34</v>
      </c>
    </row>
    <row r="550" spans="1:17" ht="15" hidden="1" customHeight="1">
      <c r="A550" s="9" t="s">
        <v>1588</v>
      </c>
      <c r="B550" t="s">
        <v>1641</v>
      </c>
      <c r="C550" t="s">
        <v>1038</v>
      </c>
      <c r="D550" t="s">
        <v>454</v>
      </c>
      <c r="E550"/>
      <c r="F550"/>
      <c r="G550"/>
      <c r="H550" s="77"/>
      <c r="I550" s="9" t="s">
        <v>1906</v>
      </c>
      <c r="J550" t="s">
        <v>1589</v>
      </c>
      <c r="K550" s="77">
        <v>1</v>
      </c>
      <c r="L550"/>
      <c r="M550"/>
      <c r="N550" s="77" t="s">
        <v>1920</v>
      </c>
      <c r="O550" s="9" t="s">
        <v>1909</v>
      </c>
      <c r="P550" s="9" t="s">
        <v>1910</v>
      </c>
      <c r="Q550" s="9" t="s">
        <v>34</v>
      </c>
    </row>
    <row r="551" spans="1:17" ht="15" hidden="1" customHeight="1">
      <c r="A551" s="9" t="s">
        <v>1588</v>
      </c>
      <c r="B551" t="s">
        <v>1641</v>
      </c>
      <c r="C551" t="s">
        <v>1038</v>
      </c>
      <c r="D551" t="s">
        <v>454</v>
      </c>
      <c r="E551"/>
      <c r="F551"/>
      <c r="G551"/>
      <c r="H551" s="77"/>
      <c r="I551" s="9" t="s">
        <v>1906</v>
      </c>
      <c r="J551" t="s">
        <v>1589</v>
      </c>
      <c r="K551" s="77">
        <v>0.85</v>
      </c>
      <c r="L551"/>
      <c r="M551"/>
      <c r="N551" s="77" t="s">
        <v>1920</v>
      </c>
      <c r="O551" s="9" t="s">
        <v>1909</v>
      </c>
      <c r="P551" s="9" t="s">
        <v>1910</v>
      </c>
      <c r="Q551" s="9" t="s">
        <v>34</v>
      </c>
    </row>
    <row r="552" spans="1:17" ht="15" hidden="1" customHeight="1">
      <c r="A552" s="9" t="s">
        <v>1588</v>
      </c>
      <c r="B552" t="s">
        <v>1641</v>
      </c>
      <c r="C552" t="s">
        <v>1038</v>
      </c>
      <c r="D552" t="s">
        <v>454</v>
      </c>
      <c r="E552"/>
      <c r="F552"/>
      <c r="G552"/>
      <c r="H552" s="77"/>
      <c r="I552" s="9" t="s">
        <v>1906</v>
      </c>
      <c r="J552" t="s">
        <v>1589</v>
      </c>
      <c r="K552" s="77">
        <v>1</v>
      </c>
      <c r="L552"/>
      <c r="M552"/>
      <c r="N552" s="77" t="s">
        <v>1920</v>
      </c>
      <c r="O552" s="9" t="s">
        <v>1909</v>
      </c>
      <c r="P552" s="9" t="s">
        <v>1910</v>
      </c>
      <c r="Q552" s="9" t="s">
        <v>34</v>
      </c>
    </row>
    <row r="553" spans="1:17" ht="15" hidden="1" customHeight="1">
      <c r="A553" s="9" t="s">
        <v>1588</v>
      </c>
      <c r="B553" t="s">
        <v>1641</v>
      </c>
      <c r="C553" t="s">
        <v>1038</v>
      </c>
      <c r="D553" t="s">
        <v>454</v>
      </c>
      <c r="E553"/>
      <c r="F553"/>
      <c r="G553"/>
      <c r="H553" s="77"/>
      <c r="I553" s="9" t="s">
        <v>1906</v>
      </c>
      <c r="J553" t="s">
        <v>1589</v>
      </c>
      <c r="K553" s="77">
        <v>0.99</v>
      </c>
      <c r="L553"/>
      <c r="M553"/>
      <c r="N553" s="77" t="s">
        <v>1917</v>
      </c>
      <c r="O553" s="9" t="s">
        <v>1909</v>
      </c>
      <c r="P553" s="9" t="s">
        <v>1910</v>
      </c>
      <c r="Q553" s="9" t="s">
        <v>34</v>
      </c>
    </row>
    <row r="554" spans="1:17" ht="15" hidden="1" customHeight="1">
      <c r="A554" s="9" t="s">
        <v>1588</v>
      </c>
      <c r="B554" t="s">
        <v>1641</v>
      </c>
      <c r="C554" t="s">
        <v>1038</v>
      </c>
      <c r="D554" t="s">
        <v>454</v>
      </c>
      <c r="E554"/>
      <c r="F554"/>
      <c r="G554"/>
      <c r="H554" s="77"/>
      <c r="I554" s="9" t="s">
        <v>1906</v>
      </c>
      <c r="J554" t="s">
        <v>1589</v>
      </c>
      <c r="K554" s="77">
        <v>1</v>
      </c>
      <c r="L554"/>
      <c r="M554"/>
      <c r="N554" s="77" t="s">
        <v>1917</v>
      </c>
      <c r="O554" s="9" t="s">
        <v>1909</v>
      </c>
      <c r="P554" s="9" t="s">
        <v>1910</v>
      </c>
      <c r="Q554" s="9" t="s">
        <v>34</v>
      </c>
    </row>
    <row r="555" spans="1:17" ht="15" hidden="1" customHeight="1">
      <c r="A555" s="9" t="s">
        <v>1588</v>
      </c>
      <c r="B555" t="s">
        <v>1641</v>
      </c>
      <c r="C555" t="s">
        <v>1038</v>
      </c>
      <c r="D555" t="s">
        <v>454</v>
      </c>
      <c r="E555"/>
      <c r="F555"/>
      <c r="G555"/>
      <c r="H555" s="77"/>
      <c r="I555" s="9" t="s">
        <v>1906</v>
      </c>
      <c r="J555" t="s">
        <v>1589</v>
      </c>
      <c r="K555" s="77">
        <v>0.9</v>
      </c>
      <c r="L555"/>
      <c r="M555"/>
      <c r="N555" s="77" t="s">
        <v>1917</v>
      </c>
      <c r="O555" s="9" t="s">
        <v>1909</v>
      </c>
      <c r="P555" s="9" t="s">
        <v>1910</v>
      </c>
      <c r="Q555" s="9" t="s">
        <v>34</v>
      </c>
    </row>
    <row r="556" spans="1:17" ht="15" hidden="1" customHeight="1">
      <c r="A556" s="9" t="s">
        <v>1588</v>
      </c>
      <c r="B556" t="s">
        <v>1641</v>
      </c>
      <c r="C556" t="s">
        <v>1038</v>
      </c>
      <c r="D556" t="s">
        <v>454</v>
      </c>
      <c r="E556"/>
      <c r="F556"/>
      <c r="G556"/>
      <c r="H556" s="77"/>
      <c r="I556" s="9" t="s">
        <v>1906</v>
      </c>
      <c r="J556" t="s">
        <v>1589</v>
      </c>
      <c r="K556" s="77">
        <v>1</v>
      </c>
      <c r="L556"/>
      <c r="M556"/>
      <c r="N556" s="77" t="s">
        <v>1920</v>
      </c>
      <c r="O556" s="9" t="s">
        <v>1909</v>
      </c>
      <c r="P556" s="9" t="s">
        <v>1910</v>
      </c>
      <c r="Q556" s="9" t="s">
        <v>34</v>
      </c>
    </row>
    <row r="557" spans="1:17" ht="15" hidden="1" customHeight="1">
      <c r="A557" s="9" t="s">
        <v>1588</v>
      </c>
      <c r="B557" t="s">
        <v>1641</v>
      </c>
      <c r="C557" t="s">
        <v>1038</v>
      </c>
      <c r="D557" t="s">
        <v>454</v>
      </c>
      <c r="E557"/>
      <c r="F557"/>
      <c r="G557"/>
      <c r="H557" s="77"/>
      <c r="I557" s="9" t="s">
        <v>1906</v>
      </c>
      <c r="J557" t="s">
        <v>1589</v>
      </c>
      <c r="K557" s="77">
        <v>0.98</v>
      </c>
      <c r="L557"/>
      <c r="M557"/>
      <c r="N557" s="77" t="s">
        <v>1917</v>
      </c>
      <c r="O557" s="9" t="s">
        <v>1909</v>
      </c>
      <c r="P557" s="9" t="s">
        <v>1910</v>
      </c>
      <c r="Q557" s="9" t="s">
        <v>34</v>
      </c>
    </row>
    <row r="558" spans="1:17" ht="15" hidden="1" customHeight="1">
      <c r="A558" s="9" t="s">
        <v>1588</v>
      </c>
      <c r="B558" t="s">
        <v>1641</v>
      </c>
      <c r="C558" t="s">
        <v>1038</v>
      </c>
      <c r="D558" t="s">
        <v>454</v>
      </c>
      <c r="E558"/>
      <c r="F558"/>
      <c r="G558"/>
      <c r="H558" s="77"/>
      <c r="I558" s="9" t="s">
        <v>1906</v>
      </c>
      <c r="J558" t="s">
        <v>1589</v>
      </c>
      <c r="K558" s="77">
        <v>0.98</v>
      </c>
      <c r="L558"/>
      <c r="M558"/>
      <c r="N558" s="77" t="s">
        <v>1916</v>
      </c>
      <c r="O558" s="9" t="s">
        <v>1909</v>
      </c>
      <c r="P558" s="9" t="s">
        <v>1910</v>
      </c>
      <c r="Q558" s="9" t="s">
        <v>34</v>
      </c>
    </row>
    <row r="559" spans="1:17" ht="15" hidden="1" customHeight="1">
      <c r="A559" s="9" t="s">
        <v>1588</v>
      </c>
      <c r="B559" t="s">
        <v>1641</v>
      </c>
      <c r="C559" t="s">
        <v>1038</v>
      </c>
      <c r="D559" t="s">
        <v>454</v>
      </c>
      <c r="E559"/>
      <c r="F559"/>
      <c r="G559"/>
      <c r="H559" s="77"/>
      <c r="I559" s="9" t="s">
        <v>1906</v>
      </c>
      <c r="J559" t="s">
        <v>1589</v>
      </c>
      <c r="K559" s="77">
        <v>0.96</v>
      </c>
      <c r="L559"/>
      <c r="M559"/>
      <c r="N559" s="77" t="s">
        <v>1918</v>
      </c>
      <c r="O559" s="9" t="s">
        <v>1909</v>
      </c>
      <c r="P559" s="9" t="s">
        <v>1910</v>
      </c>
      <c r="Q559" s="9" t="s">
        <v>34</v>
      </c>
    </row>
    <row r="560" spans="1:17" ht="15" hidden="1" customHeight="1">
      <c r="A560" s="9" t="s">
        <v>1588</v>
      </c>
      <c r="B560" t="s">
        <v>1641</v>
      </c>
      <c r="C560" t="s">
        <v>1038</v>
      </c>
      <c r="D560" t="s">
        <v>454</v>
      </c>
      <c r="E560"/>
      <c r="F560"/>
      <c r="G560"/>
      <c r="H560" s="77"/>
      <c r="I560" s="9" t="s">
        <v>1906</v>
      </c>
      <c r="J560" t="s">
        <v>1589</v>
      </c>
      <c r="K560" s="77">
        <v>0.91</v>
      </c>
      <c r="L560"/>
      <c r="M560"/>
      <c r="N560" s="77" t="s">
        <v>1920</v>
      </c>
      <c r="O560" s="9" t="s">
        <v>1909</v>
      </c>
      <c r="P560" s="9" t="s">
        <v>1910</v>
      </c>
      <c r="Q560" s="9" t="s">
        <v>34</v>
      </c>
    </row>
    <row r="561" spans="1:17" ht="15" hidden="1" customHeight="1">
      <c r="A561" s="9" t="s">
        <v>1588</v>
      </c>
      <c r="B561" t="s">
        <v>1641</v>
      </c>
      <c r="C561" t="s">
        <v>1038</v>
      </c>
      <c r="D561" t="s">
        <v>454</v>
      </c>
      <c r="E561"/>
      <c r="F561"/>
      <c r="G561"/>
      <c r="H561" s="77"/>
      <c r="I561" s="9" t="s">
        <v>1906</v>
      </c>
      <c r="J561" t="s">
        <v>1589</v>
      </c>
      <c r="K561" s="77">
        <v>0.96</v>
      </c>
      <c r="L561"/>
      <c r="M561"/>
      <c r="N561" s="77" t="s">
        <v>1917</v>
      </c>
      <c r="O561" s="9" t="s">
        <v>1909</v>
      </c>
      <c r="P561" s="9" t="s">
        <v>1910</v>
      </c>
      <c r="Q561" s="9" t="s">
        <v>34</v>
      </c>
    </row>
    <row r="562" spans="1:17" ht="15" hidden="1" customHeight="1">
      <c r="A562" s="9" t="s">
        <v>1588</v>
      </c>
      <c r="B562" t="s">
        <v>1641</v>
      </c>
      <c r="C562" t="s">
        <v>1038</v>
      </c>
      <c r="D562" t="s">
        <v>454</v>
      </c>
      <c r="E562"/>
      <c r="F562"/>
      <c r="G562"/>
      <c r="H562" s="77"/>
      <c r="I562" s="9" t="s">
        <v>1906</v>
      </c>
      <c r="J562" t="s">
        <v>1589</v>
      </c>
      <c r="K562" s="77"/>
      <c r="L562"/>
      <c r="M562"/>
      <c r="N562" s="77" t="s">
        <v>1917</v>
      </c>
      <c r="O562" s="9" t="s">
        <v>1909</v>
      </c>
      <c r="P562" s="9" t="s">
        <v>1910</v>
      </c>
      <c r="Q562" s="9" t="s">
        <v>34</v>
      </c>
    </row>
    <row r="563" spans="1:17" ht="15" hidden="1" customHeight="1">
      <c r="A563" s="9" t="s">
        <v>1588</v>
      </c>
      <c r="B563" t="s">
        <v>1641</v>
      </c>
      <c r="C563" t="s">
        <v>1038</v>
      </c>
      <c r="D563" t="s">
        <v>454</v>
      </c>
      <c r="E563"/>
      <c r="F563"/>
      <c r="G563"/>
      <c r="H563" s="77"/>
      <c r="I563" s="9" t="s">
        <v>1906</v>
      </c>
      <c r="J563" t="s">
        <v>1589</v>
      </c>
      <c r="K563" s="77">
        <v>0.99</v>
      </c>
      <c r="L563"/>
      <c r="M563"/>
      <c r="N563" s="77" t="s">
        <v>1917</v>
      </c>
      <c r="O563" s="9" t="s">
        <v>1909</v>
      </c>
      <c r="P563" s="9" t="s">
        <v>1910</v>
      </c>
      <c r="Q563" s="9" t="s">
        <v>34</v>
      </c>
    </row>
    <row r="564" spans="1:17" ht="15" hidden="1" customHeight="1">
      <c r="A564" s="9" t="s">
        <v>1588</v>
      </c>
      <c r="B564" t="s">
        <v>1641</v>
      </c>
      <c r="C564" t="s">
        <v>1038</v>
      </c>
      <c r="D564" t="s">
        <v>454</v>
      </c>
      <c r="E564"/>
      <c r="F564"/>
      <c r="G564"/>
      <c r="H564" s="77"/>
      <c r="I564" s="9" t="s">
        <v>1906</v>
      </c>
      <c r="J564" t="s">
        <v>1589</v>
      </c>
      <c r="K564" s="77">
        <v>1</v>
      </c>
      <c r="L564"/>
      <c r="M564"/>
      <c r="N564" s="77" t="s">
        <v>1917</v>
      </c>
      <c r="O564" s="9" t="s">
        <v>1909</v>
      </c>
      <c r="P564" s="9" t="s">
        <v>1910</v>
      </c>
      <c r="Q564" s="9" t="s">
        <v>34</v>
      </c>
    </row>
    <row r="565" spans="1:17" ht="15" hidden="1" customHeight="1">
      <c r="A565" s="9" t="s">
        <v>1588</v>
      </c>
      <c r="B565" t="s">
        <v>1641</v>
      </c>
      <c r="C565" t="s">
        <v>1038</v>
      </c>
      <c r="D565" t="s">
        <v>454</v>
      </c>
      <c r="E565"/>
      <c r="F565"/>
      <c r="G565"/>
      <c r="H565" s="77"/>
      <c r="I565" s="9" t="s">
        <v>1906</v>
      </c>
      <c r="J565" t="s">
        <v>1589</v>
      </c>
      <c r="K565" s="77">
        <v>0.98</v>
      </c>
      <c r="L565"/>
      <c r="M565"/>
      <c r="N565" s="77" t="s">
        <v>1917</v>
      </c>
      <c r="O565" s="9" t="s">
        <v>1909</v>
      </c>
      <c r="P565" s="9" t="s">
        <v>1910</v>
      </c>
      <c r="Q565" s="9" t="s">
        <v>34</v>
      </c>
    </row>
    <row r="566" spans="1:17" ht="15" hidden="1" customHeight="1">
      <c r="A566" s="9" t="s">
        <v>1580</v>
      </c>
      <c r="B566" t="s">
        <v>1641</v>
      </c>
      <c r="C566" t="s">
        <v>1038</v>
      </c>
      <c r="D566" t="s">
        <v>454</v>
      </c>
      <c r="E566"/>
      <c r="F566"/>
      <c r="G566"/>
      <c r="H566" s="77"/>
      <c r="I566" s="9" t="s">
        <v>1906</v>
      </c>
      <c r="J566" t="s">
        <v>1921</v>
      </c>
      <c r="K566" s="77">
        <v>0.61</v>
      </c>
      <c r="L566"/>
      <c r="M566"/>
      <c r="N566" s="77" t="s">
        <v>1922</v>
      </c>
      <c r="O566" s="9" t="s">
        <v>1909</v>
      </c>
      <c r="P566" s="9" t="s">
        <v>1910</v>
      </c>
      <c r="Q566" s="9" t="s">
        <v>34</v>
      </c>
    </row>
    <row r="567" spans="1:17" ht="15" hidden="1" customHeight="1">
      <c r="A567" s="9" t="s">
        <v>1580</v>
      </c>
      <c r="B567" t="s">
        <v>1641</v>
      </c>
      <c r="C567" t="s">
        <v>1038</v>
      </c>
      <c r="D567" t="s">
        <v>454</v>
      </c>
      <c r="E567"/>
      <c r="F567"/>
      <c r="G567" t="s">
        <v>1911</v>
      </c>
      <c r="H567" s="77"/>
      <c r="I567" s="9" t="s">
        <v>1906</v>
      </c>
      <c r="J567" t="s">
        <v>1921</v>
      </c>
      <c r="K567" s="77">
        <v>0.54</v>
      </c>
      <c r="L567"/>
      <c r="M567"/>
      <c r="N567" s="77" t="s">
        <v>1922</v>
      </c>
      <c r="O567" s="9" t="s">
        <v>1909</v>
      </c>
      <c r="P567" s="9" t="s">
        <v>1910</v>
      </c>
      <c r="Q567" s="9" t="s">
        <v>34</v>
      </c>
    </row>
    <row r="568" spans="1:17" ht="15" hidden="1" customHeight="1">
      <c r="A568" s="9" t="s">
        <v>1580</v>
      </c>
      <c r="B568" t="s">
        <v>1641</v>
      </c>
      <c r="C568" t="s">
        <v>1038</v>
      </c>
      <c r="D568" t="s">
        <v>454</v>
      </c>
      <c r="E568"/>
      <c r="F568"/>
      <c r="G568" t="s">
        <v>1923</v>
      </c>
      <c r="H568" s="77"/>
      <c r="I568" s="9" t="s">
        <v>1906</v>
      </c>
      <c r="J568" t="s">
        <v>1921</v>
      </c>
      <c r="K568" s="77">
        <v>0.21</v>
      </c>
      <c r="L568"/>
      <c r="M568"/>
      <c r="N568" s="77" t="s">
        <v>1922</v>
      </c>
      <c r="O568" s="9" t="s">
        <v>1909</v>
      </c>
      <c r="P568" s="9" t="s">
        <v>1910</v>
      </c>
      <c r="Q568" s="9" t="s">
        <v>34</v>
      </c>
    </row>
    <row r="569" spans="1:17" ht="15" hidden="1" customHeight="1">
      <c r="A569" s="9" t="s">
        <v>1580</v>
      </c>
      <c r="B569" t="s">
        <v>1641</v>
      </c>
      <c r="C569" t="s">
        <v>1038</v>
      </c>
      <c r="D569" t="s">
        <v>454</v>
      </c>
      <c r="E569"/>
      <c r="F569"/>
      <c r="G569"/>
      <c r="H569" s="77"/>
      <c r="I569" s="9" t="s">
        <v>1906</v>
      </c>
      <c r="J569" t="s">
        <v>1921</v>
      </c>
      <c r="K569" s="77">
        <v>0.6</v>
      </c>
      <c r="L569"/>
      <c r="M569"/>
      <c r="N569" s="77" t="s">
        <v>1918</v>
      </c>
      <c r="O569" s="9" t="s">
        <v>1909</v>
      </c>
      <c r="P569" s="9" t="s">
        <v>1910</v>
      </c>
      <c r="Q569" s="9" t="s">
        <v>34</v>
      </c>
    </row>
    <row r="570" spans="1:17" ht="15" hidden="1" customHeight="1">
      <c r="A570" s="9" t="s">
        <v>1580</v>
      </c>
      <c r="B570" t="s">
        <v>1641</v>
      </c>
      <c r="C570" t="s">
        <v>1038</v>
      </c>
      <c r="D570" t="s">
        <v>454</v>
      </c>
      <c r="E570"/>
      <c r="F570"/>
      <c r="G570"/>
      <c r="H570" s="77"/>
      <c r="I570" s="9" t="s">
        <v>1906</v>
      </c>
      <c r="J570" t="s">
        <v>1921</v>
      </c>
      <c r="K570" s="77">
        <v>0.28999999999999998</v>
      </c>
      <c r="L570"/>
      <c r="M570"/>
      <c r="N570" s="77" t="s">
        <v>1922</v>
      </c>
      <c r="O570" s="9" t="s">
        <v>1909</v>
      </c>
      <c r="P570" s="9" t="s">
        <v>1910</v>
      </c>
      <c r="Q570" s="9" t="s">
        <v>34</v>
      </c>
    </row>
    <row r="571" spans="1:17" ht="15" hidden="1" customHeight="1">
      <c r="A571" s="9" t="s">
        <v>1580</v>
      </c>
      <c r="B571" t="s">
        <v>1641</v>
      </c>
      <c r="C571" t="s">
        <v>1038</v>
      </c>
      <c r="D571" t="s">
        <v>454</v>
      </c>
      <c r="E571"/>
      <c r="F571"/>
      <c r="G571" t="s">
        <v>1924</v>
      </c>
      <c r="H571" s="77"/>
      <c r="I571" s="9" t="s">
        <v>1906</v>
      </c>
      <c r="J571" t="s">
        <v>1921</v>
      </c>
      <c r="K571" s="77">
        <v>0.39</v>
      </c>
      <c r="L571"/>
      <c r="M571"/>
      <c r="N571" s="77" t="s">
        <v>1922</v>
      </c>
      <c r="O571" s="9" t="s">
        <v>1909</v>
      </c>
      <c r="P571" s="9" t="s">
        <v>1910</v>
      </c>
      <c r="Q571" s="9" t="s">
        <v>34</v>
      </c>
    </row>
    <row r="572" spans="1:17" ht="15" hidden="1" customHeight="1">
      <c r="A572" s="9" t="s">
        <v>1588</v>
      </c>
      <c r="B572" t="s">
        <v>1641</v>
      </c>
      <c r="C572" t="s">
        <v>1038</v>
      </c>
      <c r="D572" t="s">
        <v>454</v>
      </c>
      <c r="E572"/>
      <c r="F572"/>
      <c r="G572"/>
      <c r="H572" s="77"/>
      <c r="I572" s="9" t="s">
        <v>1906</v>
      </c>
      <c r="J572" t="s">
        <v>1921</v>
      </c>
      <c r="K572" s="77">
        <v>0.95</v>
      </c>
      <c r="L572"/>
      <c r="M572"/>
      <c r="N572" s="77" t="s">
        <v>1922</v>
      </c>
      <c r="O572" s="9" t="s">
        <v>1909</v>
      </c>
      <c r="P572" s="9" t="s">
        <v>1910</v>
      </c>
      <c r="Q572" s="9" t="s">
        <v>34</v>
      </c>
    </row>
    <row r="573" spans="1:17" ht="15" hidden="1" customHeight="1">
      <c r="A573" s="9" t="s">
        <v>1588</v>
      </c>
      <c r="B573" t="s">
        <v>1641</v>
      </c>
      <c r="C573" t="s">
        <v>1038</v>
      </c>
      <c r="D573" t="s">
        <v>454</v>
      </c>
      <c r="E573"/>
      <c r="F573"/>
      <c r="G573" t="s">
        <v>1911</v>
      </c>
      <c r="H573" s="77"/>
      <c r="I573" s="9" t="s">
        <v>1906</v>
      </c>
      <c r="J573" t="s">
        <v>1921</v>
      </c>
      <c r="K573" s="77">
        <v>0.95</v>
      </c>
      <c r="L573"/>
      <c r="M573"/>
      <c r="N573" s="77" t="s">
        <v>1922</v>
      </c>
      <c r="O573" s="9" t="s">
        <v>1909</v>
      </c>
      <c r="P573" s="9" t="s">
        <v>1910</v>
      </c>
      <c r="Q573" s="9" t="s">
        <v>34</v>
      </c>
    </row>
    <row r="574" spans="1:17" ht="15" hidden="1" customHeight="1">
      <c r="A574" s="9" t="s">
        <v>1588</v>
      </c>
      <c r="B574" t="s">
        <v>1641</v>
      </c>
      <c r="C574" t="s">
        <v>1038</v>
      </c>
      <c r="D574" t="s">
        <v>454</v>
      </c>
      <c r="E574"/>
      <c r="F574"/>
      <c r="G574" t="s">
        <v>1923</v>
      </c>
      <c r="H574" s="77"/>
      <c r="I574" s="9" t="s">
        <v>1906</v>
      </c>
      <c r="J574" t="s">
        <v>1921</v>
      </c>
      <c r="K574" s="77">
        <v>0.98</v>
      </c>
      <c r="L574"/>
      <c r="M574"/>
      <c r="N574" s="77" t="s">
        <v>1922</v>
      </c>
      <c r="O574" s="9" t="s">
        <v>1909</v>
      </c>
      <c r="P574" s="9" t="s">
        <v>1910</v>
      </c>
      <c r="Q574" s="9" t="s">
        <v>34</v>
      </c>
    </row>
    <row r="575" spans="1:17" ht="15" hidden="1" customHeight="1">
      <c r="A575" s="9" t="s">
        <v>1588</v>
      </c>
      <c r="B575" t="s">
        <v>1641</v>
      </c>
      <c r="C575" t="s">
        <v>1038</v>
      </c>
      <c r="D575" t="s">
        <v>454</v>
      </c>
      <c r="E575"/>
      <c r="F575"/>
      <c r="G575"/>
      <c r="H575" s="77"/>
      <c r="I575" s="9" t="s">
        <v>1906</v>
      </c>
      <c r="J575" t="s">
        <v>1921</v>
      </c>
      <c r="K575" s="77">
        <v>0.83</v>
      </c>
      <c r="L575"/>
      <c r="M575"/>
      <c r="N575" s="77" t="s">
        <v>1918</v>
      </c>
      <c r="O575" s="9" t="s">
        <v>1909</v>
      </c>
      <c r="P575" s="9" t="s">
        <v>1910</v>
      </c>
      <c r="Q575" s="9" t="s">
        <v>34</v>
      </c>
    </row>
    <row r="576" spans="1:17" ht="15" hidden="1" customHeight="1">
      <c r="A576" s="9" t="s">
        <v>1588</v>
      </c>
      <c r="B576" t="s">
        <v>1641</v>
      </c>
      <c r="C576" t="s">
        <v>1038</v>
      </c>
      <c r="D576" t="s">
        <v>454</v>
      </c>
      <c r="E576"/>
      <c r="F576"/>
      <c r="G576"/>
      <c r="H576" s="77"/>
      <c r="I576" s="9" t="s">
        <v>1906</v>
      </c>
      <c r="J576" t="s">
        <v>1921</v>
      </c>
      <c r="K576" s="77">
        <v>1</v>
      </c>
      <c r="L576"/>
      <c r="M576"/>
      <c r="N576" s="77" t="s">
        <v>1922</v>
      </c>
      <c r="O576" s="9" t="s">
        <v>1909</v>
      </c>
      <c r="P576" s="9" t="s">
        <v>1910</v>
      </c>
      <c r="Q576" s="9" t="s">
        <v>34</v>
      </c>
    </row>
    <row r="577" spans="1:17" ht="15" hidden="1" customHeight="1">
      <c r="A577" s="9" t="s">
        <v>1588</v>
      </c>
      <c r="B577" t="s">
        <v>1641</v>
      </c>
      <c r="C577" t="s">
        <v>1038</v>
      </c>
      <c r="D577" t="s">
        <v>454</v>
      </c>
      <c r="E577"/>
      <c r="F577"/>
      <c r="G577" t="s">
        <v>1924</v>
      </c>
      <c r="H577" s="77"/>
      <c r="I577" s="9" t="s">
        <v>1906</v>
      </c>
      <c r="J577" t="s">
        <v>1921</v>
      </c>
      <c r="K577" s="77">
        <v>0.96</v>
      </c>
      <c r="L577"/>
      <c r="M577"/>
      <c r="N577" s="77" t="s">
        <v>1922</v>
      </c>
      <c r="O577" s="9" t="s">
        <v>1909</v>
      </c>
      <c r="P577" s="9" t="s">
        <v>1910</v>
      </c>
      <c r="Q577" s="9" t="s">
        <v>34</v>
      </c>
    </row>
    <row r="578" spans="1:17" ht="15" hidden="1" customHeight="1">
      <c r="A578" s="9" t="s">
        <v>1580</v>
      </c>
      <c r="B578" t="s">
        <v>1925</v>
      </c>
      <c r="C578" t="s">
        <v>1038</v>
      </c>
      <c r="D578" t="s">
        <v>454</v>
      </c>
      <c r="E578"/>
      <c r="F578"/>
      <c r="G578"/>
      <c r="H578" s="77"/>
      <c r="I578" s="9" t="s">
        <v>1906</v>
      </c>
      <c r="J578"/>
      <c r="K578" s="77">
        <v>0.13</v>
      </c>
      <c r="L578"/>
      <c r="M578"/>
      <c r="N578" s="77" t="s">
        <v>1926</v>
      </c>
      <c r="O578" s="9" t="s">
        <v>1909</v>
      </c>
      <c r="P578" s="9" t="s">
        <v>1910</v>
      </c>
      <c r="Q578" s="9" t="s">
        <v>34</v>
      </c>
    </row>
    <row r="579" spans="1:17" ht="15" hidden="1" customHeight="1">
      <c r="A579" s="9" t="s">
        <v>1580</v>
      </c>
      <c r="B579" t="s">
        <v>1925</v>
      </c>
      <c r="C579" t="s">
        <v>1038</v>
      </c>
      <c r="D579" t="s">
        <v>454</v>
      </c>
      <c r="E579"/>
      <c r="F579"/>
      <c r="G579" t="s">
        <v>1927</v>
      </c>
      <c r="H579" s="77"/>
      <c r="I579" s="9" t="s">
        <v>1906</v>
      </c>
      <c r="J579"/>
      <c r="K579" s="77">
        <v>0.5</v>
      </c>
      <c r="L579"/>
      <c r="M579"/>
      <c r="N579" s="77" t="s">
        <v>1928</v>
      </c>
      <c r="O579" s="9" t="s">
        <v>1909</v>
      </c>
      <c r="P579" s="9" t="s">
        <v>1910</v>
      </c>
      <c r="Q579" s="9" t="s">
        <v>34</v>
      </c>
    </row>
    <row r="580" spans="1:17" ht="15" hidden="1" customHeight="1">
      <c r="A580" s="9" t="s">
        <v>1580</v>
      </c>
      <c r="B580" t="s">
        <v>1925</v>
      </c>
      <c r="C580" t="s">
        <v>1038</v>
      </c>
      <c r="D580" t="s">
        <v>454</v>
      </c>
      <c r="E580"/>
      <c r="F580"/>
      <c r="G580" t="s">
        <v>1929</v>
      </c>
      <c r="H580" s="77"/>
      <c r="I580" s="9" t="s">
        <v>1906</v>
      </c>
      <c r="J580"/>
      <c r="K580" s="77">
        <v>0.85</v>
      </c>
      <c r="L580"/>
      <c r="M580"/>
      <c r="N580" s="77" t="s">
        <v>1928</v>
      </c>
      <c r="O580" s="9" t="s">
        <v>1909</v>
      </c>
      <c r="P580" s="9" t="s">
        <v>1910</v>
      </c>
      <c r="Q580" s="9" t="s">
        <v>34</v>
      </c>
    </row>
    <row r="581" spans="1:17" ht="15" hidden="1" customHeight="1">
      <c r="A581" s="9" t="s">
        <v>1580</v>
      </c>
      <c r="B581" t="s">
        <v>1925</v>
      </c>
      <c r="C581" t="s">
        <v>1038</v>
      </c>
      <c r="D581" t="s">
        <v>454</v>
      </c>
      <c r="E581"/>
      <c r="F581"/>
      <c r="G581" t="s">
        <v>1930</v>
      </c>
      <c r="H581" s="77"/>
      <c r="I581" s="9" t="s">
        <v>1906</v>
      </c>
      <c r="J581"/>
      <c r="K581" s="77">
        <v>0.75</v>
      </c>
      <c r="L581"/>
      <c r="M581"/>
      <c r="N581" s="77" t="s">
        <v>1928</v>
      </c>
      <c r="O581" s="9" t="s">
        <v>1909</v>
      </c>
      <c r="P581" s="9" t="s">
        <v>1910</v>
      </c>
      <c r="Q581" s="9" t="s">
        <v>34</v>
      </c>
    </row>
    <row r="582" spans="1:17" ht="15" hidden="1" customHeight="1">
      <c r="A582" s="9" t="s">
        <v>1588</v>
      </c>
      <c r="B582" t="s">
        <v>1925</v>
      </c>
      <c r="C582" t="s">
        <v>1038</v>
      </c>
      <c r="D582" t="s">
        <v>454</v>
      </c>
      <c r="E582"/>
      <c r="F582"/>
      <c r="G582"/>
      <c r="H582" s="77"/>
      <c r="I582" s="9" t="s">
        <v>1906</v>
      </c>
      <c r="J582"/>
      <c r="K582" s="77">
        <v>0.88</v>
      </c>
      <c r="L582"/>
      <c r="M582"/>
      <c r="N582" s="77" t="s">
        <v>1926</v>
      </c>
      <c r="O582" s="9" t="s">
        <v>1909</v>
      </c>
      <c r="P582" s="9" t="s">
        <v>1910</v>
      </c>
      <c r="Q582" s="9" t="s">
        <v>34</v>
      </c>
    </row>
    <row r="583" spans="1:17" ht="15" hidden="1" customHeight="1">
      <c r="A583" s="9" t="s">
        <v>1588</v>
      </c>
      <c r="B583" t="s">
        <v>1925</v>
      </c>
      <c r="C583" t="s">
        <v>1038</v>
      </c>
      <c r="D583" t="s">
        <v>454</v>
      </c>
      <c r="E583"/>
      <c r="F583"/>
      <c r="G583" t="s">
        <v>1927</v>
      </c>
      <c r="H583" s="77"/>
      <c r="I583" s="9" t="s">
        <v>1906</v>
      </c>
      <c r="J583"/>
      <c r="K583" s="77">
        <v>0.94</v>
      </c>
      <c r="L583"/>
      <c r="M583"/>
      <c r="N583" s="77" t="s">
        <v>1928</v>
      </c>
      <c r="O583" s="9" t="s">
        <v>1909</v>
      </c>
      <c r="P583" s="9" t="s">
        <v>1910</v>
      </c>
      <c r="Q583" s="9" t="s">
        <v>34</v>
      </c>
    </row>
    <row r="584" spans="1:17" ht="15" hidden="1" customHeight="1">
      <c r="A584" s="9" t="s">
        <v>1588</v>
      </c>
      <c r="B584" t="s">
        <v>1925</v>
      </c>
      <c r="C584" t="s">
        <v>1038</v>
      </c>
      <c r="D584" t="s">
        <v>454</v>
      </c>
      <c r="E584"/>
      <c r="F584"/>
      <c r="G584" t="s">
        <v>1929</v>
      </c>
      <c r="H584" s="77"/>
      <c r="I584" s="9" t="s">
        <v>1906</v>
      </c>
      <c r="J584"/>
      <c r="K584" s="77">
        <v>0.94</v>
      </c>
      <c r="L584"/>
      <c r="M584"/>
      <c r="N584" s="77" t="s">
        <v>1928</v>
      </c>
      <c r="O584" s="9" t="s">
        <v>1909</v>
      </c>
      <c r="P584" s="9" t="s">
        <v>1910</v>
      </c>
      <c r="Q584" s="9" t="s">
        <v>34</v>
      </c>
    </row>
    <row r="585" spans="1:17" ht="15" hidden="1" customHeight="1">
      <c r="A585" s="9" t="s">
        <v>1588</v>
      </c>
      <c r="B585" t="s">
        <v>1925</v>
      </c>
      <c r="C585" t="s">
        <v>1038</v>
      </c>
      <c r="D585" t="s">
        <v>454</v>
      </c>
      <c r="E585"/>
      <c r="F585"/>
      <c r="G585" t="s">
        <v>1930</v>
      </c>
      <c r="H585" s="77"/>
      <c r="I585" s="9" t="s">
        <v>1906</v>
      </c>
      <c r="J585"/>
      <c r="K585" s="77">
        <v>0.95</v>
      </c>
      <c r="L585"/>
      <c r="M585"/>
      <c r="N585" s="77" t="s">
        <v>1928</v>
      </c>
      <c r="O585" s="9" t="s">
        <v>1909</v>
      </c>
      <c r="P585" s="9" t="s">
        <v>1910</v>
      </c>
      <c r="Q585" s="9" t="s">
        <v>34</v>
      </c>
    </row>
    <row r="586" spans="1:17" ht="15" hidden="1" customHeight="1">
      <c r="A586" t="s">
        <v>1580</v>
      </c>
      <c r="B586" t="s">
        <v>1641</v>
      </c>
      <c r="C586" t="s">
        <v>1038</v>
      </c>
      <c r="D586" t="s">
        <v>1315</v>
      </c>
      <c r="E586"/>
      <c r="F586"/>
      <c r="G586" s="77"/>
      <c r="H586" s="77"/>
      <c r="I586" s="9" t="s">
        <v>1906</v>
      </c>
      <c r="J586" t="s">
        <v>1589</v>
      </c>
      <c r="K586" s="77">
        <v>0.82</v>
      </c>
      <c r="L586"/>
      <c r="M586"/>
      <c r="N586" s="77" t="s">
        <v>1916</v>
      </c>
      <c r="O586" s="9" t="s">
        <v>1909</v>
      </c>
      <c r="P586" s="9" t="s">
        <v>1910</v>
      </c>
      <c r="Q586" s="9" t="s">
        <v>34</v>
      </c>
    </row>
    <row r="587" spans="1:17" ht="15" hidden="1" customHeight="1">
      <c r="A587" t="s">
        <v>1580</v>
      </c>
      <c r="B587" t="s">
        <v>1641</v>
      </c>
      <c r="C587" t="s">
        <v>1038</v>
      </c>
      <c r="D587" t="s">
        <v>1315</v>
      </c>
      <c r="E587"/>
      <c r="F587"/>
      <c r="G587" s="77"/>
      <c r="H587" s="77"/>
      <c r="I587" s="9" t="s">
        <v>1906</v>
      </c>
      <c r="J587" t="s">
        <v>1589</v>
      </c>
      <c r="K587" s="77">
        <v>0.91</v>
      </c>
      <c r="L587"/>
      <c r="M587"/>
      <c r="N587" s="77" t="s">
        <v>1920</v>
      </c>
      <c r="O587" s="9" t="s">
        <v>1909</v>
      </c>
      <c r="P587" s="9" t="s">
        <v>1910</v>
      </c>
      <c r="Q587" s="9" t="s">
        <v>34</v>
      </c>
    </row>
    <row r="588" spans="1:17" ht="15" hidden="1" customHeight="1">
      <c r="A588" t="s">
        <v>1580</v>
      </c>
      <c r="B588" t="s">
        <v>1641</v>
      </c>
      <c r="C588" t="s">
        <v>1038</v>
      </c>
      <c r="D588" t="s">
        <v>1315</v>
      </c>
      <c r="E588"/>
      <c r="F588"/>
      <c r="G588" s="77"/>
      <c r="H588" s="77"/>
      <c r="I588" s="9" t="s">
        <v>1906</v>
      </c>
      <c r="J588" t="s">
        <v>1589</v>
      </c>
      <c r="K588" s="77">
        <v>0.86</v>
      </c>
      <c r="L588"/>
      <c r="M588"/>
      <c r="N588" s="77" t="s">
        <v>1920</v>
      </c>
      <c r="O588" s="9" t="s">
        <v>1909</v>
      </c>
      <c r="P588" s="9" t="s">
        <v>1910</v>
      </c>
      <c r="Q588" s="9" t="s">
        <v>34</v>
      </c>
    </row>
    <row r="589" spans="1:17" ht="15" hidden="1" customHeight="1">
      <c r="A589" t="s">
        <v>1580</v>
      </c>
      <c r="B589" t="s">
        <v>1641</v>
      </c>
      <c r="C589" t="s">
        <v>1038</v>
      </c>
      <c r="D589" t="s">
        <v>1315</v>
      </c>
      <c r="E589"/>
      <c r="F589"/>
      <c r="G589" s="77"/>
      <c r="H589" s="77"/>
      <c r="I589" s="9" t="s">
        <v>1906</v>
      </c>
      <c r="J589" t="s">
        <v>1589</v>
      </c>
      <c r="K589" s="77">
        <v>0.91</v>
      </c>
      <c r="L589"/>
      <c r="M589"/>
      <c r="N589" s="77" t="s">
        <v>1920</v>
      </c>
      <c r="O589" s="9" t="s">
        <v>1909</v>
      </c>
      <c r="P589" s="9" t="s">
        <v>1910</v>
      </c>
      <c r="Q589" s="9" t="s">
        <v>34</v>
      </c>
    </row>
    <row r="590" spans="1:17" ht="15" hidden="1" customHeight="1">
      <c r="A590" t="s">
        <v>1580</v>
      </c>
      <c r="B590" t="s">
        <v>1641</v>
      </c>
      <c r="C590" t="s">
        <v>1038</v>
      </c>
      <c r="D590" t="s">
        <v>1315</v>
      </c>
      <c r="E590"/>
      <c r="F590"/>
      <c r="G590" s="77"/>
      <c r="H590" s="77"/>
      <c r="I590" s="9" t="s">
        <v>1906</v>
      </c>
      <c r="J590" t="s">
        <v>1589</v>
      </c>
      <c r="K590" s="77">
        <v>0.87</v>
      </c>
      <c r="L590"/>
      <c r="M590"/>
      <c r="N590" s="77" t="s">
        <v>1917</v>
      </c>
      <c r="O590" s="9" t="s">
        <v>1909</v>
      </c>
      <c r="P590" s="9" t="s">
        <v>1910</v>
      </c>
      <c r="Q590" s="9" t="s">
        <v>34</v>
      </c>
    </row>
    <row r="591" spans="1:17" ht="15" hidden="1" customHeight="1">
      <c r="A591" t="s">
        <v>1580</v>
      </c>
      <c r="B591" t="s">
        <v>1641</v>
      </c>
      <c r="C591" t="s">
        <v>1038</v>
      </c>
      <c r="D591" t="s">
        <v>1315</v>
      </c>
      <c r="E591"/>
      <c r="F591"/>
      <c r="G591" s="77"/>
      <c r="H591" s="77"/>
      <c r="I591" s="9" t="s">
        <v>1906</v>
      </c>
      <c r="J591" t="s">
        <v>1589</v>
      </c>
      <c r="K591" s="77">
        <v>0.88</v>
      </c>
      <c r="L591"/>
      <c r="M591"/>
      <c r="N591" s="77" t="s">
        <v>1920</v>
      </c>
      <c r="O591" s="9" t="s">
        <v>1909</v>
      </c>
      <c r="P591" s="9" t="s">
        <v>1910</v>
      </c>
      <c r="Q591" s="9" t="s">
        <v>34</v>
      </c>
    </row>
    <row r="592" spans="1:17" ht="15" hidden="1" customHeight="1">
      <c r="A592" t="s">
        <v>1580</v>
      </c>
      <c r="B592" t="s">
        <v>1641</v>
      </c>
      <c r="C592" t="s">
        <v>1038</v>
      </c>
      <c r="D592" t="s">
        <v>1315</v>
      </c>
      <c r="E592"/>
      <c r="F592"/>
      <c r="G592" s="77"/>
      <c r="H592" s="77"/>
      <c r="I592" s="9" t="s">
        <v>1906</v>
      </c>
      <c r="J592" t="s">
        <v>1589</v>
      </c>
      <c r="K592" s="77">
        <v>0.88</v>
      </c>
      <c r="L592"/>
      <c r="M592"/>
      <c r="N592" s="77" t="s">
        <v>1919</v>
      </c>
      <c r="O592" s="9" t="s">
        <v>1909</v>
      </c>
      <c r="P592" s="9" t="s">
        <v>1910</v>
      </c>
      <c r="Q592" s="9" t="s">
        <v>34</v>
      </c>
    </row>
    <row r="593" spans="1:17" ht="15" hidden="1" customHeight="1">
      <c r="A593" t="s">
        <v>1580</v>
      </c>
      <c r="B593" t="s">
        <v>1641</v>
      </c>
      <c r="C593" t="s">
        <v>1038</v>
      </c>
      <c r="D593" t="s">
        <v>1315</v>
      </c>
      <c r="E593"/>
      <c r="F593"/>
      <c r="G593" s="77"/>
      <c r="H593" s="77"/>
      <c r="I593" s="9" t="s">
        <v>1906</v>
      </c>
      <c r="J593" t="s">
        <v>1589</v>
      </c>
      <c r="K593" s="77">
        <v>1</v>
      </c>
      <c r="L593"/>
      <c r="M593"/>
      <c r="N593" s="77" t="s">
        <v>1919</v>
      </c>
      <c r="O593" s="9" t="s">
        <v>1909</v>
      </c>
      <c r="P593" s="9" t="s">
        <v>1910</v>
      </c>
      <c r="Q593" s="9" t="s">
        <v>34</v>
      </c>
    </row>
    <row r="594" spans="1:17" ht="15" hidden="1" customHeight="1">
      <c r="A594" t="s">
        <v>1580</v>
      </c>
      <c r="B594" t="s">
        <v>1641</v>
      </c>
      <c r="C594" t="s">
        <v>1038</v>
      </c>
      <c r="D594" t="s">
        <v>1315</v>
      </c>
      <c r="E594"/>
      <c r="F594"/>
      <c r="G594" s="77"/>
      <c r="H594" s="77"/>
      <c r="I594" s="9" t="s">
        <v>1906</v>
      </c>
      <c r="J594" t="s">
        <v>1589</v>
      </c>
      <c r="K594" s="77">
        <v>0.54</v>
      </c>
      <c r="L594"/>
      <c r="M594"/>
      <c r="N594" s="77" t="s">
        <v>1916</v>
      </c>
      <c r="O594" s="9" t="s">
        <v>1909</v>
      </c>
      <c r="P594" s="9" t="s">
        <v>1910</v>
      </c>
      <c r="Q594" s="9" t="s">
        <v>34</v>
      </c>
    </row>
    <row r="595" spans="1:17" ht="15" hidden="1" customHeight="1">
      <c r="A595" t="s">
        <v>1580</v>
      </c>
      <c r="B595" t="s">
        <v>1641</v>
      </c>
      <c r="C595" t="s">
        <v>1038</v>
      </c>
      <c r="D595" t="s">
        <v>1315</v>
      </c>
      <c r="E595"/>
      <c r="F595"/>
      <c r="G595" s="77"/>
      <c r="H595" s="77"/>
      <c r="I595" s="9" t="s">
        <v>1906</v>
      </c>
      <c r="J595" t="s">
        <v>1589</v>
      </c>
      <c r="K595" s="77">
        <v>0.92</v>
      </c>
      <c r="L595"/>
      <c r="M595"/>
      <c r="N595" s="77" t="s">
        <v>1920</v>
      </c>
      <c r="O595" s="9" t="s">
        <v>1909</v>
      </c>
      <c r="P595" s="9" t="s">
        <v>1910</v>
      </c>
      <c r="Q595" s="9" t="s">
        <v>34</v>
      </c>
    </row>
    <row r="596" spans="1:17" ht="15" hidden="1" customHeight="1">
      <c r="A596" t="s">
        <v>1580</v>
      </c>
      <c r="B596" t="s">
        <v>1641</v>
      </c>
      <c r="C596" t="s">
        <v>1038</v>
      </c>
      <c r="D596" t="s">
        <v>1315</v>
      </c>
      <c r="E596"/>
      <c r="F596"/>
      <c r="G596" s="77" t="s">
        <v>1931</v>
      </c>
      <c r="H596" s="77"/>
      <c r="I596" s="9" t="s">
        <v>1906</v>
      </c>
      <c r="J596" t="s">
        <v>1589</v>
      </c>
      <c r="K596" s="77">
        <v>0.78</v>
      </c>
      <c r="L596"/>
      <c r="M596"/>
      <c r="N596" s="77" t="s">
        <v>1920</v>
      </c>
      <c r="O596" s="9" t="s">
        <v>1909</v>
      </c>
      <c r="P596" s="9" t="s">
        <v>1910</v>
      </c>
      <c r="Q596" s="9" t="s">
        <v>34</v>
      </c>
    </row>
    <row r="597" spans="1:17" ht="15" hidden="1" customHeight="1">
      <c r="A597" t="s">
        <v>1580</v>
      </c>
      <c r="B597" t="s">
        <v>1641</v>
      </c>
      <c r="C597" t="s">
        <v>1038</v>
      </c>
      <c r="D597" t="s">
        <v>1315</v>
      </c>
      <c r="E597"/>
      <c r="F597"/>
      <c r="G597" s="77" t="s">
        <v>1931</v>
      </c>
      <c r="H597" s="77"/>
      <c r="I597" s="9" t="s">
        <v>1906</v>
      </c>
      <c r="J597" t="s">
        <v>1589</v>
      </c>
      <c r="K597" s="77">
        <v>0.63</v>
      </c>
      <c r="L597"/>
      <c r="M597"/>
      <c r="N597" s="77" t="s">
        <v>1916</v>
      </c>
      <c r="O597" s="9" t="s">
        <v>1909</v>
      </c>
      <c r="P597" s="9" t="s">
        <v>1910</v>
      </c>
      <c r="Q597" s="9" t="s">
        <v>34</v>
      </c>
    </row>
    <row r="598" spans="1:17" ht="15" hidden="1" customHeight="1">
      <c r="A598" t="s">
        <v>1580</v>
      </c>
      <c r="B598" t="s">
        <v>1641</v>
      </c>
      <c r="C598" t="s">
        <v>1038</v>
      </c>
      <c r="D598" t="s">
        <v>1315</v>
      </c>
      <c r="E598"/>
      <c r="F598"/>
      <c r="G598" s="77"/>
      <c r="H598" s="77"/>
      <c r="I598" s="9" t="s">
        <v>1906</v>
      </c>
      <c r="J598" t="s">
        <v>1589</v>
      </c>
      <c r="K598" s="77">
        <v>0.84</v>
      </c>
      <c r="L598"/>
      <c r="M598"/>
      <c r="N598" s="77" t="s">
        <v>1917</v>
      </c>
      <c r="O598" s="9" t="s">
        <v>1909</v>
      </c>
      <c r="P598" s="9" t="s">
        <v>1910</v>
      </c>
      <c r="Q598" s="9" t="s">
        <v>34</v>
      </c>
    </row>
    <row r="599" spans="1:17" ht="15" hidden="1" customHeight="1">
      <c r="A599" t="s">
        <v>1580</v>
      </c>
      <c r="B599" t="s">
        <v>1641</v>
      </c>
      <c r="C599" t="s">
        <v>1038</v>
      </c>
      <c r="D599" t="s">
        <v>1315</v>
      </c>
      <c r="E599"/>
      <c r="F599"/>
      <c r="G599" s="77"/>
      <c r="H599" s="77"/>
      <c r="I599" s="9" t="s">
        <v>1906</v>
      </c>
      <c r="J599" t="s">
        <v>1589</v>
      </c>
      <c r="K599" s="77">
        <v>0.83</v>
      </c>
      <c r="L599"/>
      <c r="M599"/>
      <c r="N599" s="77" t="s">
        <v>1916</v>
      </c>
      <c r="O599" s="9" t="s">
        <v>1909</v>
      </c>
      <c r="P599" s="9" t="s">
        <v>1910</v>
      </c>
      <c r="Q599" s="9" t="s">
        <v>34</v>
      </c>
    </row>
    <row r="600" spans="1:17" ht="15" hidden="1" customHeight="1">
      <c r="A600" t="s">
        <v>1588</v>
      </c>
      <c r="B600" t="s">
        <v>1641</v>
      </c>
      <c r="C600" t="s">
        <v>1038</v>
      </c>
      <c r="D600" t="s">
        <v>1315</v>
      </c>
      <c r="E600"/>
      <c r="F600"/>
      <c r="G600" s="77"/>
      <c r="H600" s="77"/>
      <c r="I600" s="9" t="s">
        <v>1906</v>
      </c>
      <c r="J600" t="s">
        <v>1589</v>
      </c>
      <c r="K600" s="77">
        <v>0.95</v>
      </c>
      <c r="L600"/>
      <c r="M600"/>
      <c r="N600" s="77" t="s">
        <v>1916</v>
      </c>
      <c r="O600" s="9" t="s">
        <v>1909</v>
      </c>
      <c r="P600" s="9" t="s">
        <v>1910</v>
      </c>
      <c r="Q600" s="9" t="s">
        <v>34</v>
      </c>
    </row>
    <row r="601" spans="1:17" ht="15" hidden="1" customHeight="1">
      <c r="A601" t="s">
        <v>1588</v>
      </c>
      <c r="B601" t="s">
        <v>1641</v>
      </c>
      <c r="C601" t="s">
        <v>1038</v>
      </c>
      <c r="D601" t="s">
        <v>1315</v>
      </c>
      <c r="E601"/>
      <c r="F601"/>
      <c r="G601" s="77"/>
      <c r="H601" s="77"/>
      <c r="I601" s="9" t="s">
        <v>1906</v>
      </c>
      <c r="J601" t="s">
        <v>1589</v>
      </c>
      <c r="K601" s="77">
        <v>0.79</v>
      </c>
      <c r="L601"/>
      <c r="M601"/>
      <c r="N601" s="77" t="s">
        <v>1920</v>
      </c>
      <c r="O601" s="9" t="s">
        <v>1909</v>
      </c>
      <c r="P601" s="9" t="s">
        <v>1910</v>
      </c>
      <c r="Q601" s="9" t="s">
        <v>34</v>
      </c>
    </row>
    <row r="602" spans="1:17" ht="15" hidden="1" customHeight="1">
      <c r="A602" t="s">
        <v>1588</v>
      </c>
      <c r="B602" t="s">
        <v>1641</v>
      </c>
      <c r="C602" t="s">
        <v>1038</v>
      </c>
      <c r="D602" t="s">
        <v>1315</v>
      </c>
      <c r="E602"/>
      <c r="F602"/>
      <c r="G602" s="77"/>
      <c r="H602" s="77"/>
      <c r="I602" s="9" t="s">
        <v>1906</v>
      </c>
      <c r="J602" t="s">
        <v>1589</v>
      </c>
      <c r="K602" s="77">
        <v>0.92</v>
      </c>
      <c r="L602"/>
      <c r="M602"/>
      <c r="N602" s="77" t="s">
        <v>1920</v>
      </c>
      <c r="O602" s="9" t="s">
        <v>1909</v>
      </c>
      <c r="P602" s="9" t="s">
        <v>1910</v>
      </c>
      <c r="Q602" s="9" t="s">
        <v>34</v>
      </c>
    </row>
    <row r="603" spans="1:17" ht="15" hidden="1" customHeight="1">
      <c r="A603" t="s">
        <v>1588</v>
      </c>
      <c r="B603" t="s">
        <v>1641</v>
      </c>
      <c r="C603" t="s">
        <v>1038</v>
      </c>
      <c r="D603" t="s">
        <v>1315</v>
      </c>
      <c r="E603"/>
      <c r="F603"/>
      <c r="G603" s="77"/>
      <c r="H603" s="77"/>
      <c r="I603" s="9" t="s">
        <v>1906</v>
      </c>
      <c r="J603" t="s">
        <v>1589</v>
      </c>
      <c r="K603" s="77">
        <v>0.92</v>
      </c>
      <c r="L603"/>
      <c r="M603"/>
      <c r="N603" s="77" t="s">
        <v>1920</v>
      </c>
      <c r="O603" s="9" t="s">
        <v>1909</v>
      </c>
      <c r="P603" s="9" t="s">
        <v>1910</v>
      </c>
      <c r="Q603" s="9" t="s">
        <v>34</v>
      </c>
    </row>
    <row r="604" spans="1:17" ht="15" hidden="1" customHeight="1">
      <c r="A604" t="s">
        <v>1588</v>
      </c>
      <c r="B604" t="s">
        <v>1641</v>
      </c>
      <c r="C604" t="s">
        <v>1038</v>
      </c>
      <c r="D604" t="s">
        <v>1315</v>
      </c>
      <c r="E604"/>
      <c r="F604"/>
      <c r="G604" s="77"/>
      <c r="H604" s="77"/>
      <c r="I604" s="9" t="s">
        <v>1906</v>
      </c>
      <c r="J604" t="s">
        <v>1589</v>
      </c>
      <c r="K604" s="77">
        <v>1</v>
      </c>
      <c r="L604"/>
      <c r="M604"/>
      <c r="N604" s="77" t="s">
        <v>1917</v>
      </c>
      <c r="O604" s="9" t="s">
        <v>1909</v>
      </c>
      <c r="P604" s="9" t="s">
        <v>1910</v>
      </c>
      <c r="Q604" s="9" t="s">
        <v>34</v>
      </c>
    </row>
    <row r="605" spans="1:17" ht="15" hidden="1" customHeight="1">
      <c r="A605" t="s">
        <v>1588</v>
      </c>
      <c r="B605" t="s">
        <v>1641</v>
      </c>
      <c r="C605" t="s">
        <v>1038</v>
      </c>
      <c r="D605" t="s">
        <v>1315</v>
      </c>
      <c r="E605"/>
      <c r="F605"/>
      <c r="G605" s="77"/>
      <c r="H605" s="77"/>
      <c r="I605" s="9" t="s">
        <v>1906</v>
      </c>
      <c r="J605" t="s">
        <v>1589</v>
      </c>
      <c r="K605" s="77">
        <v>0.94</v>
      </c>
      <c r="L605"/>
      <c r="M605"/>
      <c r="N605" s="77" t="s">
        <v>1920</v>
      </c>
      <c r="O605" s="9" t="s">
        <v>1909</v>
      </c>
      <c r="P605" s="9" t="s">
        <v>1910</v>
      </c>
      <c r="Q605" s="9" t="s">
        <v>34</v>
      </c>
    </row>
    <row r="606" spans="1:17" ht="15" hidden="1" customHeight="1">
      <c r="A606" t="s">
        <v>1588</v>
      </c>
      <c r="B606" t="s">
        <v>1641</v>
      </c>
      <c r="C606" t="s">
        <v>1038</v>
      </c>
      <c r="D606" t="s">
        <v>1315</v>
      </c>
      <c r="E606"/>
      <c r="F606"/>
      <c r="G606" s="77"/>
      <c r="H606" s="77"/>
      <c r="I606" s="9" t="s">
        <v>1906</v>
      </c>
      <c r="J606" t="s">
        <v>1589</v>
      </c>
      <c r="K606" s="77">
        <v>0.95</v>
      </c>
      <c r="L606"/>
      <c r="M606"/>
      <c r="N606" s="77" t="s">
        <v>1919</v>
      </c>
      <c r="O606" s="9" t="s">
        <v>1909</v>
      </c>
      <c r="P606" s="9" t="s">
        <v>1910</v>
      </c>
      <c r="Q606" s="9" t="s">
        <v>34</v>
      </c>
    </row>
    <row r="607" spans="1:17" ht="15" hidden="1" customHeight="1">
      <c r="A607" t="s">
        <v>1588</v>
      </c>
      <c r="B607" t="s">
        <v>1641</v>
      </c>
      <c r="C607" t="s">
        <v>1038</v>
      </c>
      <c r="D607" t="s">
        <v>1315</v>
      </c>
      <c r="E607"/>
      <c r="F607"/>
      <c r="G607" s="77"/>
      <c r="H607" s="77"/>
      <c r="I607" s="9" t="s">
        <v>1906</v>
      </c>
      <c r="J607" t="s">
        <v>1589</v>
      </c>
      <c r="K607" s="77">
        <v>0.93</v>
      </c>
      <c r="L607"/>
      <c r="M607"/>
      <c r="N607" s="77" t="s">
        <v>1919</v>
      </c>
      <c r="O607" s="9" t="s">
        <v>1909</v>
      </c>
      <c r="P607" s="9" t="s">
        <v>1910</v>
      </c>
      <c r="Q607" s="9" t="s">
        <v>34</v>
      </c>
    </row>
    <row r="608" spans="1:17" ht="15" hidden="1" customHeight="1">
      <c r="A608" t="s">
        <v>1588</v>
      </c>
      <c r="B608" t="s">
        <v>1641</v>
      </c>
      <c r="C608" t="s">
        <v>1038</v>
      </c>
      <c r="D608" t="s">
        <v>1315</v>
      </c>
      <c r="E608"/>
      <c r="F608"/>
      <c r="G608" s="77"/>
      <c r="H608" s="77"/>
      <c r="I608" s="9" t="s">
        <v>1906</v>
      </c>
      <c r="J608" t="s">
        <v>1589</v>
      </c>
      <c r="K608" s="77">
        <v>1</v>
      </c>
      <c r="L608"/>
      <c r="M608"/>
      <c r="N608" s="77" t="s">
        <v>1916</v>
      </c>
      <c r="O608" s="9" t="s">
        <v>1909</v>
      </c>
      <c r="P608" s="9" t="s">
        <v>1910</v>
      </c>
      <c r="Q608" s="9" t="s">
        <v>34</v>
      </c>
    </row>
    <row r="609" spans="1:17" ht="15" hidden="1" customHeight="1">
      <c r="A609" t="s">
        <v>1588</v>
      </c>
      <c r="B609" t="s">
        <v>1641</v>
      </c>
      <c r="C609" t="s">
        <v>1038</v>
      </c>
      <c r="D609" t="s">
        <v>1315</v>
      </c>
      <c r="E609"/>
      <c r="F609"/>
      <c r="G609" s="77"/>
      <c r="H609" s="77"/>
      <c r="I609" s="9" t="s">
        <v>1906</v>
      </c>
      <c r="J609" t="s">
        <v>1589</v>
      </c>
      <c r="K609" s="77"/>
      <c r="L609"/>
      <c r="M609"/>
      <c r="N609" s="77" t="s">
        <v>1920</v>
      </c>
      <c r="O609" s="9" t="s">
        <v>1909</v>
      </c>
      <c r="P609" s="9" t="s">
        <v>1910</v>
      </c>
      <c r="Q609" s="9" t="s">
        <v>34</v>
      </c>
    </row>
    <row r="610" spans="1:17" ht="15" hidden="1" customHeight="1">
      <c r="A610" t="s">
        <v>1588</v>
      </c>
      <c r="B610" t="s">
        <v>1641</v>
      </c>
      <c r="C610" t="s">
        <v>1038</v>
      </c>
      <c r="D610" t="s">
        <v>1315</v>
      </c>
      <c r="E610"/>
      <c r="F610"/>
      <c r="G610" s="77" t="s">
        <v>1931</v>
      </c>
      <c r="H610" s="77"/>
      <c r="I610" s="9" t="s">
        <v>1906</v>
      </c>
      <c r="J610" t="s">
        <v>1589</v>
      </c>
      <c r="K610" s="77">
        <v>1</v>
      </c>
      <c r="L610"/>
      <c r="M610"/>
      <c r="N610" s="77" t="s">
        <v>1920</v>
      </c>
      <c r="O610" s="9" t="s">
        <v>1909</v>
      </c>
      <c r="P610" s="9" t="s">
        <v>1910</v>
      </c>
      <c r="Q610" s="9" t="s">
        <v>34</v>
      </c>
    </row>
    <row r="611" spans="1:17" ht="15" hidden="1" customHeight="1">
      <c r="A611" t="s">
        <v>1588</v>
      </c>
      <c r="B611" t="s">
        <v>1641</v>
      </c>
      <c r="C611" t="s">
        <v>1038</v>
      </c>
      <c r="D611" t="s">
        <v>1315</v>
      </c>
      <c r="E611"/>
      <c r="F611"/>
      <c r="G611" s="77" t="s">
        <v>1931</v>
      </c>
      <c r="H611" s="77"/>
      <c r="I611" s="9" t="s">
        <v>1906</v>
      </c>
      <c r="J611" t="s">
        <v>1589</v>
      </c>
      <c r="K611" s="77">
        <v>0.95</v>
      </c>
      <c r="L611"/>
      <c r="M611"/>
      <c r="N611" s="77" t="s">
        <v>1916</v>
      </c>
      <c r="O611" s="9" t="s">
        <v>1909</v>
      </c>
      <c r="P611" s="9" t="s">
        <v>1910</v>
      </c>
      <c r="Q611" s="9" t="s">
        <v>34</v>
      </c>
    </row>
    <row r="612" spans="1:17" ht="15" hidden="1" customHeight="1">
      <c r="A612" t="s">
        <v>1588</v>
      </c>
      <c r="B612" t="s">
        <v>1641</v>
      </c>
      <c r="C612" t="s">
        <v>1038</v>
      </c>
      <c r="D612" t="s">
        <v>1315</v>
      </c>
      <c r="E612"/>
      <c r="F612"/>
      <c r="G612" s="77"/>
      <c r="H612" s="77"/>
      <c r="I612" s="9" t="s">
        <v>1906</v>
      </c>
      <c r="J612" t="s">
        <v>1589</v>
      </c>
      <c r="K612" s="77">
        <v>1</v>
      </c>
      <c r="L612"/>
      <c r="M612"/>
      <c r="N612" s="77" t="s">
        <v>1917</v>
      </c>
      <c r="O612" s="9" t="s">
        <v>1909</v>
      </c>
      <c r="P612" s="9" t="s">
        <v>1910</v>
      </c>
      <c r="Q612" s="9" t="s">
        <v>34</v>
      </c>
    </row>
    <row r="613" spans="1:17" ht="15" hidden="1" customHeight="1">
      <c r="A613" t="s">
        <v>1588</v>
      </c>
      <c r="B613" t="s">
        <v>1641</v>
      </c>
      <c r="C613" t="s">
        <v>1038</v>
      </c>
      <c r="D613" t="s">
        <v>1315</v>
      </c>
      <c r="E613"/>
      <c r="F613"/>
      <c r="G613" s="77"/>
      <c r="H613" s="77"/>
      <c r="I613" s="9" t="s">
        <v>1906</v>
      </c>
      <c r="J613" t="s">
        <v>1589</v>
      </c>
      <c r="K613" s="77">
        <v>1</v>
      </c>
      <c r="L613"/>
      <c r="M613"/>
      <c r="N613" s="77" t="s">
        <v>1916</v>
      </c>
      <c r="O613" s="9" t="s">
        <v>1909</v>
      </c>
      <c r="P613" s="9" t="s">
        <v>1910</v>
      </c>
      <c r="Q613" s="9" t="s">
        <v>34</v>
      </c>
    </row>
    <row r="614" spans="1:17" ht="15" hidden="1" customHeight="1">
      <c r="A614" t="s">
        <v>1580</v>
      </c>
      <c r="B614" t="s">
        <v>1641</v>
      </c>
      <c r="C614" t="s">
        <v>1038</v>
      </c>
      <c r="D614" t="s">
        <v>456</v>
      </c>
      <c r="E614"/>
      <c r="F614"/>
      <c r="G614" s="77" t="s">
        <v>1932</v>
      </c>
      <c r="H614" s="77"/>
      <c r="I614" s="9" t="s">
        <v>1906</v>
      </c>
      <c r="J614" t="s">
        <v>1589</v>
      </c>
      <c r="K614" s="77">
        <v>0.63</v>
      </c>
      <c r="L614"/>
      <c r="M614"/>
      <c r="N614" s="77" t="s">
        <v>1917</v>
      </c>
      <c r="O614" s="9" t="s">
        <v>1909</v>
      </c>
      <c r="P614" s="9" t="s">
        <v>1910</v>
      </c>
      <c r="Q614" s="9" t="s">
        <v>34</v>
      </c>
    </row>
    <row r="615" spans="1:17" ht="15" hidden="1" customHeight="1">
      <c r="A615" t="s">
        <v>1580</v>
      </c>
      <c r="B615" t="s">
        <v>1641</v>
      </c>
      <c r="C615" t="s">
        <v>1038</v>
      </c>
      <c r="D615" t="s">
        <v>456</v>
      </c>
      <c r="E615"/>
      <c r="F615"/>
      <c r="G615" s="77" t="s">
        <v>1933</v>
      </c>
      <c r="H615" s="77"/>
      <c r="I615" s="9" t="s">
        <v>1906</v>
      </c>
      <c r="J615" t="s">
        <v>1589</v>
      </c>
      <c r="K615" s="77">
        <v>0.83</v>
      </c>
      <c r="L615"/>
      <c r="M615"/>
      <c r="N615" s="77" t="s">
        <v>1920</v>
      </c>
      <c r="O615" s="9" t="s">
        <v>1909</v>
      </c>
      <c r="P615" s="9" t="s">
        <v>1910</v>
      </c>
      <c r="Q615" s="9" t="s">
        <v>34</v>
      </c>
    </row>
    <row r="616" spans="1:17" ht="15" hidden="1" customHeight="1">
      <c r="A616" t="s">
        <v>1580</v>
      </c>
      <c r="B616" t="s">
        <v>1641</v>
      </c>
      <c r="C616" t="s">
        <v>1038</v>
      </c>
      <c r="D616" t="s">
        <v>456</v>
      </c>
      <c r="E616"/>
      <c r="F616"/>
      <c r="G616" s="77"/>
      <c r="H616" s="77"/>
      <c r="I616" s="9" t="s">
        <v>1906</v>
      </c>
      <c r="J616" t="s">
        <v>1589</v>
      </c>
      <c r="K616" s="77">
        <v>0.83</v>
      </c>
      <c r="L616"/>
      <c r="M616"/>
      <c r="N616" s="77" t="s">
        <v>1917</v>
      </c>
      <c r="O616" s="9" t="s">
        <v>1909</v>
      </c>
      <c r="P616" s="9" t="s">
        <v>1910</v>
      </c>
      <c r="Q616" s="9" t="s">
        <v>34</v>
      </c>
    </row>
    <row r="617" spans="1:17" ht="15" hidden="1" customHeight="1">
      <c r="A617" t="s">
        <v>1580</v>
      </c>
      <c r="B617" t="s">
        <v>1641</v>
      </c>
      <c r="C617" t="s">
        <v>1038</v>
      </c>
      <c r="D617" t="s">
        <v>456</v>
      </c>
      <c r="E617"/>
      <c r="F617"/>
      <c r="G617" s="77"/>
      <c r="H617" s="77"/>
      <c r="I617" s="9" t="s">
        <v>1906</v>
      </c>
      <c r="J617" t="s">
        <v>1589</v>
      </c>
      <c r="K617" s="77">
        <v>0.85</v>
      </c>
      <c r="L617"/>
      <c r="M617"/>
      <c r="N617" s="77" t="s">
        <v>1917</v>
      </c>
      <c r="O617" s="9" t="s">
        <v>1909</v>
      </c>
      <c r="P617" s="9" t="s">
        <v>1910</v>
      </c>
      <c r="Q617" s="9" t="s">
        <v>34</v>
      </c>
    </row>
    <row r="618" spans="1:17" ht="15" hidden="1" customHeight="1">
      <c r="A618" t="s">
        <v>1580</v>
      </c>
      <c r="B618" t="s">
        <v>1641</v>
      </c>
      <c r="C618" t="s">
        <v>1038</v>
      </c>
      <c r="D618" t="s">
        <v>456</v>
      </c>
      <c r="E618"/>
      <c r="F618"/>
      <c r="G618" s="77"/>
      <c r="H618" s="77"/>
      <c r="I618" s="9" t="s">
        <v>1906</v>
      </c>
      <c r="J618" t="s">
        <v>1589</v>
      </c>
      <c r="K618" s="77">
        <v>0.36</v>
      </c>
      <c r="L618"/>
      <c r="M618"/>
      <c r="N618" s="77" t="s">
        <v>1920</v>
      </c>
      <c r="O618" s="9" t="s">
        <v>1909</v>
      </c>
      <c r="P618" s="9" t="s">
        <v>1910</v>
      </c>
      <c r="Q618" s="9" t="s">
        <v>34</v>
      </c>
    </row>
    <row r="619" spans="1:17" ht="15" hidden="1" customHeight="1">
      <c r="A619" t="s">
        <v>1580</v>
      </c>
      <c r="B619" t="s">
        <v>1641</v>
      </c>
      <c r="C619" t="s">
        <v>1038</v>
      </c>
      <c r="D619" t="s">
        <v>456</v>
      </c>
      <c r="E619"/>
      <c r="F619"/>
      <c r="G619" s="77" t="s">
        <v>1931</v>
      </c>
      <c r="H619" s="77"/>
      <c r="I619" s="9" t="s">
        <v>1906</v>
      </c>
      <c r="J619" t="s">
        <v>1589</v>
      </c>
      <c r="K619" s="77">
        <v>0.44</v>
      </c>
      <c r="L619"/>
      <c r="M619"/>
      <c r="N619" s="77" t="s">
        <v>1917</v>
      </c>
      <c r="O619" s="9" t="s">
        <v>1909</v>
      </c>
      <c r="P619" s="9" t="s">
        <v>1910</v>
      </c>
      <c r="Q619" s="9" t="s">
        <v>34</v>
      </c>
    </row>
    <row r="620" spans="1:17" ht="15" hidden="1" customHeight="1">
      <c r="A620" t="s">
        <v>1580</v>
      </c>
      <c r="B620" t="s">
        <v>1641</v>
      </c>
      <c r="C620" t="s">
        <v>1038</v>
      </c>
      <c r="D620" t="s">
        <v>456</v>
      </c>
      <c r="E620"/>
      <c r="F620"/>
      <c r="G620" s="77" t="s">
        <v>1931</v>
      </c>
      <c r="H620" s="77"/>
      <c r="I620" s="9" t="s">
        <v>1906</v>
      </c>
      <c r="J620" t="s">
        <v>1589</v>
      </c>
      <c r="K620" s="77">
        <v>0.37</v>
      </c>
      <c r="L620"/>
      <c r="M620"/>
      <c r="N620" s="77" t="s">
        <v>1920</v>
      </c>
      <c r="O620" s="9" t="s">
        <v>1909</v>
      </c>
      <c r="P620" s="9" t="s">
        <v>1910</v>
      </c>
      <c r="Q620" s="9" t="s">
        <v>34</v>
      </c>
    </row>
    <row r="621" spans="1:17" ht="15" hidden="1" customHeight="1">
      <c r="A621" t="s">
        <v>1580</v>
      </c>
      <c r="B621" t="s">
        <v>1641</v>
      </c>
      <c r="C621" t="s">
        <v>1038</v>
      </c>
      <c r="D621" t="s">
        <v>456</v>
      </c>
      <c r="E621"/>
      <c r="F621"/>
      <c r="G621" s="77" t="s">
        <v>1931</v>
      </c>
      <c r="H621" s="77"/>
      <c r="I621" s="9" t="s">
        <v>1906</v>
      </c>
      <c r="J621" t="s">
        <v>1589</v>
      </c>
      <c r="K621" s="77">
        <v>0.16</v>
      </c>
      <c r="L621"/>
      <c r="M621"/>
      <c r="N621" s="77" t="s">
        <v>1917</v>
      </c>
      <c r="O621" s="9" t="s">
        <v>1909</v>
      </c>
      <c r="P621" s="9" t="s">
        <v>1910</v>
      </c>
      <c r="Q621" s="9" t="s">
        <v>34</v>
      </c>
    </row>
    <row r="622" spans="1:17" ht="15" hidden="1" customHeight="1">
      <c r="A622" t="s">
        <v>1580</v>
      </c>
      <c r="B622" t="s">
        <v>1641</v>
      </c>
      <c r="C622" t="s">
        <v>1038</v>
      </c>
      <c r="D622" t="s">
        <v>456</v>
      </c>
      <c r="E622"/>
      <c r="F622"/>
      <c r="G622" s="77" t="s">
        <v>1931</v>
      </c>
      <c r="H622" s="77"/>
      <c r="I622" s="9" t="s">
        <v>1906</v>
      </c>
      <c r="J622" t="s">
        <v>1589</v>
      </c>
      <c r="K622" s="77">
        <v>0.42</v>
      </c>
      <c r="L622"/>
      <c r="M622"/>
      <c r="N622" s="77" t="s">
        <v>1917</v>
      </c>
      <c r="O622" s="9" t="s">
        <v>1909</v>
      </c>
      <c r="P622" s="9" t="s">
        <v>1910</v>
      </c>
      <c r="Q622" s="9" t="s">
        <v>34</v>
      </c>
    </row>
    <row r="623" spans="1:17" ht="15" hidden="1" customHeight="1">
      <c r="A623" t="s">
        <v>1580</v>
      </c>
      <c r="B623" t="s">
        <v>1641</v>
      </c>
      <c r="C623" t="s">
        <v>1038</v>
      </c>
      <c r="D623" t="s">
        <v>456</v>
      </c>
      <c r="E623"/>
      <c r="F623"/>
      <c r="G623" s="77" t="s">
        <v>1931</v>
      </c>
      <c r="H623" s="77"/>
      <c r="I623" s="9" t="s">
        <v>1906</v>
      </c>
      <c r="J623" t="s">
        <v>1589</v>
      </c>
      <c r="K623" s="77">
        <v>0.22</v>
      </c>
      <c r="L623"/>
      <c r="M623"/>
      <c r="N623" s="77" t="s">
        <v>1917</v>
      </c>
      <c r="O623" s="9" t="s">
        <v>1909</v>
      </c>
      <c r="P623" s="9" t="s">
        <v>1910</v>
      </c>
      <c r="Q623" s="9" t="s">
        <v>34</v>
      </c>
    </row>
    <row r="624" spans="1:17" ht="15" hidden="1" customHeight="1">
      <c r="A624" t="s">
        <v>1588</v>
      </c>
      <c r="B624" t="s">
        <v>1641</v>
      </c>
      <c r="C624" t="s">
        <v>1038</v>
      </c>
      <c r="D624" t="s">
        <v>456</v>
      </c>
      <c r="E624"/>
      <c r="F624"/>
      <c r="G624" s="77" t="s">
        <v>1932</v>
      </c>
      <c r="H624" s="77"/>
      <c r="I624" s="9" t="s">
        <v>1906</v>
      </c>
      <c r="J624" t="s">
        <v>1589</v>
      </c>
      <c r="K624" s="77">
        <v>0.98</v>
      </c>
      <c r="L624"/>
      <c r="M624"/>
      <c r="N624" s="77" t="s">
        <v>1917</v>
      </c>
      <c r="O624" s="9" t="s">
        <v>1909</v>
      </c>
      <c r="P624" s="9" t="s">
        <v>1910</v>
      </c>
      <c r="Q624" s="9" t="s">
        <v>34</v>
      </c>
    </row>
    <row r="625" spans="1:17" ht="15" hidden="1" customHeight="1">
      <c r="A625" t="s">
        <v>1588</v>
      </c>
      <c r="B625" t="s">
        <v>1641</v>
      </c>
      <c r="C625" t="s">
        <v>1038</v>
      </c>
      <c r="D625" t="s">
        <v>456</v>
      </c>
      <c r="E625"/>
      <c r="F625"/>
      <c r="G625" s="77" t="s">
        <v>1933</v>
      </c>
      <c r="H625" s="77"/>
      <c r="I625" s="9" t="s">
        <v>1906</v>
      </c>
      <c r="J625" t="s">
        <v>1589</v>
      </c>
      <c r="K625" s="77">
        <v>1</v>
      </c>
      <c r="L625"/>
      <c r="M625"/>
      <c r="N625" s="77" t="s">
        <v>1920</v>
      </c>
      <c r="O625" s="9" t="s">
        <v>1909</v>
      </c>
      <c r="P625" s="9" t="s">
        <v>1910</v>
      </c>
      <c r="Q625" s="9" t="s">
        <v>34</v>
      </c>
    </row>
    <row r="626" spans="1:17" ht="15" hidden="1" customHeight="1">
      <c r="A626" t="s">
        <v>1588</v>
      </c>
      <c r="B626" t="s">
        <v>1641</v>
      </c>
      <c r="C626" t="s">
        <v>1038</v>
      </c>
      <c r="D626" t="s">
        <v>456</v>
      </c>
      <c r="E626"/>
      <c r="F626"/>
      <c r="G626" s="77"/>
      <c r="H626" s="77"/>
      <c r="I626" s="9" t="s">
        <v>1906</v>
      </c>
      <c r="J626" t="s">
        <v>1589</v>
      </c>
      <c r="K626" s="77">
        <v>1</v>
      </c>
      <c r="L626"/>
      <c r="M626"/>
      <c r="N626" s="77" t="s">
        <v>1917</v>
      </c>
      <c r="O626" s="9" t="s">
        <v>1909</v>
      </c>
      <c r="P626" s="9" t="s">
        <v>1910</v>
      </c>
      <c r="Q626" s="9" t="s">
        <v>34</v>
      </c>
    </row>
    <row r="627" spans="1:17" ht="15" hidden="1" customHeight="1">
      <c r="A627" t="s">
        <v>1588</v>
      </c>
      <c r="B627" t="s">
        <v>1641</v>
      </c>
      <c r="C627" t="s">
        <v>1038</v>
      </c>
      <c r="D627" t="s">
        <v>456</v>
      </c>
      <c r="E627"/>
      <c r="F627"/>
      <c r="G627" s="77"/>
      <c r="H627" s="77"/>
      <c r="I627" s="9" t="s">
        <v>1906</v>
      </c>
      <c r="J627" t="s">
        <v>1589</v>
      </c>
      <c r="K627" s="77">
        <v>1</v>
      </c>
      <c r="L627"/>
      <c r="M627"/>
      <c r="N627" s="77" t="s">
        <v>1917</v>
      </c>
      <c r="O627" s="9" t="s">
        <v>1909</v>
      </c>
      <c r="P627" s="9" t="s">
        <v>1910</v>
      </c>
      <c r="Q627" s="9" t="s">
        <v>34</v>
      </c>
    </row>
    <row r="628" spans="1:17" ht="15" hidden="1" customHeight="1">
      <c r="A628" t="s">
        <v>1588</v>
      </c>
      <c r="B628" t="s">
        <v>1641</v>
      </c>
      <c r="C628" t="s">
        <v>1038</v>
      </c>
      <c r="D628" t="s">
        <v>456</v>
      </c>
      <c r="E628"/>
      <c r="F628"/>
      <c r="G628" s="77"/>
      <c r="H628" s="77"/>
      <c r="I628" s="9" t="s">
        <v>1906</v>
      </c>
      <c r="J628" t="s">
        <v>1589</v>
      </c>
      <c r="K628" s="77">
        <v>0.98</v>
      </c>
      <c r="L628"/>
      <c r="M628"/>
      <c r="N628" s="77" t="s">
        <v>1920</v>
      </c>
      <c r="O628" s="9" t="s">
        <v>1909</v>
      </c>
      <c r="P628" s="9" t="s">
        <v>1910</v>
      </c>
      <c r="Q628" s="9" t="s">
        <v>34</v>
      </c>
    </row>
    <row r="629" spans="1:17" ht="15" hidden="1" customHeight="1">
      <c r="A629" t="s">
        <v>1588</v>
      </c>
      <c r="B629" t="s">
        <v>1641</v>
      </c>
      <c r="C629" t="s">
        <v>1038</v>
      </c>
      <c r="D629" t="s">
        <v>456</v>
      </c>
      <c r="E629"/>
      <c r="F629"/>
      <c r="G629" s="77" t="s">
        <v>1931</v>
      </c>
      <c r="H629" s="77"/>
      <c r="I629" s="9" t="s">
        <v>1906</v>
      </c>
      <c r="J629" t="s">
        <v>1589</v>
      </c>
      <c r="K629" s="77">
        <v>0.99</v>
      </c>
      <c r="L629"/>
      <c r="M629"/>
      <c r="N629" s="77" t="s">
        <v>1917</v>
      </c>
      <c r="O629" s="9" t="s">
        <v>1909</v>
      </c>
      <c r="P629" s="9" t="s">
        <v>1910</v>
      </c>
      <c r="Q629" s="9" t="s">
        <v>34</v>
      </c>
    </row>
    <row r="630" spans="1:17" ht="15" hidden="1" customHeight="1">
      <c r="A630" t="s">
        <v>1588</v>
      </c>
      <c r="B630" t="s">
        <v>1641</v>
      </c>
      <c r="C630" t="s">
        <v>1038</v>
      </c>
      <c r="D630" t="s">
        <v>456</v>
      </c>
      <c r="E630"/>
      <c r="F630"/>
      <c r="G630" s="77" t="s">
        <v>1931</v>
      </c>
      <c r="H630" s="77"/>
      <c r="I630" s="9" t="s">
        <v>1906</v>
      </c>
      <c r="J630" t="s">
        <v>1589</v>
      </c>
      <c r="K630" s="77">
        <v>0.97</v>
      </c>
      <c r="L630"/>
      <c r="M630"/>
      <c r="N630" s="77" t="s">
        <v>1920</v>
      </c>
      <c r="O630" s="9" t="s">
        <v>1909</v>
      </c>
      <c r="P630" s="9" t="s">
        <v>1910</v>
      </c>
      <c r="Q630" s="9" t="s">
        <v>34</v>
      </c>
    </row>
    <row r="631" spans="1:17" ht="15" hidden="1" customHeight="1">
      <c r="A631" t="s">
        <v>1588</v>
      </c>
      <c r="B631" t="s">
        <v>1641</v>
      </c>
      <c r="C631" t="s">
        <v>1038</v>
      </c>
      <c r="D631" t="s">
        <v>456</v>
      </c>
      <c r="E631"/>
      <c r="F631"/>
      <c r="G631" s="77" t="s">
        <v>1931</v>
      </c>
      <c r="H631" s="77"/>
      <c r="I631" s="9" t="s">
        <v>1906</v>
      </c>
      <c r="J631" t="s">
        <v>1589</v>
      </c>
      <c r="K631" s="77">
        <v>0.98</v>
      </c>
      <c r="L631"/>
      <c r="M631"/>
      <c r="N631" s="77" t="s">
        <v>1917</v>
      </c>
      <c r="O631" s="9" t="s">
        <v>1909</v>
      </c>
      <c r="P631" s="9" t="s">
        <v>1910</v>
      </c>
      <c r="Q631" s="9" t="s">
        <v>34</v>
      </c>
    </row>
    <row r="632" spans="1:17" ht="15" hidden="1" customHeight="1">
      <c r="A632" t="s">
        <v>1588</v>
      </c>
      <c r="B632" t="s">
        <v>1641</v>
      </c>
      <c r="C632" t="s">
        <v>1038</v>
      </c>
      <c r="D632" t="s">
        <v>456</v>
      </c>
      <c r="E632"/>
      <c r="F632"/>
      <c r="G632" s="77" t="s">
        <v>1931</v>
      </c>
      <c r="H632" s="77"/>
      <c r="I632" s="9" t="s">
        <v>1906</v>
      </c>
      <c r="J632" t="s">
        <v>1589</v>
      </c>
      <c r="K632" s="77">
        <v>0.95</v>
      </c>
      <c r="L632"/>
      <c r="M632"/>
      <c r="N632" s="77" t="s">
        <v>1917</v>
      </c>
      <c r="O632" s="9" t="s">
        <v>1909</v>
      </c>
      <c r="P632" s="9" t="s">
        <v>1910</v>
      </c>
      <c r="Q632" s="9" t="s">
        <v>34</v>
      </c>
    </row>
    <row r="633" spans="1:17" ht="15" hidden="1" customHeight="1">
      <c r="A633" t="s">
        <v>1588</v>
      </c>
      <c r="B633" t="s">
        <v>1641</v>
      </c>
      <c r="C633" t="s">
        <v>1038</v>
      </c>
      <c r="D633" t="s">
        <v>456</v>
      </c>
      <c r="E633"/>
      <c r="F633"/>
      <c r="G633" s="77" t="s">
        <v>1931</v>
      </c>
      <c r="H633" s="77"/>
      <c r="I633" s="9" t="s">
        <v>1906</v>
      </c>
      <c r="J633" t="s">
        <v>1589</v>
      </c>
      <c r="K633" s="77">
        <v>0.99</v>
      </c>
      <c r="L633"/>
      <c r="M633"/>
      <c r="N633" s="77" t="s">
        <v>1917</v>
      </c>
      <c r="O633" s="9" t="s">
        <v>1909</v>
      </c>
      <c r="P633" s="9" t="s">
        <v>1910</v>
      </c>
      <c r="Q633" s="9" t="s">
        <v>34</v>
      </c>
    </row>
    <row r="634" spans="1:17" ht="15" hidden="1" customHeight="1">
      <c r="A634" t="s">
        <v>1580</v>
      </c>
      <c r="B634" s="108" t="s">
        <v>1641</v>
      </c>
      <c r="C634" t="s">
        <v>1038</v>
      </c>
      <c r="D634" t="s">
        <v>454</v>
      </c>
      <c r="E634"/>
      <c r="F634"/>
      <c r="G634"/>
      <c r="H634" s="109" t="s">
        <v>1934</v>
      </c>
      <c r="I634" s="9" t="s">
        <v>1906</v>
      </c>
      <c r="J634" t="s">
        <v>1589</v>
      </c>
      <c r="K634">
        <v>0.95</v>
      </c>
      <c r="L634"/>
      <c r="M634"/>
      <c r="N634" s="108" t="s">
        <v>1935</v>
      </c>
      <c r="O634" s="9" t="s">
        <v>1936</v>
      </c>
      <c r="P634" s="21" t="s">
        <v>1937</v>
      </c>
      <c r="Q634" s="9" t="s">
        <v>34</v>
      </c>
    </row>
    <row r="635" spans="1:17" ht="15" hidden="1" customHeight="1">
      <c r="A635" t="s">
        <v>1580</v>
      </c>
      <c r="B635" s="108" t="s">
        <v>1641</v>
      </c>
      <c r="C635" t="s">
        <v>1038</v>
      </c>
      <c r="D635" t="s">
        <v>454</v>
      </c>
      <c r="E635"/>
      <c r="F635"/>
      <c r="G635"/>
      <c r="H635" s="110" t="s">
        <v>1938</v>
      </c>
      <c r="I635" s="9" t="s">
        <v>1906</v>
      </c>
      <c r="J635" t="s">
        <v>1589</v>
      </c>
      <c r="K635">
        <v>0.88900000000000001</v>
      </c>
      <c r="L635"/>
      <c r="M635"/>
      <c r="N635" s="77" t="s">
        <v>1935</v>
      </c>
      <c r="O635" s="9" t="s">
        <v>1936</v>
      </c>
      <c r="P635" s="21" t="s">
        <v>1937</v>
      </c>
      <c r="Q635" s="9" t="s">
        <v>34</v>
      </c>
    </row>
    <row r="636" spans="1:17" ht="15" hidden="1" customHeight="1">
      <c r="A636" t="s">
        <v>1580</v>
      </c>
      <c r="B636" s="108" t="s">
        <v>1641</v>
      </c>
      <c r="C636" t="s">
        <v>1038</v>
      </c>
      <c r="D636" t="s">
        <v>454</v>
      </c>
      <c r="E636"/>
      <c r="F636"/>
      <c r="G636"/>
      <c r="H636" s="110" t="s">
        <v>1939</v>
      </c>
      <c r="I636" s="9" t="s">
        <v>1906</v>
      </c>
      <c r="J636" t="s">
        <v>1589</v>
      </c>
      <c r="K636">
        <v>0.82799999999999996</v>
      </c>
      <c r="L636"/>
      <c r="M636"/>
      <c r="N636" s="77" t="s">
        <v>1935</v>
      </c>
      <c r="O636" s="9" t="s">
        <v>1936</v>
      </c>
      <c r="P636" s="21" t="s">
        <v>1937</v>
      </c>
      <c r="Q636" s="9" t="s">
        <v>34</v>
      </c>
    </row>
    <row r="637" spans="1:17" ht="15" hidden="1" customHeight="1">
      <c r="A637" t="s">
        <v>1580</v>
      </c>
      <c r="B637" s="108" t="s">
        <v>1641</v>
      </c>
      <c r="C637" t="s">
        <v>1038</v>
      </c>
      <c r="D637" t="s">
        <v>454</v>
      </c>
      <c r="E637"/>
      <c r="F637"/>
      <c r="G637"/>
      <c r="H637" s="110" t="s">
        <v>1938</v>
      </c>
      <c r="I637" s="9" t="s">
        <v>1906</v>
      </c>
      <c r="J637" t="s">
        <v>1921</v>
      </c>
      <c r="K637">
        <v>0.91900000000000004</v>
      </c>
      <c r="L637"/>
      <c r="M637"/>
      <c r="N637" s="77" t="s">
        <v>1940</v>
      </c>
      <c r="O637" s="9" t="s">
        <v>1936</v>
      </c>
      <c r="P637" s="21" t="s">
        <v>1937</v>
      </c>
      <c r="Q637" s="9" t="s">
        <v>34</v>
      </c>
    </row>
    <row r="638" spans="1:17" ht="15" hidden="1" customHeight="1">
      <c r="A638" t="s">
        <v>1580</v>
      </c>
      <c r="B638" s="108" t="s">
        <v>1641</v>
      </c>
      <c r="C638" t="s">
        <v>1038</v>
      </c>
      <c r="D638" t="s">
        <v>454</v>
      </c>
      <c r="E638"/>
      <c r="F638"/>
      <c r="G638"/>
      <c r="H638" s="110" t="s">
        <v>1939</v>
      </c>
      <c r="I638" s="9" t="s">
        <v>1906</v>
      </c>
      <c r="J638" t="s">
        <v>1921</v>
      </c>
      <c r="K638">
        <v>0.86900000000000011</v>
      </c>
      <c r="L638"/>
      <c r="M638"/>
      <c r="N638" s="77" t="s">
        <v>1940</v>
      </c>
      <c r="O638" s="9" t="s">
        <v>1936</v>
      </c>
      <c r="P638" s="21" t="s">
        <v>1937</v>
      </c>
      <c r="Q638" s="9" t="s">
        <v>34</v>
      </c>
    </row>
    <row r="639" spans="1:17" ht="15" hidden="1" customHeight="1">
      <c r="A639" t="s">
        <v>1580</v>
      </c>
      <c r="B639" s="108" t="s">
        <v>1641</v>
      </c>
      <c r="C639" t="s">
        <v>1038</v>
      </c>
      <c r="D639" t="s">
        <v>454</v>
      </c>
      <c r="E639"/>
      <c r="F639"/>
      <c r="G639"/>
      <c r="H639" s="77"/>
      <c r="I639" s="9" t="s">
        <v>1906</v>
      </c>
      <c r="J639" t="s">
        <v>1589</v>
      </c>
      <c r="K639">
        <v>0.4</v>
      </c>
      <c r="L639"/>
      <c r="M639"/>
      <c r="N639" s="77" t="s">
        <v>1941</v>
      </c>
      <c r="O639" s="9" t="s">
        <v>1936</v>
      </c>
      <c r="P639" s="21" t="s">
        <v>1937</v>
      </c>
      <c r="Q639" s="9" t="s">
        <v>34</v>
      </c>
    </row>
    <row r="640" spans="1:17" ht="15" hidden="1" customHeight="1">
      <c r="A640" t="s">
        <v>1580</v>
      </c>
      <c r="B640" s="108" t="s">
        <v>1641</v>
      </c>
      <c r="C640" t="s">
        <v>1038</v>
      </c>
      <c r="D640" t="s">
        <v>454</v>
      </c>
      <c r="E640"/>
      <c r="F640"/>
      <c r="G640"/>
      <c r="H640" s="77"/>
      <c r="I640" s="9" t="s">
        <v>1906</v>
      </c>
      <c r="J640" t="s">
        <v>1589</v>
      </c>
      <c r="K640">
        <v>0.48</v>
      </c>
      <c r="L640"/>
      <c r="M640"/>
      <c r="N640" s="77" t="s">
        <v>1941</v>
      </c>
      <c r="O640" s="9" t="s">
        <v>1936</v>
      </c>
      <c r="P640" s="21" t="s">
        <v>1937</v>
      </c>
      <c r="Q640" s="9" t="s">
        <v>34</v>
      </c>
    </row>
    <row r="641" spans="1:17" ht="15" hidden="1" customHeight="1">
      <c r="A641" t="s">
        <v>1580</v>
      </c>
      <c r="B641" s="108" t="s">
        <v>1641</v>
      </c>
      <c r="C641" t="s">
        <v>1038</v>
      </c>
      <c r="D641" t="s">
        <v>454</v>
      </c>
      <c r="E641"/>
      <c r="F641"/>
      <c r="G641"/>
      <c r="H641" s="77"/>
      <c r="I641" s="9" t="s">
        <v>1906</v>
      </c>
      <c r="J641" t="s">
        <v>1589</v>
      </c>
      <c r="K641">
        <v>0.56000000000000005</v>
      </c>
      <c r="L641"/>
      <c r="M641"/>
      <c r="N641" s="77" t="s">
        <v>1941</v>
      </c>
      <c r="O641" s="9" t="s">
        <v>1936</v>
      </c>
      <c r="P641" s="21" t="s">
        <v>1937</v>
      </c>
      <c r="Q641" s="9" t="s">
        <v>34</v>
      </c>
    </row>
    <row r="642" spans="1:17" ht="15" hidden="1" customHeight="1">
      <c r="A642" t="s">
        <v>1580</v>
      </c>
      <c r="B642" s="108" t="s">
        <v>1641</v>
      </c>
      <c r="C642" t="s">
        <v>1038</v>
      </c>
      <c r="D642" t="s">
        <v>454</v>
      </c>
      <c r="E642"/>
      <c r="F642"/>
      <c r="G642"/>
      <c r="H642" s="110" t="s">
        <v>1934</v>
      </c>
      <c r="I642" s="9" t="s">
        <v>1906</v>
      </c>
      <c r="J642" t="s">
        <v>1589</v>
      </c>
      <c r="K642">
        <v>0.83299999999999996</v>
      </c>
      <c r="L642"/>
      <c r="M642"/>
      <c r="N642" s="77" t="s">
        <v>1942</v>
      </c>
      <c r="O642" s="9" t="s">
        <v>1936</v>
      </c>
      <c r="P642" s="21" t="s">
        <v>1937</v>
      </c>
      <c r="Q642" s="9" t="s">
        <v>34</v>
      </c>
    </row>
    <row r="643" spans="1:17" ht="15" hidden="1" customHeight="1">
      <c r="A643" t="s">
        <v>1580</v>
      </c>
      <c r="B643" s="108" t="s">
        <v>1641</v>
      </c>
      <c r="C643" t="s">
        <v>1038</v>
      </c>
      <c r="D643" t="s">
        <v>454</v>
      </c>
      <c r="E643"/>
      <c r="F643"/>
      <c r="G643"/>
      <c r="H643" s="110" t="s">
        <v>1934</v>
      </c>
      <c r="I643" s="9" t="s">
        <v>1906</v>
      </c>
      <c r="J643" t="s">
        <v>1589</v>
      </c>
      <c r="K643">
        <v>0.61099999999999999</v>
      </c>
      <c r="L643"/>
      <c r="M643"/>
      <c r="N643" s="77" t="s">
        <v>1942</v>
      </c>
      <c r="O643" s="9" t="s">
        <v>1936</v>
      </c>
      <c r="P643" s="21" t="s">
        <v>1937</v>
      </c>
      <c r="Q643" s="9" t="s">
        <v>34</v>
      </c>
    </row>
    <row r="644" spans="1:17" ht="15" hidden="1" customHeight="1">
      <c r="A644" t="s">
        <v>1580</v>
      </c>
      <c r="B644" s="108" t="s">
        <v>1641</v>
      </c>
      <c r="C644" t="s">
        <v>1038</v>
      </c>
      <c r="D644" t="s">
        <v>454</v>
      </c>
      <c r="E644"/>
      <c r="F644"/>
      <c r="G644"/>
      <c r="H644" s="110" t="s">
        <v>1934</v>
      </c>
      <c r="I644" s="9" t="s">
        <v>1906</v>
      </c>
      <c r="J644" t="s">
        <v>1921</v>
      </c>
      <c r="K644">
        <v>0.83299999999999996</v>
      </c>
      <c r="L644"/>
      <c r="M644"/>
      <c r="N644" s="77" t="s">
        <v>1940</v>
      </c>
      <c r="O644" s="9" t="s">
        <v>1936</v>
      </c>
      <c r="P644" s="21" t="s">
        <v>1937</v>
      </c>
      <c r="Q644" s="9" t="s">
        <v>34</v>
      </c>
    </row>
    <row r="645" spans="1:17" ht="15" hidden="1" customHeight="1">
      <c r="A645" t="s">
        <v>1580</v>
      </c>
      <c r="B645" s="108" t="s">
        <v>1641</v>
      </c>
      <c r="C645" t="s">
        <v>1038</v>
      </c>
      <c r="D645" t="s">
        <v>454</v>
      </c>
      <c r="E645"/>
      <c r="F645"/>
      <c r="G645"/>
      <c r="H645" s="110" t="s">
        <v>1934</v>
      </c>
      <c r="I645" s="9" t="s">
        <v>1906</v>
      </c>
      <c r="J645" t="s">
        <v>1921</v>
      </c>
      <c r="K645">
        <v>0.61099999999999999</v>
      </c>
      <c r="L645"/>
      <c r="M645"/>
      <c r="N645" s="77" t="s">
        <v>1940</v>
      </c>
      <c r="O645" s="9" t="s">
        <v>1936</v>
      </c>
      <c r="P645" s="21" t="s">
        <v>1937</v>
      </c>
      <c r="Q645" s="9" t="s">
        <v>34</v>
      </c>
    </row>
    <row r="646" spans="1:17" ht="15" hidden="1" customHeight="1">
      <c r="A646" t="s">
        <v>1580</v>
      </c>
      <c r="B646" s="108" t="s">
        <v>1641</v>
      </c>
      <c r="C646" t="s">
        <v>1038</v>
      </c>
      <c r="D646" t="s">
        <v>454</v>
      </c>
      <c r="E646"/>
      <c r="F646"/>
      <c r="G646"/>
      <c r="H646" s="110" t="s">
        <v>1934</v>
      </c>
      <c r="I646" s="9" t="s">
        <v>1906</v>
      </c>
      <c r="J646" t="s">
        <v>1589</v>
      </c>
      <c r="K646">
        <v>0.70400000000000007</v>
      </c>
      <c r="L646"/>
      <c r="M646"/>
      <c r="N646" s="108" t="s">
        <v>1935</v>
      </c>
      <c r="O646" s="9" t="s">
        <v>1936</v>
      </c>
      <c r="P646" s="21" t="s">
        <v>1937</v>
      </c>
      <c r="Q646" s="9" t="s">
        <v>34</v>
      </c>
    </row>
    <row r="647" spans="1:17" ht="15" hidden="1" customHeight="1">
      <c r="A647" t="s">
        <v>1580</v>
      </c>
      <c r="B647" s="108" t="s">
        <v>1641</v>
      </c>
      <c r="C647" t="s">
        <v>1038</v>
      </c>
      <c r="D647" t="s">
        <v>454</v>
      </c>
      <c r="E647"/>
      <c r="F647"/>
      <c r="G647"/>
      <c r="H647" s="110" t="s">
        <v>1934</v>
      </c>
      <c r="I647" s="9" t="s">
        <v>1906</v>
      </c>
      <c r="J647" t="s">
        <v>1921</v>
      </c>
      <c r="K647">
        <v>0.59</v>
      </c>
      <c r="L647"/>
      <c r="M647"/>
      <c r="N647" s="108" t="s">
        <v>1943</v>
      </c>
      <c r="O647" s="9" t="s">
        <v>1936</v>
      </c>
      <c r="P647" s="21" t="s">
        <v>1937</v>
      </c>
      <c r="Q647" s="9" t="s">
        <v>34</v>
      </c>
    </row>
    <row r="648" spans="1:17" ht="15" hidden="1" customHeight="1">
      <c r="A648" t="s">
        <v>1580</v>
      </c>
      <c r="B648" s="108" t="s">
        <v>1641</v>
      </c>
      <c r="C648" t="s">
        <v>1038</v>
      </c>
      <c r="D648" t="s">
        <v>454</v>
      </c>
      <c r="E648"/>
      <c r="F648"/>
      <c r="G648"/>
      <c r="H648" s="110" t="s">
        <v>1934</v>
      </c>
      <c r="I648" s="9" t="s">
        <v>1906</v>
      </c>
      <c r="J648" t="s">
        <v>1921</v>
      </c>
      <c r="K648">
        <v>0.56000000000000005</v>
      </c>
      <c r="L648"/>
      <c r="M648"/>
      <c r="N648" s="108" t="s">
        <v>1944</v>
      </c>
      <c r="O648" s="9" t="s">
        <v>1936</v>
      </c>
      <c r="P648" s="21" t="s">
        <v>1937</v>
      </c>
      <c r="Q648" s="9" t="s">
        <v>34</v>
      </c>
    </row>
    <row r="649" spans="1:17" ht="15" hidden="1" customHeight="1">
      <c r="A649" t="s">
        <v>1580</v>
      </c>
      <c r="B649" s="108" t="s">
        <v>1641</v>
      </c>
      <c r="C649" t="s">
        <v>1038</v>
      </c>
      <c r="D649" t="s">
        <v>454</v>
      </c>
      <c r="E649"/>
      <c r="F649"/>
      <c r="G649"/>
      <c r="H649" s="110" t="s">
        <v>1934</v>
      </c>
      <c r="I649" s="9" t="s">
        <v>1906</v>
      </c>
      <c r="J649" t="s">
        <v>1921</v>
      </c>
      <c r="K649">
        <v>0.63</v>
      </c>
      <c r="L649"/>
      <c r="M649"/>
      <c r="N649" s="108" t="s">
        <v>1945</v>
      </c>
      <c r="O649" s="9" t="s">
        <v>1936</v>
      </c>
      <c r="P649" s="21" t="s">
        <v>1937</v>
      </c>
      <c r="Q649" s="9" t="s">
        <v>34</v>
      </c>
    </row>
    <row r="650" spans="1:17" ht="15" hidden="1" customHeight="1">
      <c r="A650" t="s">
        <v>1646</v>
      </c>
      <c r="B650" s="108" t="s">
        <v>1641</v>
      </c>
      <c r="C650" t="s">
        <v>1038</v>
      </c>
      <c r="D650" t="s">
        <v>454</v>
      </c>
      <c r="E650"/>
      <c r="F650"/>
      <c r="G650"/>
      <c r="H650" s="110" t="s">
        <v>1934</v>
      </c>
      <c r="I650" s="9" t="s">
        <v>1906</v>
      </c>
      <c r="J650" t="s">
        <v>1589</v>
      </c>
      <c r="K650">
        <v>0</v>
      </c>
      <c r="L650"/>
      <c r="M650"/>
      <c r="N650" s="108" t="s">
        <v>1935</v>
      </c>
      <c r="O650" s="9" t="s">
        <v>1936</v>
      </c>
      <c r="P650" s="21" t="s">
        <v>1937</v>
      </c>
      <c r="Q650" s="9" t="s">
        <v>34</v>
      </c>
    </row>
    <row r="651" spans="1:17" ht="15" hidden="1" customHeight="1">
      <c r="A651" t="s">
        <v>1646</v>
      </c>
      <c r="B651" s="108" t="s">
        <v>1641</v>
      </c>
      <c r="C651" t="s">
        <v>1038</v>
      </c>
      <c r="D651" t="s">
        <v>454</v>
      </c>
      <c r="E651"/>
      <c r="F651"/>
      <c r="G651"/>
      <c r="H651" s="110" t="s">
        <v>1938</v>
      </c>
      <c r="I651" s="9" t="s">
        <v>1906</v>
      </c>
      <c r="J651" t="s">
        <v>1589</v>
      </c>
      <c r="K651">
        <v>0.42799999999999999</v>
      </c>
      <c r="L651"/>
      <c r="M651"/>
      <c r="N651" s="77" t="s">
        <v>1935</v>
      </c>
      <c r="O651" s="9" t="s">
        <v>1936</v>
      </c>
      <c r="P651" s="21" t="s">
        <v>1937</v>
      </c>
      <c r="Q651" s="9" t="s">
        <v>34</v>
      </c>
    </row>
    <row r="652" spans="1:17" ht="15" hidden="1" customHeight="1">
      <c r="A652" t="s">
        <v>1646</v>
      </c>
      <c r="B652" s="108" t="s">
        <v>1641</v>
      </c>
      <c r="C652" t="s">
        <v>1038</v>
      </c>
      <c r="D652" t="s">
        <v>454</v>
      </c>
      <c r="E652"/>
      <c r="F652"/>
      <c r="G652"/>
      <c r="H652" s="110" t="s">
        <v>1939</v>
      </c>
      <c r="I652" s="9" t="s">
        <v>1906</v>
      </c>
      <c r="J652" t="s">
        <v>1589</v>
      </c>
      <c r="K652">
        <v>0.79500000000000004</v>
      </c>
      <c r="L652"/>
      <c r="M652"/>
      <c r="N652" s="77" t="s">
        <v>1935</v>
      </c>
      <c r="O652" s="9" t="s">
        <v>1936</v>
      </c>
      <c r="P652" s="21" t="s">
        <v>1937</v>
      </c>
      <c r="Q652" s="9" t="s">
        <v>34</v>
      </c>
    </row>
    <row r="653" spans="1:17" ht="15" hidden="1" customHeight="1">
      <c r="A653" t="s">
        <v>1646</v>
      </c>
      <c r="B653" s="108" t="s">
        <v>1641</v>
      </c>
      <c r="C653" t="s">
        <v>1038</v>
      </c>
      <c r="D653" t="s">
        <v>454</v>
      </c>
      <c r="E653"/>
      <c r="F653"/>
      <c r="G653"/>
      <c r="H653" s="110" t="s">
        <v>1938</v>
      </c>
      <c r="I653" s="9" t="s">
        <v>1906</v>
      </c>
      <c r="J653" t="s">
        <v>1921</v>
      </c>
      <c r="K653">
        <v>0.65500000000000003</v>
      </c>
      <c r="L653"/>
      <c r="M653"/>
      <c r="N653" s="77" t="s">
        <v>1940</v>
      </c>
      <c r="O653" s="9" t="s">
        <v>1936</v>
      </c>
      <c r="P653" s="21" t="s">
        <v>1937</v>
      </c>
      <c r="Q653" s="9" t="s">
        <v>34</v>
      </c>
    </row>
    <row r="654" spans="1:17" ht="15" hidden="1" customHeight="1">
      <c r="A654" t="s">
        <v>1646</v>
      </c>
      <c r="B654" s="108" t="s">
        <v>1641</v>
      </c>
      <c r="C654" t="s">
        <v>1038</v>
      </c>
      <c r="D654" t="s">
        <v>454</v>
      </c>
      <c r="E654"/>
      <c r="F654"/>
      <c r="G654"/>
      <c r="H654" s="110" t="s">
        <v>1939</v>
      </c>
      <c r="I654" s="9" t="s">
        <v>1906</v>
      </c>
      <c r="J654" t="s">
        <v>1921</v>
      </c>
      <c r="K654">
        <v>0.94400000000000006</v>
      </c>
      <c r="L654"/>
      <c r="M654"/>
      <c r="N654" s="77" t="s">
        <v>1940</v>
      </c>
      <c r="O654" s="9" t="s">
        <v>1936</v>
      </c>
      <c r="P654" s="21" t="s">
        <v>1937</v>
      </c>
      <c r="Q654" s="9" t="s">
        <v>34</v>
      </c>
    </row>
    <row r="655" spans="1:17" ht="15" hidden="1" customHeight="1">
      <c r="A655" t="s">
        <v>1646</v>
      </c>
      <c r="B655" s="108" t="s">
        <v>1641</v>
      </c>
      <c r="C655" t="s">
        <v>1038</v>
      </c>
      <c r="D655" t="s">
        <v>454</v>
      </c>
      <c r="E655"/>
      <c r="F655"/>
      <c r="G655"/>
      <c r="H655" s="77"/>
      <c r="I655" s="9" t="s">
        <v>1906</v>
      </c>
      <c r="J655" t="s">
        <v>1589</v>
      </c>
      <c r="K655">
        <v>0.69</v>
      </c>
      <c r="L655"/>
      <c r="M655"/>
      <c r="N655" s="77" t="s">
        <v>1946</v>
      </c>
      <c r="O655" s="9" t="s">
        <v>1936</v>
      </c>
      <c r="P655" s="21" t="s">
        <v>1937</v>
      </c>
      <c r="Q655" s="9" t="s">
        <v>34</v>
      </c>
    </row>
    <row r="656" spans="1:17" ht="15" hidden="1" customHeight="1">
      <c r="A656" t="s">
        <v>1646</v>
      </c>
      <c r="B656" s="108" t="s">
        <v>1641</v>
      </c>
      <c r="C656" t="s">
        <v>1038</v>
      </c>
      <c r="D656" t="s">
        <v>454</v>
      </c>
      <c r="E656"/>
      <c r="F656"/>
      <c r="G656"/>
      <c r="H656" s="77"/>
      <c r="I656" s="9" t="s">
        <v>1906</v>
      </c>
      <c r="J656" t="s">
        <v>1589</v>
      </c>
      <c r="K656">
        <v>0.69</v>
      </c>
      <c r="L656"/>
      <c r="M656"/>
      <c r="N656" s="77" t="s">
        <v>1946</v>
      </c>
      <c r="O656" s="9" t="s">
        <v>1936</v>
      </c>
      <c r="P656" s="21" t="s">
        <v>1937</v>
      </c>
      <c r="Q656" s="9" t="s">
        <v>34</v>
      </c>
    </row>
    <row r="657" spans="1:17" ht="15" hidden="1" customHeight="1">
      <c r="A657" t="s">
        <v>1646</v>
      </c>
      <c r="B657" s="108" t="s">
        <v>1641</v>
      </c>
      <c r="C657" t="s">
        <v>1038</v>
      </c>
      <c r="D657" t="s">
        <v>454</v>
      </c>
      <c r="E657"/>
      <c r="F657"/>
      <c r="G657"/>
      <c r="H657" s="77"/>
      <c r="I657" s="9" t="s">
        <v>1906</v>
      </c>
      <c r="J657" t="s">
        <v>1589</v>
      </c>
      <c r="K657">
        <v>0.69</v>
      </c>
      <c r="L657"/>
      <c r="M657"/>
      <c r="N657" s="77" t="s">
        <v>1946</v>
      </c>
      <c r="O657" s="9" t="s">
        <v>1936</v>
      </c>
      <c r="P657" s="21" t="s">
        <v>1937</v>
      </c>
      <c r="Q657" s="9" t="s">
        <v>34</v>
      </c>
    </row>
    <row r="658" spans="1:17" ht="15" hidden="1" customHeight="1">
      <c r="A658" t="s">
        <v>1646</v>
      </c>
      <c r="B658" s="108" t="s">
        <v>1641</v>
      </c>
      <c r="C658" t="s">
        <v>1038</v>
      </c>
      <c r="D658" t="s">
        <v>454</v>
      </c>
      <c r="E658"/>
      <c r="F658"/>
      <c r="G658"/>
      <c r="H658" s="110" t="s">
        <v>1934</v>
      </c>
      <c r="I658" s="9" t="s">
        <v>1906</v>
      </c>
      <c r="J658" t="s">
        <v>1589</v>
      </c>
      <c r="K658">
        <v>0</v>
      </c>
      <c r="L658"/>
      <c r="M658"/>
      <c r="N658" s="77" t="s">
        <v>1942</v>
      </c>
      <c r="O658" s="9" t="s">
        <v>1936</v>
      </c>
      <c r="P658" s="21" t="s">
        <v>1937</v>
      </c>
      <c r="Q658" s="9" t="s">
        <v>34</v>
      </c>
    </row>
    <row r="659" spans="1:17" ht="15" hidden="1" customHeight="1">
      <c r="A659" t="s">
        <v>1646</v>
      </c>
      <c r="B659" s="108" t="s">
        <v>1641</v>
      </c>
      <c r="C659" t="s">
        <v>1038</v>
      </c>
      <c r="D659" t="s">
        <v>454</v>
      </c>
      <c r="E659"/>
      <c r="F659"/>
      <c r="G659"/>
      <c r="H659" s="110" t="s">
        <v>1934</v>
      </c>
      <c r="I659" s="9" t="s">
        <v>1906</v>
      </c>
      <c r="J659" t="s">
        <v>1589</v>
      </c>
      <c r="K659">
        <v>0</v>
      </c>
      <c r="L659"/>
      <c r="M659"/>
      <c r="N659" s="77" t="s">
        <v>1942</v>
      </c>
      <c r="O659" s="9" t="s">
        <v>1936</v>
      </c>
      <c r="P659" s="21" t="s">
        <v>1937</v>
      </c>
      <c r="Q659" s="9" t="s">
        <v>34</v>
      </c>
    </row>
    <row r="660" spans="1:17" ht="15" hidden="1" customHeight="1">
      <c r="A660" t="s">
        <v>1646</v>
      </c>
      <c r="B660" s="108" t="s">
        <v>1641</v>
      </c>
      <c r="C660" t="s">
        <v>1038</v>
      </c>
      <c r="D660" t="s">
        <v>454</v>
      </c>
      <c r="E660"/>
      <c r="F660"/>
      <c r="G660"/>
      <c r="H660" s="110" t="s">
        <v>1934</v>
      </c>
      <c r="I660" s="9" t="s">
        <v>1906</v>
      </c>
      <c r="J660" t="s">
        <v>1921</v>
      </c>
      <c r="K660">
        <v>0</v>
      </c>
      <c r="L660"/>
      <c r="M660"/>
      <c r="N660" s="77" t="s">
        <v>1940</v>
      </c>
      <c r="O660" s="9" t="s">
        <v>1936</v>
      </c>
      <c r="P660" s="21" t="s">
        <v>1937</v>
      </c>
      <c r="Q660" s="9" t="s">
        <v>34</v>
      </c>
    </row>
    <row r="661" spans="1:17" ht="15" hidden="1" customHeight="1">
      <c r="A661" t="s">
        <v>1646</v>
      </c>
      <c r="B661" s="108" t="s">
        <v>1641</v>
      </c>
      <c r="C661" t="s">
        <v>1038</v>
      </c>
      <c r="D661" t="s">
        <v>454</v>
      </c>
      <c r="E661"/>
      <c r="F661"/>
      <c r="G661"/>
      <c r="H661" s="110" t="s">
        <v>1934</v>
      </c>
      <c r="I661" s="9" t="s">
        <v>1906</v>
      </c>
      <c r="J661" t="s">
        <v>1921</v>
      </c>
      <c r="K661">
        <v>0</v>
      </c>
      <c r="L661"/>
      <c r="M661"/>
      <c r="N661" s="77" t="s">
        <v>1940</v>
      </c>
      <c r="O661" s="9" t="s">
        <v>1936</v>
      </c>
      <c r="P661" s="21" t="s">
        <v>1937</v>
      </c>
      <c r="Q661" s="9" t="s">
        <v>34</v>
      </c>
    </row>
    <row r="662" spans="1:17" ht="15" hidden="1" customHeight="1">
      <c r="A662" t="s">
        <v>1646</v>
      </c>
      <c r="B662" s="108" t="s">
        <v>1641</v>
      </c>
      <c r="C662" t="s">
        <v>1038</v>
      </c>
      <c r="D662" t="s">
        <v>454</v>
      </c>
      <c r="E662"/>
      <c r="F662"/>
      <c r="G662"/>
      <c r="H662" s="110" t="s">
        <v>1934</v>
      </c>
      <c r="I662" s="9" t="s">
        <v>1906</v>
      </c>
      <c r="J662" t="s">
        <v>1589</v>
      </c>
      <c r="K662">
        <v>0.83299999999999996</v>
      </c>
      <c r="L662"/>
      <c r="M662"/>
      <c r="N662" s="108" t="s">
        <v>1935</v>
      </c>
      <c r="O662" s="9" t="s">
        <v>1936</v>
      </c>
      <c r="P662" s="21" t="s">
        <v>1937</v>
      </c>
      <c r="Q662" s="9" t="s">
        <v>34</v>
      </c>
    </row>
    <row r="663" spans="1:17" ht="15" hidden="1" customHeight="1">
      <c r="A663" t="s">
        <v>1646</v>
      </c>
      <c r="B663" s="108" t="s">
        <v>1641</v>
      </c>
      <c r="C663" t="s">
        <v>1038</v>
      </c>
      <c r="D663" t="s">
        <v>454</v>
      </c>
      <c r="E663"/>
      <c r="F663"/>
      <c r="G663"/>
      <c r="H663" s="110" t="s">
        <v>1934</v>
      </c>
      <c r="I663" s="9" t="s">
        <v>1906</v>
      </c>
      <c r="J663" t="s">
        <v>1921</v>
      </c>
      <c r="K663">
        <v>0.8</v>
      </c>
      <c r="L663"/>
      <c r="M663"/>
      <c r="N663" s="108" t="s">
        <v>1943</v>
      </c>
      <c r="O663" s="9" t="s">
        <v>1936</v>
      </c>
      <c r="P663" s="21" t="s">
        <v>1937</v>
      </c>
      <c r="Q663" s="9" t="s">
        <v>34</v>
      </c>
    </row>
    <row r="664" spans="1:17" ht="15" hidden="1" customHeight="1">
      <c r="A664" t="s">
        <v>1646</v>
      </c>
      <c r="B664" s="108" t="s">
        <v>1641</v>
      </c>
      <c r="C664" t="s">
        <v>1038</v>
      </c>
      <c r="D664" t="s">
        <v>454</v>
      </c>
      <c r="E664"/>
      <c r="F664"/>
      <c r="G664"/>
      <c r="H664" s="110" t="s">
        <v>1934</v>
      </c>
      <c r="I664" s="9" t="s">
        <v>1906</v>
      </c>
      <c r="J664" t="s">
        <v>1921</v>
      </c>
      <c r="K664">
        <v>0.96</v>
      </c>
      <c r="L664"/>
      <c r="M664"/>
      <c r="N664" s="108" t="s">
        <v>1944</v>
      </c>
      <c r="O664" s="9" t="s">
        <v>1936</v>
      </c>
      <c r="P664" s="21" t="s">
        <v>1937</v>
      </c>
      <c r="Q664" s="9" t="s">
        <v>34</v>
      </c>
    </row>
    <row r="665" spans="1:17" ht="15" hidden="1" customHeight="1">
      <c r="A665" t="s">
        <v>1646</v>
      </c>
      <c r="B665" s="108" t="s">
        <v>1641</v>
      </c>
      <c r="C665" t="s">
        <v>1038</v>
      </c>
      <c r="D665" t="s">
        <v>454</v>
      </c>
      <c r="E665"/>
      <c r="F665"/>
      <c r="G665"/>
      <c r="H665" s="110" t="s">
        <v>1934</v>
      </c>
      <c r="I665" s="9" t="s">
        <v>1906</v>
      </c>
      <c r="J665" t="s">
        <v>1921</v>
      </c>
      <c r="K665">
        <v>0.92</v>
      </c>
      <c r="L665"/>
      <c r="M665"/>
      <c r="N665" s="108" t="s">
        <v>1945</v>
      </c>
      <c r="O665" s="9" t="s">
        <v>1936</v>
      </c>
      <c r="P665" s="21" t="s">
        <v>1937</v>
      </c>
      <c r="Q665" s="9" t="s">
        <v>34</v>
      </c>
    </row>
    <row r="666" spans="1:17" ht="15" hidden="1" customHeight="1">
      <c r="A666" t="s">
        <v>1580</v>
      </c>
      <c r="B666" s="108" t="s">
        <v>1641</v>
      </c>
      <c r="C666" t="s">
        <v>1038</v>
      </c>
      <c r="D666" t="s">
        <v>454</v>
      </c>
      <c r="E666"/>
      <c r="F666"/>
      <c r="G666"/>
      <c r="H666"/>
      <c r="I666" s="9" t="s">
        <v>1906</v>
      </c>
      <c r="J666" t="s">
        <v>1921</v>
      </c>
      <c r="K666">
        <v>0.97</v>
      </c>
      <c r="L666"/>
      <c r="M666"/>
      <c r="N666" s="77" t="s">
        <v>1947</v>
      </c>
      <c r="O666" s="9" t="s">
        <v>1936</v>
      </c>
      <c r="P666" s="21" t="s">
        <v>1937</v>
      </c>
      <c r="Q666" s="9" t="s">
        <v>34</v>
      </c>
    </row>
    <row r="667" spans="1:17" ht="15" hidden="1" customHeight="1">
      <c r="A667" t="s">
        <v>1580</v>
      </c>
      <c r="B667" s="108" t="s">
        <v>1641</v>
      </c>
      <c r="C667" t="s">
        <v>1038</v>
      </c>
      <c r="D667" t="s">
        <v>454</v>
      </c>
      <c r="E667"/>
      <c r="F667"/>
      <c r="G667"/>
      <c r="H667"/>
      <c r="I667" s="9" t="s">
        <v>1906</v>
      </c>
      <c r="J667" t="s">
        <v>1921</v>
      </c>
      <c r="K667">
        <v>0.56000000000000005</v>
      </c>
      <c r="L667"/>
      <c r="M667"/>
      <c r="N667" s="77" t="s">
        <v>1947</v>
      </c>
      <c r="O667" s="9" t="s">
        <v>1936</v>
      </c>
      <c r="P667" s="21" t="s">
        <v>1937</v>
      </c>
      <c r="Q667" s="9" t="s">
        <v>34</v>
      </c>
    </row>
    <row r="668" spans="1:17" ht="15" hidden="1" customHeight="1">
      <c r="A668" t="s">
        <v>1580</v>
      </c>
      <c r="B668" s="108" t="s">
        <v>1641</v>
      </c>
      <c r="C668" t="s">
        <v>1038</v>
      </c>
      <c r="D668" t="s">
        <v>454</v>
      </c>
      <c r="E668"/>
      <c r="F668"/>
      <c r="G668"/>
      <c r="H668"/>
      <c r="I668" s="9" t="s">
        <v>1906</v>
      </c>
      <c r="J668" t="s">
        <v>1921</v>
      </c>
      <c r="K668">
        <v>0.30099999999999999</v>
      </c>
      <c r="L668"/>
      <c r="M668"/>
      <c r="N668" s="111" t="s">
        <v>1948</v>
      </c>
      <c r="O668" s="9" t="s">
        <v>1936</v>
      </c>
      <c r="P668" s="21" t="s">
        <v>1937</v>
      </c>
      <c r="Q668" s="9" t="s">
        <v>34</v>
      </c>
    </row>
    <row r="669" spans="1:17" ht="15" hidden="1" customHeight="1">
      <c r="A669" t="s">
        <v>1580</v>
      </c>
      <c r="B669" s="108" t="s">
        <v>1641</v>
      </c>
      <c r="C669" t="s">
        <v>1038</v>
      </c>
      <c r="D669" t="s">
        <v>454</v>
      </c>
      <c r="E669"/>
      <c r="F669"/>
      <c r="G669"/>
      <c r="H669"/>
      <c r="I669" s="9" t="s">
        <v>1906</v>
      </c>
      <c r="J669" t="s">
        <v>1921</v>
      </c>
      <c r="K669">
        <v>0.13</v>
      </c>
      <c r="L669"/>
      <c r="M669"/>
      <c r="N669" s="111" t="s">
        <v>1948</v>
      </c>
      <c r="O669" s="9" t="s">
        <v>1936</v>
      </c>
      <c r="P669" s="21" t="s">
        <v>1937</v>
      </c>
      <c r="Q669" s="9" t="s">
        <v>34</v>
      </c>
    </row>
    <row r="670" spans="1:17" ht="15" hidden="1" customHeight="1">
      <c r="A670" t="s">
        <v>1580</v>
      </c>
      <c r="B670" s="108" t="s">
        <v>1641</v>
      </c>
      <c r="C670" t="s">
        <v>1038</v>
      </c>
      <c r="D670" t="s">
        <v>454</v>
      </c>
      <c r="E670"/>
      <c r="F670"/>
      <c r="G670"/>
      <c r="H670"/>
      <c r="I670" s="9" t="s">
        <v>1906</v>
      </c>
      <c r="J670" t="s">
        <v>1921</v>
      </c>
      <c r="K670">
        <v>8.5999999999999993E-2</v>
      </c>
      <c r="L670"/>
      <c r="M670"/>
      <c r="N670" s="77" t="s">
        <v>1949</v>
      </c>
      <c r="O670" s="9" t="s">
        <v>1936</v>
      </c>
      <c r="P670" s="21" t="s">
        <v>1937</v>
      </c>
      <c r="Q670" s="9" t="s">
        <v>34</v>
      </c>
    </row>
    <row r="671" spans="1:17" ht="15" hidden="1" customHeight="1">
      <c r="A671" t="s">
        <v>1580</v>
      </c>
      <c r="B671" s="108" t="s">
        <v>1641</v>
      </c>
      <c r="C671" t="s">
        <v>1038</v>
      </c>
      <c r="D671" t="s">
        <v>454</v>
      </c>
      <c r="E671"/>
      <c r="F671"/>
      <c r="G671"/>
      <c r="H671"/>
      <c r="I671" s="9" t="s">
        <v>1906</v>
      </c>
      <c r="J671" t="s">
        <v>1921</v>
      </c>
      <c r="K671">
        <v>0.17</v>
      </c>
      <c r="L671"/>
      <c r="M671"/>
      <c r="N671" s="77" t="s">
        <v>1950</v>
      </c>
      <c r="O671" s="9" t="s">
        <v>1936</v>
      </c>
      <c r="P671" s="21" t="s">
        <v>1937</v>
      </c>
      <c r="Q671" s="9" t="s">
        <v>34</v>
      </c>
    </row>
    <row r="672" spans="1:17" ht="15" hidden="1" customHeight="1">
      <c r="A672" t="s">
        <v>1580</v>
      </c>
      <c r="B672" s="108" t="s">
        <v>1641</v>
      </c>
      <c r="C672" t="s">
        <v>1038</v>
      </c>
      <c r="D672" t="s">
        <v>454</v>
      </c>
      <c r="E672"/>
      <c r="F672"/>
      <c r="G672"/>
      <c r="H672"/>
      <c r="I672" s="9" t="s">
        <v>1906</v>
      </c>
      <c r="J672" t="s">
        <v>1921</v>
      </c>
      <c r="K672">
        <v>8.5999999999999993E-2</v>
      </c>
      <c r="L672"/>
      <c r="M672"/>
      <c r="N672" s="77" t="s">
        <v>1950</v>
      </c>
      <c r="O672" s="9" t="s">
        <v>1936</v>
      </c>
      <c r="P672" s="21" t="s">
        <v>1937</v>
      </c>
      <c r="Q672" s="9" t="s">
        <v>34</v>
      </c>
    </row>
    <row r="673" spans="1:17" ht="15" hidden="1" customHeight="1">
      <c r="A673" t="s">
        <v>1580</v>
      </c>
      <c r="B673" s="108" t="s">
        <v>1641</v>
      </c>
      <c r="C673" t="s">
        <v>1038</v>
      </c>
      <c r="D673" t="s">
        <v>454</v>
      </c>
      <c r="E673"/>
      <c r="F673"/>
      <c r="G673"/>
      <c r="H673"/>
      <c r="I673" s="9" t="s">
        <v>1906</v>
      </c>
      <c r="J673" t="s">
        <v>1921</v>
      </c>
      <c r="K673">
        <v>0.17</v>
      </c>
      <c r="L673"/>
      <c r="M673"/>
      <c r="N673" s="77" t="s">
        <v>1948</v>
      </c>
      <c r="O673" s="9" t="s">
        <v>1936</v>
      </c>
      <c r="P673" s="21" t="s">
        <v>1937</v>
      </c>
      <c r="Q673" s="9" t="s">
        <v>34</v>
      </c>
    </row>
    <row r="674" spans="1:17" ht="15" hidden="1" customHeight="1">
      <c r="A674" t="s">
        <v>1580</v>
      </c>
      <c r="B674" s="108" t="s">
        <v>1641</v>
      </c>
      <c r="C674" t="s">
        <v>1038</v>
      </c>
      <c r="D674" t="s">
        <v>454</v>
      </c>
      <c r="E674"/>
      <c r="F674"/>
      <c r="G674"/>
      <c r="H674"/>
      <c r="I674" s="9" t="s">
        <v>1906</v>
      </c>
      <c r="J674" t="s">
        <v>1921</v>
      </c>
      <c r="K674">
        <v>0.28000000000000003</v>
      </c>
      <c r="L674"/>
      <c r="M674"/>
      <c r="N674" s="77" t="s">
        <v>1948</v>
      </c>
      <c r="O674" s="9" t="s">
        <v>1936</v>
      </c>
      <c r="P674" s="21" t="s">
        <v>1937</v>
      </c>
      <c r="Q674" s="9" t="s">
        <v>34</v>
      </c>
    </row>
    <row r="675" spans="1:17" ht="15" hidden="1" customHeight="1">
      <c r="A675" t="s">
        <v>1580</v>
      </c>
      <c r="B675" s="108" t="s">
        <v>1641</v>
      </c>
      <c r="C675" t="s">
        <v>1038</v>
      </c>
      <c r="D675" t="s">
        <v>454</v>
      </c>
      <c r="E675"/>
      <c r="F675"/>
      <c r="G675"/>
      <c r="H675"/>
      <c r="I675" s="9" t="s">
        <v>1906</v>
      </c>
      <c r="J675" t="s">
        <v>1921</v>
      </c>
      <c r="K675">
        <v>0.39</v>
      </c>
      <c r="L675"/>
      <c r="M675"/>
      <c r="N675" s="77" t="s">
        <v>1948</v>
      </c>
      <c r="O675" s="9" t="s">
        <v>1936</v>
      </c>
      <c r="P675" s="21" t="s">
        <v>1937</v>
      </c>
      <c r="Q675" s="9" t="s">
        <v>34</v>
      </c>
    </row>
    <row r="676" spans="1:17" ht="15" hidden="1" customHeight="1">
      <c r="A676" t="s">
        <v>1580</v>
      </c>
      <c r="B676" s="108" t="s">
        <v>1641</v>
      </c>
      <c r="C676" t="s">
        <v>1038</v>
      </c>
      <c r="D676" t="s">
        <v>454</v>
      </c>
      <c r="E676"/>
      <c r="F676"/>
      <c r="G676"/>
      <c r="H676"/>
      <c r="I676" s="9" t="s">
        <v>1906</v>
      </c>
      <c r="J676" t="s">
        <v>1921</v>
      </c>
      <c r="K676">
        <v>0.85</v>
      </c>
      <c r="L676"/>
      <c r="M676"/>
      <c r="N676" s="77" t="s">
        <v>1948</v>
      </c>
      <c r="O676" s="9" t="s">
        <v>1936</v>
      </c>
      <c r="P676" s="21" t="s">
        <v>1937</v>
      </c>
      <c r="Q676" s="9" t="s">
        <v>34</v>
      </c>
    </row>
    <row r="677" spans="1:17" ht="15" hidden="1" customHeight="1">
      <c r="A677" t="s">
        <v>1580</v>
      </c>
      <c r="B677" s="108" t="s">
        <v>1641</v>
      </c>
      <c r="C677" t="s">
        <v>1038</v>
      </c>
      <c r="D677" t="s">
        <v>454</v>
      </c>
      <c r="E677"/>
      <c r="F677"/>
      <c r="G677"/>
      <c r="H677"/>
      <c r="I677" s="9" t="s">
        <v>1906</v>
      </c>
      <c r="J677" t="s">
        <v>1921</v>
      </c>
      <c r="K677">
        <v>0.7609999999999999</v>
      </c>
      <c r="L677"/>
      <c r="M677"/>
      <c r="N677" s="112" t="s">
        <v>1951</v>
      </c>
      <c r="O677" s="9" t="s">
        <v>1936</v>
      </c>
      <c r="P677" s="21" t="s">
        <v>1937</v>
      </c>
      <c r="Q677" s="9" t="s">
        <v>34</v>
      </c>
    </row>
    <row r="678" spans="1:17" ht="15" hidden="1" customHeight="1">
      <c r="A678" t="s">
        <v>1580</v>
      </c>
      <c r="B678" s="108" t="s">
        <v>1641</v>
      </c>
      <c r="C678" t="s">
        <v>1038</v>
      </c>
      <c r="D678" t="s">
        <v>454</v>
      </c>
      <c r="E678"/>
      <c r="F678"/>
      <c r="G678"/>
      <c r="H678"/>
      <c r="I678" s="9" t="s">
        <v>1906</v>
      </c>
      <c r="J678" t="s">
        <v>1921</v>
      </c>
      <c r="K678">
        <v>0.78900000000000003</v>
      </c>
      <c r="L678"/>
      <c r="M678"/>
      <c r="N678" s="112" t="s">
        <v>1952</v>
      </c>
      <c r="O678" s="9" t="s">
        <v>1936</v>
      </c>
      <c r="P678" s="21" t="s">
        <v>1937</v>
      </c>
      <c r="Q678" s="9" t="s">
        <v>34</v>
      </c>
    </row>
    <row r="679" spans="1:17" ht="15" hidden="1" customHeight="1">
      <c r="A679" t="s">
        <v>1580</v>
      </c>
      <c r="B679" s="108" t="s">
        <v>1641</v>
      </c>
      <c r="C679" t="s">
        <v>1038</v>
      </c>
      <c r="D679" t="s">
        <v>454</v>
      </c>
      <c r="E679"/>
      <c r="F679"/>
      <c r="G679"/>
      <c r="H679"/>
      <c r="I679" s="9" t="s">
        <v>1906</v>
      </c>
      <c r="J679" t="s">
        <v>1921</v>
      </c>
      <c r="K679">
        <v>0.16</v>
      </c>
      <c r="L679"/>
      <c r="M679"/>
      <c r="N679" s="77" t="s">
        <v>1951</v>
      </c>
      <c r="O679" s="9" t="s">
        <v>1936</v>
      </c>
      <c r="P679" s="21" t="s">
        <v>1937</v>
      </c>
      <c r="Q679" s="9" t="s">
        <v>34</v>
      </c>
    </row>
    <row r="680" spans="1:17" ht="15" hidden="1" customHeight="1">
      <c r="A680" t="s">
        <v>1580</v>
      </c>
      <c r="B680" s="108" t="s">
        <v>1641</v>
      </c>
      <c r="C680" t="s">
        <v>1038</v>
      </c>
      <c r="D680" t="s">
        <v>454</v>
      </c>
      <c r="E680"/>
      <c r="F680"/>
      <c r="G680"/>
      <c r="H680"/>
      <c r="I680" s="9" t="s">
        <v>1906</v>
      </c>
      <c r="J680" t="s">
        <v>1921</v>
      </c>
      <c r="K680">
        <v>0.33</v>
      </c>
      <c r="L680"/>
      <c r="M680"/>
      <c r="N680" s="77" t="s">
        <v>1951</v>
      </c>
      <c r="O680" s="9" t="s">
        <v>1936</v>
      </c>
      <c r="P680" s="21" t="s">
        <v>1937</v>
      </c>
      <c r="Q680" s="9" t="s">
        <v>34</v>
      </c>
    </row>
    <row r="681" spans="1:17" ht="15" hidden="1" customHeight="1">
      <c r="A681" t="s">
        <v>1580</v>
      </c>
      <c r="B681" s="108" t="s">
        <v>1641</v>
      </c>
      <c r="C681" t="s">
        <v>1038</v>
      </c>
      <c r="D681" t="s">
        <v>454</v>
      </c>
      <c r="E681"/>
      <c r="F681"/>
      <c r="G681"/>
      <c r="H681"/>
      <c r="I681" s="9" t="s">
        <v>1906</v>
      </c>
      <c r="J681" t="s">
        <v>1921</v>
      </c>
      <c r="K681">
        <v>0.53</v>
      </c>
      <c r="L681"/>
      <c r="M681"/>
      <c r="N681" s="77" t="s">
        <v>1951</v>
      </c>
      <c r="O681" s="9" t="s">
        <v>1936</v>
      </c>
      <c r="P681" s="21" t="s">
        <v>1937</v>
      </c>
      <c r="Q681" s="9" t="s">
        <v>34</v>
      </c>
    </row>
    <row r="682" spans="1:17" ht="15" hidden="1" customHeight="1">
      <c r="A682" t="s">
        <v>1580</v>
      </c>
      <c r="B682" s="108" t="s">
        <v>1641</v>
      </c>
      <c r="C682" t="s">
        <v>1038</v>
      </c>
      <c r="D682" t="s">
        <v>454</v>
      </c>
      <c r="E682"/>
      <c r="F682"/>
      <c r="G682"/>
      <c r="H682"/>
      <c r="I682" s="9" t="s">
        <v>1906</v>
      </c>
      <c r="J682" t="s">
        <v>1921</v>
      </c>
      <c r="K682">
        <v>0.08</v>
      </c>
      <c r="L682"/>
      <c r="M682"/>
      <c r="N682" s="112" t="s">
        <v>1948</v>
      </c>
      <c r="O682" s="9" t="s">
        <v>1936</v>
      </c>
      <c r="P682" s="21" t="s">
        <v>1937</v>
      </c>
      <c r="Q682" s="9" t="s">
        <v>34</v>
      </c>
    </row>
    <row r="683" spans="1:17" ht="15" hidden="1" customHeight="1">
      <c r="A683" t="s">
        <v>1646</v>
      </c>
      <c r="B683" s="108" t="s">
        <v>1641</v>
      </c>
      <c r="C683" t="s">
        <v>1038</v>
      </c>
      <c r="D683" t="s">
        <v>454</v>
      </c>
      <c r="E683"/>
      <c r="F683"/>
      <c r="G683"/>
      <c r="H683"/>
      <c r="I683" s="9" t="s">
        <v>1906</v>
      </c>
      <c r="J683" t="s">
        <v>1921</v>
      </c>
      <c r="K683">
        <v>0.83</v>
      </c>
      <c r="L683"/>
      <c r="M683"/>
      <c r="N683" s="112" t="s">
        <v>1953</v>
      </c>
      <c r="O683" s="9" t="s">
        <v>1936</v>
      </c>
      <c r="P683" s="21" t="s">
        <v>1937</v>
      </c>
      <c r="Q683" s="9" t="s">
        <v>34</v>
      </c>
    </row>
    <row r="684" spans="1:17" ht="15" hidden="1" customHeight="1">
      <c r="A684" t="s">
        <v>1646</v>
      </c>
      <c r="B684" s="108" t="s">
        <v>1641</v>
      </c>
      <c r="C684" t="s">
        <v>1038</v>
      </c>
      <c r="D684" t="s">
        <v>454</v>
      </c>
      <c r="E684"/>
      <c r="F684"/>
      <c r="G684"/>
      <c r="H684"/>
      <c r="I684" s="9" t="s">
        <v>1906</v>
      </c>
      <c r="J684" t="s">
        <v>1921</v>
      </c>
      <c r="K684">
        <v>1</v>
      </c>
      <c r="L684"/>
      <c r="M684"/>
      <c r="N684" s="77" t="s">
        <v>1947</v>
      </c>
      <c r="O684" s="9" t="s">
        <v>1936</v>
      </c>
      <c r="P684" s="21" t="s">
        <v>1937</v>
      </c>
      <c r="Q684" s="9" t="s">
        <v>34</v>
      </c>
    </row>
    <row r="685" spans="1:17" ht="15" hidden="1" customHeight="1">
      <c r="A685" t="s">
        <v>1646</v>
      </c>
      <c r="B685" s="108" t="s">
        <v>1641</v>
      </c>
      <c r="C685" t="s">
        <v>1038</v>
      </c>
      <c r="D685" t="s">
        <v>454</v>
      </c>
      <c r="E685"/>
      <c r="F685"/>
      <c r="G685"/>
      <c r="H685"/>
      <c r="I685" s="9" t="s">
        <v>1906</v>
      </c>
      <c r="J685" t="s">
        <v>1921</v>
      </c>
      <c r="K685">
        <v>0.99</v>
      </c>
      <c r="L685"/>
      <c r="M685"/>
      <c r="N685" s="77" t="s">
        <v>1947</v>
      </c>
      <c r="O685" s="9" t="s">
        <v>1936</v>
      </c>
      <c r="P685" s="21" t="s">
        <v>1937</v>
      </c>
      <c r="Q685" s="9" t="s">
        <v>34</v>
      </c>
    </row>
    <row r="686" spans="1:17" ht="15" hidden="1" customHeight="1">
      <c r="A686" t="s">
        <v>1646</v>
      </c>
      <c r="B686" s="108" t="s">
        <v>1641</v>
      </c>
      <c r="C686" t="s">
        <v>1038</v>
      </c>
      <c r="D686" t="s">
        <v>454</v>
      </c>
      <c r="E686"/>
      <c r="F686"/>
      <c r="G686"/>
      <c r="H686"/>
      <c r="I686" s="9" t="s">
        <v>1906</v>
      </c>
      <c r="J686" t="s">
        <v>1921</v>
      </c>
      <c r="K686">
        <v>0.99</v>
      </c>
      <c r="L686"/>
      <c r="M686"/>
      <c r="N686" s="77" t="s">
        <v>1948</v>
      </c>
      <c r="O686" s="9" t="s">
        <v>1936</v>
      </c>
      <c r="P686" s="21" t="s">
        <v>1937</v>
      </c>
      <c r="Q686" s="9" t="s">
        <v>34</v>
      </c>
    </row>
    <row r="687" spans="1:17" ht="15" hidden="1" customHeight="1">
      <c r="A687" t="s">
        <v>1646</v>
      </c>
      <c r="B687" s="108" t="s">
        <v>1641</v>
      </c>
      <c r="C687" t="s">
        <v>1038</v>
      </c>
      <c r="D687" t="s">
        <v>454</v>
      </c>
      <c r="E687"/>
      <c r="F687"/>
      <c r="G687"/>
      <c r="H687"/>
      <c r="I687" s="9" t="s">
        <v>1906</v>
      </c>
      <c r="J687" t="s">
        <v>1921</v>
      </c>
      <c r="K687">
        <v>0.96</v>
      </c>
      <c r="L687"/>
      <c r="M687"/>
      <c r="N687" s="77" t="s">
        <v>1948</v>
      </c>
      <c r="O687" s="9" t="s">
        <v>1936</v>
      </c>
      <c r="P687" s="21" t="s">
        <v>1937</v>
      </c>
      <c r="Q687" s="9" t="s">
        <v>34</v>
      </c>
    </row>
    <row r="688" spans="1:17" ht="15" hidden="1" customHeight="1">
      <c r="A688" t="s">
        <v>1646</v>
      </c>
      <c r="B688" s="108" t="s">
        <v>1641</v>
      </c>
      <c r="C688" t="s">
        <v>1038</v>
      </c>
      <c r="D688" t="s">
        <v>454</v>
      </c>
      <c r="E688"/>
      <c r="F688"/>
      <c r="G688"/>
      <c r="H688"/>
      <c r="I688" s="9" t="s">
        <v>1906</v>
      </c>
      <c r="J688" t="s">
        <v>1921</v>
      </c>
      <c r="K688">
        <v>0.96</v>
      </c>
      <c r="L688"/>
      <c r="M688"/>
      <c r="N688" s="77" t="s">
        <v>1948</v>
      </c>
      <c r="O688" s="9" t="s">
        <v>1936</v>
      </c>
      <c r="P688" s="21" t="s">
        <v>1937</v>
      </c>
      <c r="Q688" s="9" t="s">
        <v>34</v>
      </c>
    </row>
    <row r="689" spans="1:17" ht="15" hidden="1" customHeight="1">
      <c r="A689" t="s">
        <v>1646</v>
      </c>
      <c r="B689" s="108" t="s">
        <v>1641</v>
      </c>
      <c r="C689" t="s">
        <v>1038</v>
      </c>
      <c r="D689" t="s">
        <v>454</v>
      </c>
      <c r="E689"/>
      <c r="F689"/>
      <c r="G689"/>
      <c r="H689"/>
      <c r="I689" s="9" t="s">
        <v>1906</v>
      </c>
      <c r="J689" t="s">
        <v>1921</v>
      </c>
      <c r="K689">
        <v>1</v>
      </c>
      <c r="L689"/>
      <c r="M689"/>
      <c r="N689" s="77" t="s">
        <v>1948</v>
      </c>
      <c r="O689" s="9" t="s">
        <v>1936</v>
      </c>
      <c r="P689" s="21" t="s">
        <v>1937</v>
      </c>
      <c r="Q689" s="9" t="s">
        <v>34</v>
      </c>
    </row>
    <row r="690" spans="1:17" ht="15" hidden="1" customHeight="1">
      <c r="A690" t="s">
        <v>1646</v>
      </c>
      <c r="B690" s="108" t="s">
        <v>1641</v>
      </c>
      <c r="C690" t="s">
        <v>1038</v>
      </c>
      <c r="D690" t="s">
        <v>454</v>
      </c>
      <c r="E690"/>
      <c r="F690"/>
      <c r="G690"/>
      <c r="H690"/>
      <c r="I690" s="9" t="s">
        <v>1906</v>
      </c>
      <c r="J690" t="s">
        <v>1921</v>
      </c>
      <c r="K690">
        <v>1</v>
      </c>
      <c r="L690"/>
      <c r="M690"/>
      <c r="N690" s="77" t="s">
        <v>1948</v>
      </c>
      <c r="O690" s="9" t="s">
        <v>1936</v>
      </c>
      <c r="P690" s="21" t="s">
        <v>1937</v>
      </c>
      <c r="Q690" s="9" t="s">
        <v>34</v>
      </c>
    </row>
    <row r="691" spans="1:17" ht="15" hidden="1" customHeight="1">
      <c r="A691" t="s">
        <v>1646</v>
      </c>
      <c r="B691" s="108" t="s">
        <v>1641</v>
      </c>
      <c r="C691" t="s">
        <v>1038</v>
      </c>
      <c r="D691" t="s">
        <v>454</v>
      </c>
      <c r="E691"/>
      <c r="F691"/>
      <c r="G691"/>
      <c r="H691"/>
      <c r="I691" s="9" t="s">
        <v>1906</v>
      </c>
      <c r="J691" t="s">
        <v>1921</v>
      </c>
      <c r="K691">
        <v>0.70499999999999996</v>
      </c>
      <c r="L691"/>
      <c r="M691"/>
      <c r="N691" s="112" t="s">
        <v>1948</v>
      </c>
      <c r="O691" s="9" t="s">
        <v>1936</v>
      </c>
      <c r="P691" s="21" t="s">
        <v>1937</v>
      </c>
      <c r="Q691" s="9" t="s">
        <v>34</v>
      </c>
    </row>
    <row r="692" spans="1:17" ht="15" hidden="1" customHeight="1">
      <c r="A692" t="s">
        <v>1646</v>
      </c>
      <c r="B692" s="108" t="s">
        <v>1641</v>
      </c>
      <c r="C692" t="s">
        <v>1038</v>
      </c>
      <c r="D692" t="s">
        <v>454</v>
      </c>
      <c r="E692"/>
      <c r="F692"/>
      <c r="G692"/>
      <c r="H692"/>
      <c r="I692" s="9" t="s">
        <v>1906</v>
      </c>
      <c r="J692" t="s">
        <v>1921</v>
      </c>
      <c r="K692">
        <v>0.53</v>
      </c>
      <c r="L692"/>
      <c r="M692"/>
      <c r="N692" s="112" t="s">
        <v>1951</v>
      </c>
      <c r="O692" s="9" t="s">
        <v>1936</v>
      </c>
      <c r="P692" s="21" t="s">
        <v>1937</v>
      </c>
      <c r="Q692" s="9" t="s">
        <v>34</v>
      </c>
    </row>
    <row r="693" spans="1:17" ht="15" hidden="1" customHeight="1">
      <c r="A693" t="s">
        <v>1646</v>
      </c>
      <c r="B693" s="108" t="s">
        <v>1641</v>
      </c>
      <c r="C693" t="s">
        <v>1038</v>
      </c>
      <c r="D693" t="s">
        <v>454</v>
      </c>
      <c r="E693"/>
      <c r="F693"/>
      <c r="G693"/>
      <c r="H693"/>
      <c r="I693" s="9" t="s">
        <v>1906</v>
      </c>
      <c r="J693" t="s">
        <v>1921</v>
      </c>
      <c r="K693">
        <v>0.95</v>
      </c>
      <c r="L693"/>
      <c r="M693"/>
      <c r="N693" s="112" t="s">
        <v>1952</v>
      </c>
      <c r="O693" s="9" t="s">
        <v>1936</v>
      </c>
      <c r="P693" s="21" t="s">
        <v>1937</v>
      </c>
      <c r="Q693" s="9" t="s">
        <v>34</v>
      </c>
    </row>
    <row r="694" spans="1:17" ht="15" hidden="1" customHeight="1">
      <c r="A694" t="s">
        <v>1646</v>
      </c>
      <c r="B694" s="108" t="s">
        <v>1641</v>
      </c>
      <c r="C694" t="s">
        <v>1038</v>
      </c>
      <c r="D694" t="s">
        <v>454</v>
      </c>
      <c r="E694"/>
      <c r="F694"/>
      <c r="G694"/>
      <c r="H694"/>
      <c r="I694" s="9" t="s">
        <v>1906</v>
      </c>
      <c r="J694" t="s">
        <v>1921</v>
      </c>
      <c r="K694">
        <v>0.95</v>
      </c>
      <c r="L694"/>
      <c r="M694"/>
      <c r="N694" s="77" t="s">
        <v>1951</v>
      </c>
      <c r="O694" s="9" t="s">
        <v>1936</v>
      </c>
      <c r="P694" s="21" t="s">
        <v>1937</v>
      </c>
      <c r="Q694" s="9" t="s">
        <v>34</v>
      </c>
    </row>
    <row r="695" spans="1:17" ht="15" hidden="1" customHeight="1">
      <c r="A695" t="s">
        <v>1646</v>
      </c>
      <c r="B695" s="108" t="s">
        <v>1641</v>
      </c>
      <c r="C695" t="s">
        <v>1038</v>
      </c>
      <c r="D695" t="s">
        <v>454</v>
      </c>
      <c r="E695"/>
      <c r="F695"/>
      <c r="G695"/>
      <c r="H695"/>
      <c r="I695" s="9" t="s">
        <v>1906</v>
      </c>
      <c r="J695" t="s">
        <v>1921</v>
      </c>
      <c r="K695">
        <v>0.75</v>
      </c>
      <c r="L695"/>
      <c r="M695"/>
      <c r="N695" s="77" t="s">
        <v>1951</v>
      </c>
      <c r="O695" s="9" t="s">
        <v>1936</v>
      </c>
      <c r="P695" s="21" t="s">
        <v>1937</v>
      </c>
      <c r="Q695" s="9" t="s">
        <v>34</v>
      </c>
    </row>
    <row r="696" spans="1:17" hidden="1">
      <c r="A696" s="9" t="s">
        <v>1580</v>
      </c>
      <c r="B696" s="9" t="s">
        <v>1954</v>
      </c>
      <c r="C696" s="26" t="s">
        <v>1146</v>
      </c>
      <c r="D696" s="9" t="s">
        <v>454</v>
      </c>
      <c r="G696" s="9" t="s">
        <v>1955</v>
      </c>
      <c r="I696" s="9" t="s">
        <v>1583</v>
      </c>
      <c r="J696" s="9" t="s">
        <v>1589</v>
      </c>
      <c r="K696" s="35">
        <v>0.73799999999999999</v>
      </c>
      <c r="L696" s="35">
        <v>0.67400000000000004</v>
      </c>
      <c r="M696" s="35">
        <v>0.79500000000000004</v>
      </c>
      <c r="N696" t="s">
        <v>1956</v>
      </c>
      <c r="O696" s="9" t="s">
        <v>1957</v>
      </c>
      <c r="P696" s="9" t="s">
        <v>1958</v>
      </c>
      <c r="Q696" s="9" t="s">
        <v>34</v>
      </c>
    </row>
    <row r="697" spans="1:17" hidden="1">
      <c r="A697" s="9" t="s">
        <v>1588</v>
      </c>
      <c r="B697" s="9" t="s">
        <v>1954</v>
      </c>
      <c r="C697" s="26" t="s">
        <v>1146</v>
      </c>
      <c r="D697" s="9" t="s">
        <v>454</v>
      </c>
      <c r="G697" s="9" t="s">
        <v>1955</v>
      </c>
      <c r="I697" s="9" t="s">
        <v>1583</v>
      </c>
      <c r="J697" s="9" t="s">
        <v>1589</v>
      </c>
      <c r="K697" s="35">
        <v>0.93200000000000005</v>
      </c>
      <c r="L697" s="35">
        <v>0.90300000000000002</v>
      </c>
      <c r="M697" s="35">
        <v>0.95399999999999996</v>
      </c>
      <c r="N697" t="s">
        <v>1956</v>
      </c>
      <c r="O697" s="9" t="s">
        <v>1957</v>
      </c>
      <c r="P697" s="9" t="s">
        <v>1958</v>
      </c>
      <c r="Q697" s="9" t="s">
        <v>34</v>
      </c>
    </row>
    <row r="698" spans="1:17" hidden="1">
      <c r="A698" s="9" t="s">
        <v>1580</v>
      </c>
      <c r="B698" s="9" t="s">
        <v>1612</v>
      </c>
      <c r="C698" s="26" t="s">
        <v>1146</v>
      </c>
      <c r="D698" s="9" t="s">
        <v>454</v>
      </c>
      <c r="G698" s="9" t="s">
        <v>1959</v>
      </c>
      <c r="J698" s="9" t="s">
        <v>1960</v>
      </c>
      <c r="K698" s="9">
        <v>0.4</v>
      </c>
      <c r="N698" s="9" t="s">
        <v>1961</v>
      </c>
      <c r="O698" s="9" t="s">
        <v>1153</v>
      </c>
      <c r="P698" s="9" t="s">
        <v>1154</v>
      </c>
      <c r="Q698" s="9" t="s">
        <v>34</v>
      </c>
    </row>
    <row r="699" spans="1:17" hidden="1">
      <c r="A699" s="9" t="s">
        <v>1580</v>
      </c>
      <c r="B699" s="9" t="s">
        <v>1612</v>
      </c>
      <c r="C699" s="26" t="s">
        <v>1146</v>
      </c>
      <c r="D699" s="9" t="s">
        <v>454</v>
      </c>
      <c r="G699" s="9" t="s">
        <v>1959</v>
      </c>
      <c r="J699" s="9" t="s">
        <v>1960</v>
      </c>
      <c r="K699" s="9">
        <v>0.46</v>
      </c>
      <c r="N699" s="9" t="s">
        <v>1961</v>
      </c>
      <c r="O699" s="9" t="s">
        <v>1153</v>
      </c>
      <c r="P699" s="9" t="s">
        <v>1154</v>
      </c>
      <c r="Q699" s="9" t="s">
        <v>34</v>
      </c>
    </row>
    <row r="700" spans="1:17" hidden="1">
      <c r="A700" s="9" t="s">
        <v>1580</v>
      </c>
      <c r="B700" s="9" t="s">
        <v>1612</v>
      </c>
      <c r="C700" s="26" t="s">
        <v>1146</v>
      </c>
      <c r="D700" s="9" t="s">
        <v>454</v>
      </c>
      <c r="G700" s="9" t="s">
        <v>1962</v>
      </c>
      <c r="J700" s="9" t="s">
        <v>1960</v>
      </c>
      <c r="K700" s="9">
        <v>0.82</v>
      </c>
      <c r="N700" s="9" t="s">
        <v>1961</v>
      </c>
      <c r="O700" s="9" t="s">
        <v>1153</v>
      </c>
      <c r="P700" s="9" t="s">
        <v>1154</v>
      </c>
      <c r="Q700" s="9" t="s">
        <v>34</v>
      </c>
    </row>
    <row r="701" spans="1:17" hidden="1">
      <c r="A701" s="9" t="s">
        <v>1580</v>
      </c>
      <c r="B701" s="9" t="s">
        <v>1612</v>
      </c>
      <c r="C701" s="26" t="s">
        <v>1146</v>
      </c>
      <c r="D701" s="9" t="s">
        <v>454</v>
      </c>
      <c r="G701" s="9" t="s">
        <v>1962</v>
      </c>
      <c r="J701" s="9" t="s">
        <v>1960</v>
      </c>
      <c r="K701" s="9">
        <v>0.88</v>
      </c>
      <c r="N701" s="9" t="s">
        <v>1961</v>
      </c>
      <c r="O701" s="9" t="s">
        <v>1153</v>
      </c>
      <c r="P701" s="9" t="s">
        <v>1154</v>
      </c>
      <c r="Q701" s="9" t="s">
        <v>34</v>
      </c>
    </row>
    <row r="702" spans="1:17" hidden="1">
      <c r="A702" s="9" t="s">
        <v>1588</v>
      </c>
      <c r="B702" s="9" t="s">
        <v>1612</v>
      </c>
      <c r="C702" s="26" t="s">
        <v>1146</v>
      </c>
      <c r="D702" s="9" t="s">
        <v>454</v>
      </c>
      <c r="J702" s="9" t="s">
        <v>1960</v>
      </c>
      <c r="K702" s="9">
        <v>0.88</v>
      </c>
      <c r="N702" s="9" t="s">
        <v>1961</v>
      </c>
      <c r="O702" s="9" t="s">
        <v>1153</v>
      </c>
      <c r="P702" s="9" t="s">
        <v>1154</v>
      </c>
      <c r="Q702" s="9" t="s">
        <v>34</v>
      </c>
    </row>
    <row r="703" spans="1:17" hidden="1">
      <c r="A703" s="9" t="s">
        <v>1588</v>
      </c>
      <c r="B703" s="9" t="s">
        <v>1612</v>
      </c>
      <c r="C703" s="26" t="s">
        <v>1146</v>
      </c>
      <c r="D703" s="9" t="s">
        <v>454</v>
      </c>
      <c r="J703" s="9" t="s">
        <v>1960</v>
      </c>
      <c r="K703" s="9">
        <v>0.97</v>
      </c>
      <c r="N703" s="9" t="s">
        <v>1961</v>
      </c>
      <c r="O703" s="9" t="s">
        <v>1153</v>
      </c>
      <c r="P703" s="9" t="s">
        <v>1154</v>
      </c>
      <c r="Q703" s="9" t="s">
        <v>34</v>
      </c>
    </row>
    <row r="704" spans="1:17" hidden="1">
      <c r="A704" s="9" t="s">
        <v>1580</v>
      </c>
      <c r="B704" s="9" t="s">
        <v>1905</v>
      </c>
      <c r="C704" s="26" t="s">
        <v>1146</v>
      </c>
      <c r="D704" s="9" t="s">
        <v>454</v>
      </c>
      <c r="J704" s="9" t="s">
        <v>1907</v>
      </c>
      <c r="K704" s="35">
        <v>0.06</v>
      </c>
      <c r="N704" s="9" t="s">
        <v>1961</v>
      </c>
      <c r="O704" s="9" t="s">
        <v>1153</v>
      </c>
      <c r="P704" s="9" t="s">
        <v>1154</v>
      </c>
      <c r="Q704" s="9" t="s">
        <v>34</v>
      </c>
    </row>
    <row r="705" spans="1:17" hidden="1">
      <c r="A705" s="9" t="s">
        <v>1580</v>
      </c>
      <c r="B705" s="9" t="s">
        <v>1905</v>
      </c>
      <c r="C705" s="26" t="s">
        <v>1146</v>
      </c>
      <c r="D705" s="9" t="s">
        <v>454</v>
      </c>
      <c r="J705" s="9" t="s">
        <v>1907</v>
      </c>
      <c r="K705" s="9">
        <v>0.32</v>
      </c>
      <c r="N705" s="9" t="s">
        <v>1961</v>
      </c>
      <c r="O705" s="9" t="s">
        <v>1153</v>
      </c>
      <c r="P705" s="9" t="s">
        <v>1154</v>
      </c>
      <c r="Q705" s="9" t="s">
        <v>34</v>
      </c>
    </row>
    <row r="706" spans="1:17" hidden="1">
      <c r="A706" s="9" t="s">
        <v>1588</v>
      </c>
      <c r="B706" s="9" t="s">
        <v>1905</v>
      </c>
      <c r="C706" s="26" t="s">
        <v>1146</v>
      </c>
      <c r="D706" s="9" t="s">
        <v>454</v>
      </c>
      <c r="J706" s="9" t="s">
        <v>1907</v>
      </c>
      <c r="K706" s="35">
        <v>1</v>
      </c>
      <c r="N706" s="9" t="s">
        <v>1961</v>
      </c>
      <c r="O706" s="9" t="s">
        <v>1153</v>
      </c>
      <c r="P706" s="9" t="s">
        <v>1154</v>
      </c>
      <c r="Q706" s="9" t="s">
        <v>34</v>
      </c>
    </row>
    <row r="707" spans="1:17" hidden="1">
      <c r="A707" s="9" t="s">
        <v>1580</v>
      </c>
      <c r="B707" s="9" t="s">
        <v>1581</v>
      </c>
      <c r="C707" s="26" t="s">
        <v>1146</v>
      </c>
      <c r="D707" s="9" t="s">
        <v>456</v>
      </c>
      <c r="I707" s="9" t="s">
        <v>1583</v>
      </c>
      <c r="J707" s="9" t="s">
        <v>1963</v>
      </c>
      <c r="K707" s="35">
        <v>0.91</v>
      </c>
      <c r="N707" t="s">
        <v>1964</v>
      </c>
      <c r="O707" s="9" t="s">
        <v>1965</v>
      </c>
      <c r="P707" s="9" t="s">
        <v>1966</v>
      </c>
      <c r="Q707" s="9" t="s">
        <v>34</v>
      </c>
    </row>
    <row r="708" spans="1:17" hidden="1">
      <c r="A708" s="9" t="s">
        <v>1588</v>
      </c>
      <c r="B708" s="9" t="s">
        <v>1581</v>
      </c>
      <c r="C708" s="26" t="s">
        <v>1146</v>
      </c>
      <c r="D708" s="9" t="s">
        <v>456</v>
      </c>
      <c r="I708" s="9" t="s">
        <v>1583</v>
      </c>
      <c r="J708" s="9" t="s">
        <v>1963</v>
      </c>
      <c r="K708" s="35">
        <v>1</v>
      </c>
      <c r="N708" t="s">
        <v>1964</v>
      </c>
      <c r="O708" s="9" t="s">
        <v>1965</v>
      </c>
      <c r="P708" s="9" t="s">
        <v>1966</v>
      </c>
      <c r="Q708" s="9" t="s">
        <v>34</v>
      </c>
    </row>
    <row r="709" spans="1:17" hidden="1">
      <c r="A709" s="9" t="s">
        <v>1580</v>
      </c>
      <c r="B709" s="9" t="s">
        <v>1967</v>
      </c>
      <c r="C709" s="26" t="s">
        <v>1146</v>
      </c>
      <c r="D709" s="9" t="s">
        <v>456</v>
      </c>
      <c r="I709" s="9" t="s">
        <v>1583</v>
      </c>
      <c r="J709" s="9" t="s">
        <v>1963</v>
      </c>
      <c r="K709" s="35">
        <v>0.92</v>
      </c>
      <c r="N709" t="s">
        <v>1964</v>
      </c>
      <c r="O709" s="9" t="s">
        <v>1965</v>
      </c>
      <c r="P709" s="9" t="s">
        <v>1966</v>
      </c>
      <c r="Q709" s="9" t="s">
        <v>34</v>
      </c>
    </row>
    <row r="710" spans="1:17" hidden="1">
      <c r="A710" s="9" t="s">
        <v>1588</v>
      </c>
      <c r="B710" s="9" t="s">
        <v>1967</v>
      </c>
      <c r="C710" s="26" t="s">
        <v>1146</v>
      </c>
      <c r="D710" s="9" t="s">
        <v>456</v>
      </c>
      <c r="I710" s="9" t="s">
        <v>1583</v>
      </c>
      <c r="J710" s="9" t="s">
        <v>1963</v>
      </c>
      <c r="K710" s="35">
        <v>1</v>
      </c>
      <c r="N710" t="s">
        <v>1964</v>
      </c>
      <c r="O710" s="9" t="s">
        <v>1965</v>
      </c>
      <c r="P710" s="9" t="s">
        <v>1966</v>
      </c>
      <c r="Q710" s="9" t="s">
        <v>34</v>
      </c>
    </row>
    <row r="711" spans="1:17" hidden="1">
      <c r="A711" s="9" t="s">
        <v>1580</v>
      </c>
      <c r="B711" s="9" t="s">
        <v>1581</v>
      </c>
      <c r="C711" s="26" t="s">
        <v>1968</v>
      </c>
      <c r="I711" s="9" t="s">
        <v>68</v>
      </c>
      <c r="K711" s="35">
        <v>0.99</v>
      </c>
      <c r="N711" t="s">
        <v>1969</v>
      </c>
      <c r="O711" s="9" t="s">
        <v>1970</v>
      </c>
      <c r="P711" s="9" t="s">
        <v>1971</v>
      </c>
      <c r="Q711" s="9" t="s">
        <v>34</v>
      </c>
    </row>
    <row r="712" spans="1:17" hidden="1">
      <c r="A712" s="9" t="s">
        <v>1588</v>
      </c>
      <c r="B712" s="9" t="s">
        <v>1581</v>
      </c>
      <c r="C712" s="26" t="s">
        <v>1968</v>
      </c>
      <c r="I712" s="9" t="s">
        <v>68</v>
      </c>
      <c r="K712" s="35">
        <v>1</v>
      </c>
      <c r="N712" t="s">
        <v>1969</v>
      </c>
      <c r="O712" s="9" t="s">
        <v>1970</v>
      </c>
      <c r="P712" s="9" t="s">
        <v>1971</v>
      </c>
      <c r="Q712" s="9" t="s">
        <v>34</v>
      </c>
    </row>
    <row r="713" spans="1:17" hidden="1">
      <c r="A713" s="9" t="s">
        <v>1580</v>
      </c>
      <c r="B713" s="9" t="s">
        <v>1612</v>
      </c>
      <c r="C713" s="26" t="s">
        <v>1146</v>
      </c>
      <c r="I713" s="9" t="s">
        <v>1583</v>
      </c>
      <c r="K713" s="35">
        <v>0.99399999999999999</v>
      </c>
      <c r="N713" s="9" t="s">
        <v>1972</v>
      </c>
      <c r="O713" s="9" t="s">
        <v>1717</v>
      </c>
      <c r="P713" s="9" t="s">
        <v>1718</v>
      </c>
      <c r="Q713" s="9" t="s">
        <v>34</v>
      </c>
    </row>
    <row r="714" spans="1:17" hidden="1">
      <c r="A714" s="9" t="s">
        <v>1588</v>
      </c>
      <c r="B714" s="9" t="s">
        <v>1612</v>
      </c>
      <c r="C714" s="26" t="s">
        <v>1146</v>
      </c>
      <c r="I714" s="9" t="s">
        <v>1583</v>
      </c>
      <c r="K714" s="35">
        <v>0.97899999999999998</v>
      </c>
      <c r="N714" s="9" t="s">
        <v>1972</v>
      </c>
      <c r="O714" s="9" t="s">
        <v>1717</v>
      </c>
      <c r="P714" s="9" t="s">
        <v>1718</v>
      </c>
      <c r="Q714" s="9" t="s">
        <v>34</v>
      </c>
    </row>
    <row r="715" spans="1:17" hidden="1">
      <c r="A715" s="9" t="s">
        <v>1580</v>
      </c>
      <c r="B715" s="9" t="s">
        <v>1612</v>
      </c>
      <c r="C715" s="9" t="s">
        <v>1973</v>
      </c>
      <c r="D715" s="9" t="s">
        <v>699</v>
      </c>
      <c r="H715" s="9" t="s">
        <v>1343</v>
      </c>
      <c r="I715" s="9" t="s">
        <v>68</v>
      </c>
      <c r="J715" s="9" t="s">
        <v>1589</v>
      </c>
      <c r="K715" s="9">
        <v>0</v>
      </c>
      <c r="N715" t="s">
        <v>1974</v>
      </c>
      <c r="O715" s="9" t="s">
        <v>1975</v>
      </c>
      <c r="P715" t="s">
        <v>1976</v>
      </c>
      <c r="Q715" s="9" t="s">
        <v>34</v>
      </c>
    </row>
    <row r="716" spans="1:17" hidden="1">
      <c r="A716" s="9" t="s">
        <v>1580</v>
      </c>
      <c r="B716" s="9" t="s">
        <v>1612</v>
      </c>
      <c r="C716" s="9" t="s">
        <v>1973</v>
      </c>
      <c r="D716" s="9" t="s">
        <v>699</v>
      </c>
      <c r="H716" s="9" t="s">
        <v>1977</v>
      </c>
      <c r="I716" s="9" t="s">
        <v>68</v>
      </c>
      <c r="J716" s="9" t="s">
        <v>1589</v>
      </c>
      <c r="K716" s="9">
        <v>0.75</v>
      </c>
      <c r="N716" t="s">
        <v>1974</v>
      </c>
      <c r="O716" s="9" t="s">
        <v>1975</v>
      </c>
      <c r="P716" t="s">
        <v>1976</v>
      </c>
      <c r="Q716" s="9" t="s">
        <v>34</v>
      </c>
    </row>
    <row r="717" spans="1:17" hidden="1">
      <c r="A717" s="9" t="s">
        <v>1580</v>
      </c>
      <c r="B717" s="9" t="s">
        <v>1612</v>
      </c>
      <c r="C717" s="9" t="s">
        <v>1973</v>
      </c>
      <c r="D717" s="9" t="s">
        <v>699</v>
      </c>
      <c r="H717" s="9" t="s">
        <v>1978</v>
      </c>
      <c r="I717" s="9" t="s">
        <v>68</v>
      </c>
      <c r="J717" s="9" t="s">
        <v>1589</v>
      </c>
      <c r="K717" s="9">
        <v>1</v>
      </c>
      <c r="N717" t="s">
        <v>1974</v>
      </c>
      <c r="O717" s="9" t="s">
        <v>1975</v>
      </c>
      <c r="P717" t="s">
        <v>1976</v>
      </c>
      <c r="Q717" s="9" t="s">
        <v>34</v>
      </c>
    </row>
    <row r="718" spans="1:17" hidden="1">
      <c r="A718" s="9" t="s">
        <v>1588</v>
      </c>
      <c r="B718" s="9" t="s">
        <v>1612</v>
      </c>
      <c r="C718" s="9" t="s">
        <v>1973</v>
      </c>
      <c r="D718" s="9" t="s">
        <v>699</v>
      </c>
      <c r="I718" s="9" t="s">
        <v>68</v>
      </c>
      <c r="J718" s="9" t="s">
        <v>1589</v>
      </c>
      <c r="K718" s="9">
        <v>1</v>
      </c>
      <c r="N718" t="s">
        <v>1974</v>
      </c>
      <c r="O718" s="9" t="s">
        <v>1975</v>
      </c>
      <c r="P718" t="s">
        <v>1976</v>
      </c>
      <c r="Q718" s="9" t="s">
        <v>34</v>
      </c>
    </row>
    <row r="719" spans="1:17" hidden="1">
      <c r="A719" s="9" t="s">
        <v>1580</v>
      </c>
      <c r="B719" s="9" t="s">
        <v>1612</v>
      </c>
      <c r="C719" s="9" t="s">
        <v>1973</v>
      </c>
      <c r="D719" s="9" t="s">
        <v>699</v>
      </c>
      <c r="I719" s="9" t="s">
        <v>68</v>
      </c>
      <c r="J719" s="9" t="s">
        <v>1589</v>
      </c>
      <c r="K719" s="35">
        <v>0.871</v>
      </c>
      <c r="L719" s="35"/>
      <c r="M719" s="35"/>
      <c r="N719" s="9" t="s">
        <v>1979</v>
      </c>
      <c r="O719" s="9" t="s">
        <v>1980</v>
      </c>
      <c r="P719" s="9" t="s">
        <v>1981</v>
      </c>
      <c r="Q719" s="9" t="s">
        <v>34</v>
      </c>
    </row>
    <row r="720" spans="1:17" hidden="1">
      <c r="A720" s="9" t="s">
        <v>1588</v>
      </c>
      <c r="B720" s="9" t="s">
        <v>1612</v>
      </c>
      <c r="C720" s="9" t="s">
        <v>1973</v>
      </c>
      <c r="D720" s="9" t="s">
        <v>699</v>
      </c>
      <c r="I720" s="9" t="s">
        <v>68</v>
      </c>
      <c r="J720" s="9" t="s">
        <v>1589</v>
      </c>
      <c r="K720" s="35">
        <v>0.90800000000000003</v>
      </c>
      <c r="L720" s="35"/>
      <c r="M720" s="35"/>
      <c r="N720" s="9" t="s">
        <v>1979</v>
      </c>
      <c r="O720" s="9" t="s">
        <v>1980</v>
      </c>
      <c r="P720" s="9" t="s">
        <v>1981</v>
      </c>
      <c r="Q720" s="9" t="s">
        <v>34</v>
      </c>
    </row>
    <row r="721" spans="1:17" hidden="1">
      <c r="A721" s="9" t="s">
        <v>1580</v>
      </c>
      <c r="B721" s="9" t="s">
        <v>1612</v>
      </c>
      <c r="C721" s="9" t="s">
        <v>1973</v>
      </c>
      <c r="D721" s="9" t="s">
        <v>699</v>
      </c>
      <c r="I721" s="9" t="s">
        <v>68</v>
      </c>
      <c r="J721" s="9" t="s">
        <v>1589</v>
      </c>
      <c r="K721" s="35">
        <v>0.96599999999999997</v>
      </c>
      <c r="L721" s="35">
        <v>0.92300000000000004</v>
      </c>
      <c r="M721" s="35">
        <v>0.98899999999999999</v>
      </c>
      <c r="N721" t="s">
        <v>1982</v>
      </c>
      <c r="O721" s="9" t="s">
        <v>1983</v>
      </c>
      <c r="P721" t="s">
        <v>1984</v>
      </c>
      <c r="Q721" s="9" t="s">
        <v>34</v>
      </c>
    </row>
    <row r="722" spans="1:17" hidden="1">
      <c r="A722" s="9" t="s">
        <v>1588</v>
      </c>
      <c r="B722" s="9" t="s">
        <v>1612</v>
      </c>
      <c r="C722" s="9" t="s">
        <v>1973</v>
      </c>
      <c r="D722" s="9" t="s">
        <v>699</v>
      </c>
      <c r="I722" s="9" t="s">
        <v>68</v>
      </c>
      <c r="J722" s="9" t="s">
        <v>1589</v>
      </c>
      <c r="K722" s="35">
        <v>0.99299999999999999</v>
      </c>
      <c r="L722" s="35">
        <v>0.97599999999999998</v>
      </c>
      <c r="M722" s="35">
        <v>0.999</v>
      </c>
      <c r="N722" t="s">
        <v>1982</v>
      </c>
      <c r="O722" s="9" t="s">
        <v>1983</v>
      </c>
      <c r="P722" t="s">
        <v>1984</v>
      </c>
      <c r="Q722" s="9" t="s">
        <v>34</v>
      </c>
    </row>
    <row r="723" spans="1:17" hidden="1">
      <c r="A723" s="9" t="s">
        <v>1580</v>
      </c>
      <c r="B723" s="9" t="s">
        <v>1612</v>
      </c>
      <c r="C723" s="9" t="s">
        <v>1973</v>
      </c>
      <c r="D723" s="9" t="s">
        <v>699</v>
      </c>
      <c r="H723" s="9" t="s">
        <v>1985</v>
      </c>
      <c r="I723" s="9" t="s">
        <v>68</v>
      </c>
      <c r="J723" s="9" t="s">
        <v>1589</v>
      </c>
      <c r="K723" s="9">
        <v>0.39</v>
      </c>
      <c r="N723" s="9" t="s">
        <v>1986</v>
      </c>
      <c r="O723" s="9" t="s">
        <v>1987</v>
      </c>
      <c r="P723" s="9" t="s">
        <v>1988</v>
      </c>
      <c r="Q723" s="9" t="s">
        <v>34</v>
      </c>
    </row>
    <row r="724" spans="1:17" hidden="1">
      <c r="A724" s="9" t="s">
        <v>1580</v>
      </c>
      <c r="B724" s="9" t="s">
        <v>1612</v>
      </c>
      <c r="C724" s="9" t="s">
        <v>1973</v>
      </c>
      <c r="D724" s="9" t="s">
        <v>699</v>
      </c>
      <c r="E724" s="114"/>
      <c r="F724" s="77"/>
      <c r="G724"/>
      <c r="H724" t="s">
        <v>1989</v>
      </c>
      <c r="I724"/>
      <c r="J724"/>
      <c r="K724" s="35">
        <v>0.35</v>
      </c>
      <c r="L724"/>
      <c r="M724"/>
      <c r="N724" s="9" t="s">
        <v>1986</v>
      </c>
      <c r="O724" s="9" t="s">
        <v>1987</v>
      </c>
      <c r="P724" s="9" t="s">
        <v>1988</v>
      </c>
      <c r="Q724" s="9" t="s">
        <v>34</v>
      </c>
    </row>
  </sheetData>
  <autoFilter ref="A1:P724" xr:uid="{00000000-0001-0000-0300-000000000000}">
    <filterColumn colId="10">
      <filters>
        <filter val="13 genome copies (lowest) - 41 genome copies (highest)"/>
        <filter val="5.5-57 genome copies"/>
        <filter val="7 pg"/>
      </filters>
    </filterColumn>
  </autoFilter>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 activePane="bottomLeft" state="frozen"/>
      <selection pane="bottomLeft" activeCell="A3" sqref="A3:XFD3"/>
    </sheetView>
  </sheetViews>
  <sheetFormatPr defaultRowHeight="15"/>
  <cols>
    <col min="1" max="1" width="32.28515625" customWidth="1"/>
    <col min="2" max="2" width="21.7109375" customWidth="1"/>
    <col min="3" max="9" width="14.140625" customWidth="1"/>
    <col min="11" max="11" width="18" customWidth="1"/>
    <col min="12" max="12" width="20.7109375" customWidth="1"/>
    <col min="14" max="14" width="13.28515625" customWidth="1"/>
  </cols>
  <sheetData>
    <row r="1" spans="1:16" ht="40.5" customHeight="1">
      <c r="A1" s="14" t="s">
        <v>0</v>
      </c>
      <c r="B1" s="14" t="s">
        <v>6</v>
      </c>
      <c r="C1" s="14" t="s">
        <v>8</v>
      </c>
      <c r="D1" s="3" t="s">
        <v>9</v>
      </c>
      <c r="E1" s="3" t="s">
        <v>10</v>
      </c>
      <c r="F1" s="3" t="s">
        <v>11</v>
      </c>
      <c r="G1" s="3" t="s">
        <v>12</v>
      </c>
      <c r="H1" s="14" t="s">
        <v>1990</v>
      </c>
      <c r="I1" s="14" t="s">
        <v>1991</v>
      </c>
      <c r="J1" s="14" t="s">
        <v>16</v>
      </c>
      <c r="K1" s="3" t="s">
        <v>17</v>
      </c>
      <c r="L1" s="3" t="s">
        <v>18</v>
      </c>
      <c r="M1" s="3" t="s">
        <v>21</v>
      </c>
      <c r="N1" s="14" t="s">
        <v>22</v>
      </c>
      <c r="O1" s="14" t="s">
        <v>23</v>
      </c>
      <c r="P1" s="3" t="s">
        <v>24</v>
      </c>
    </row>
    <row r="2" spans="1:16">
      <c r="A2" t="s">
        <v>1992</v>
      </c>
      <c r="B2" t="s">
        <v>447</v>
      </c>
      <c r="D2" t="s">
        <v>454</v>
      </c>
      <c r="H2" t="s">
        <v>1993</v>
      </c>
      <c r="I2">
        <v>2006</v>
      </c>
      <c r="J2">
        <v>0.56999999999999995</v>
      </c>
      <c r="M2" t="s">
        <v>1994</v>
      </c>
      <c r="N2" t="s">
        <v>1644</v>
      </c>
      <c r="O2" t="s">
        <v>1645</v>
      </c>
      <c r="P2" t="s">
        <v>34</v>
      </c>
    </row>
    <row r="3" spans="1:16">
      <c r="A3" t="s">
        <v>1992</v>
      </c>
      <c r="B3" t="s">
        <v>1995</v>
      </c>
      <c r="C3" t="s">
        <v>454</v>
      </c>
      <c r="H3" t="s">
        <v>1993</v>
      </c>
      <c r="I3" t="s">
        <v>1996</v>
      </c>
      <c r="J3">
        <v>5.1999999999999998E-2</v>
      </c>
      <c r="K3">
        <v>0.04</v>
      </c>
      <c r="L3">
        <v>0.06</v>
      </c>
      <c r="M3" t="s">
        <v>1997</v>
      </c>
      <c r="N3" t="s">
        <v>1998</v>
      </c>
      <c r="O3" s="20" t="s">
        <v>1999</v>
      </c>
      <c r="P3" t="s">
        <v>34</v>
      </c>
    </row>
    <row r="4" spans="1:16">
      <c r="A4" t="s">
        <v>1992</v>
      </c>
      <c r="B4" t="s">
        <v>1995</v>
      </c>
      <c r="C4" t="s">
        <v>454</v>
      </c>
      <c r="H4" t="s">
        <v>1993</v>
      </c>
      <c r="I4" t="s">
        <v>1996</v>
      </c>
      <c r="J4">
        <v>0.09</v>
      </c>
      <c r="K4">
        <v>0.08</v>
      </c>
      <c r="L4">
        <v>0.1</v>
      </c>
      <c r="M4" t="s">
        <v>1997</v>
      </c>
      <c r="N4" t="s">
        <v>1998</v>
      </c>
      <c r="O4" s="20" t="s">
        <v>1999</v>
      </c>
      <c r="P4" t="s">
        <v>34</v>
      </c>
    </row>
    <row r="5" spans="1:16">
      <c r="A5" t="s">
        <v>1992</v>
      </c>
      <c r="B5" t="s">
        <v>1995</v>
      </c>
      <c r="C5" t="s">
        <v>454</v>
      </c>
      <c r="H5" t="s">
        <v>1993</v>
      </c>
      <c r="I5">
        <v>2013</v>
      </c>
      <c r="J5">
        <v>4.24E-2</v>
      </c>
      <c r="M5" t="s">
        <v>2000</v>
      </c>
      <c r="N5" t="s">
        <v>2001</v>
      </c>
      <c r="O5" s="20" t="s">
        <v>2002</v>
      </c>
      <c r="P5" t="s">
        <v>34</v>
      </c>
    </row>
    <row r="6" spans="1:16">
      <c r="A6" t="s">
        <v>1992</v>
      </c>
      <c r="B6" t="s">
        <v>1995</v>
      </c>
      <c r="C6" t="s">
        <v>454</v>
      </c>
      <c r="H6" t="s">
        <v>1993</v>
      </c>
      <c r="I6">
        <v>2013</v>
      </c>
      <c r="J6">
        <v>0.20660000000000001</v>
      </c>
      <c r="M6" t="s">
        <v>2000</v>
      </c>
      <c r="N6" t="s">
        <v>2001</v>
      </c>
      <c r="O6" s="20" t="s">
        <v>2002</v>
      </c>
      <c r="P6" t="s">
        <v>34</v>
      </c>
    </row>
    <row r="7" spans="1:16">
      <c r="A7" t="s">
        <v>1992</v>
      </c>
      <c r="B7" t="s">
        <v>1995</v>
      </c>
      <c r="C7" t="s">
        <v>454</v>
      </c>
      <c r="H7" t="s">
        <v>2003</v>
      </c>
      <c r="I7">
        <v>2019</v>
      </c>
      <c r="J7">
        <v>2.0000000000000001E-4</v>
      </c>
      <c r="M7" t="s">
        <v>2004</v>
      </c>
      <c r="N7" t="s">
        <v>2005</v>
      </c>
      <c r="O7" t="s">
        <v>2006</v>
      </c>
      <c r="P7" t="s">
        <v>34</v>
      </c>
    </row>
    <row r="8" spans="1:16">
      <c r="A8" t="s">
        <v>1992</v>
      </c>
      <c r="B8" t="s">
        <v>1995</v>
      </c>
      <c r="C8" t="s">
        <v>454</v>
      </c>
      <c r="H8" t="s">
        <v>2003</v>
      </c>
      <c r="I8">
        <v>2019</v>
      </c>
      <c r="J8">
        <v>8.0000000000000002E-3</v>
      </c>
      <c r="M8" t="s">
        <v>2004</v>
      </c>
      <c r="N8" t="s">
        <v>2005</v>
      </c>
      <c r="O8" t="s">
        <v>2006</v>
      </c>
      <c r="P8" t="s">
        <v>34</v>
      </c>
    </row>
    <row r="9" spans="1:16">
      <c r="A9" t="s">
        <v>1992</v>
      </c>
      <c r="B9" t="s">
        <v>1995</v>
      </c>
      <c r="C9" t="s">
        <v>454</v>
      </c>
      <c r="H9" t="s">
        <v>1993</v>
      </c>
      <c r="I9">
        <v>2019</v>
      </c>
      <c r="J9" s="78">
        <v>0.113</v>
      </c>
      <c r="K9" s="78">
        <v>9.9000000000000005E-2</v>
      </c>
      <c r="L9" s="78">
        <v>0.128</v>
      </c>
      <c r="M9" t="s">
        <v>2007</v>
      </c>
      <c r="N9" t="s">
        <v>2008</v>
      </c>
      <c r="O9" t="s">
        <v>2009</v>
      </c>
      <c r="P9" t="s">
        <v>34</v>
      </c>
    </row>
    <row r="10" spans="1:16">
      <c r="A10" s="4" t="s">
        <v>1992</v>
      </c>
      <c r="B10" t="s">
        <v>2010</v>
      </c>
      <c r="C10" t="s">
        <v>454</v>
      </c>
      <c r="H10" t="s">
        <v>2011</v>
      </c>
      <c r="J10">
        <v>0.69099999999999995</v>
      </c>
      <c r="M10" t="s">
        <v>2012</v>
      </c>
      <c r="N10" t="s">
        <v>2013</v>
      </c>
      <c r="O10" t="s">
        <v>2014</v>
      </c>
      <c r="P10" t="s">
        <v>34</v>
      </c>
    </row>
    <row r="11" spans="1:16" ht="15" customHeight="1">
      <c r="A11" s="4" t="s">
        <v>1992</v>
      </c>
      <c r="B11" s="5" t="s">
        <v>893</v>
      </c>
      <c r="C11" s="4" t="s">
        <v>454</v>
      </c>
      <c r="D11" s="4"/>
      <c r="E11" s="4"/>
      <c r="F11" s="4" t="s">
        <v>2015</v>
      </c>
      <c r="G11" s="4"/>
      <c r="H11" s="4"/>
      <c r="I11" s="4"/>
      <c r="J11" s="4"/>
      <c r="K11" s="4">
        <v>0.15</v>
      </c>
      <c r="L11" s="4">
        <v>0.2</v>
      </c>
      <c r="M11" s="4"/>
      <c r="N11" s="4" t="s">
        <v>2016</v>
      </c>
      <c r="O11" s="6" t="s">
        <v>2017</v>
      </c>
    </row>
    <row r="12" spans="1:16" ht="15" customHeight="1">
      <c r="A12" s="4" t="s">
        <v>1992</v>
      </c>
      <c r="B12" s="5" t="s">
        <v>893</v>
      </c>
      <c r="C12" s="4" t="s">
        <v>454</v>
      </c>
      <c r="D12" s="4"/>
      <c r="E12" s="4"/>
      <c r="F12" s="4" t="s">
        <v>2018</v>
      </c>
      <c r="G12" s="4"/>
      <c r="H12" s="4"/>
      <c r="I12" s="4"/>
      <c r="J12" s="4"/>
      <c r="K12" s="4">
        <v>0.53</v>
      </c>
      <c r="L12" s="4">
        <v>0.57999999999999996</v>
      </c>
      <c r="M12" s="4"/>
      <c r="N12" s="4" t="s">
        <v>2019</v>
      </c>
      <c r="O12" s="6" t="s">
        <v>2020</v>
      </c>
    </row>
    <row r="13" spans="1:16" ht="15" customHeight="1">
      <c r="A13" s="4" t="s">
        <v>2021</v>
      </c>
      <c r="B13" s="5" t="s">
        <v>515</v>
      </c>
      <c r="C13" s="4" t="s">
        <v>454</v>
      </c>
      <c r="D13" s="4"/>
      <c r="E13" s="4"/>
      <c r="F13" s="4"/>
      <c r="G13" s="4"/>
      <c r="H13" s="4"/>
      <c r="I13" s="4"/>
      <c r="J13" s="4">
        <v>0.01</v>
      </c>
      <c r="K13" s="4">
        <v>2.3999999999999998E-3</v>
      </c>
      <c r="L13" s="4">
        <v>0.18</v>
      </c>
      <c r="M13" s="4" t="s">
        <v>2022</v>
      </c>
      <c r="N13" s="4" t="s">
        <v>2023</v>
      </c>
      <c r="O13" s="6" t="s">
        <v>2024</v>
      </c>
      <c r="P13" s="1"/>
    </row>
    <row r="14" spans="1:16" ht="15" customHeight="1">
      <c r="A14" s="4" t="s">
        <v>2025</v>
      </c>
      <c r="B14" s="5" t="s">
        <v>2026</v>
      </c>
      <c r="C14" s="4" t="s">
        <v>454</v>
      </c>
      <c r="D14" s="4"/>
      <c r="E14" s="4"/>
      <c r="F14" s="4" t="s">
        <v>2027</v>
      </c>
      <c r="G14" s="4"/>
      <c r="H14" s="4"/>
      <c r="I14" s="4"/>
      <c r="J14" s="4">
        <v>2.0000000000000001E-4</v>
      </c>
      <c r="K14" s="4"/>
      <c r="L14" s="4"/>
      <c r="M14" s="4"/>
      <c r="N14" s="4" t="s">
        <v>2028</v>
      </c>
      <c r="O14" s="6" t="s">
        <v>2029</v>
      </c>
      <c r="P14" s="1"/>
    </row>
    <row r="15" spans="1:16" ht="15" customHeight="1">
      <c r="A15" s="4" t="s">
        <v>2025</v>
      </c>
      <c r="B15" s="5" t="s">
        <v>2026</v>
      </c>
      <c r="C15" s="4" t="s">
        <v>454</v>
      </c>
      <c r="D15" s="4"/>
      <c r="E15" s="4"/>
      <c r="F15" s="4" t="s">
        <v>2027</v>
      </c>
      <c r="G15" s="4"/>
      <c r="H15" s="4"/>
      <c r="I15" s="4"/>
      <c r="J15" s="4">
        <v>0.02</v>
      </c>
      <c r="K15" s="4"/>
      <c r="L15" s="4"/>
      <c r="M15" s="4"/>
      <c r="N15" s="4" t="s">
        <v>2030</v>
      </c>
      <c r="O15" s="6" t="s">
        <v>2031</v>
      </c>
      <c r="P15" s="1"/>
    </row>
    <row r="16" spans="1:16" ht="15" customHeight="1">
      <c r="A16" s="4" t="s">
        <v>2025</v>
      </c>
      <c r="B16" s="5" t="s">
        <v>2026</v>
      </c>
      <c r="C16" s="4" t="s">
        <v>454</v>
      </c>
      <c r="D16" s="4"/>
      <c r="E16" s="4"/>
      <c r="F16" s="7" t="s">
        <v>2032</v>
      </c>
      <c r="G16" s="4"/>
      <c r="H16" s="4"/>
      <c r="I16" s="4"/>
      <c r="J16" s="4"/>
      <c r="K16" s="4">
        <v>1E-4</v>
      </c>
      <c r="L16" s="4">
        <v>0.01</v>
      </c>
      <c r="M16" s="4" t="s">
        <v>2033</v>
      </c>
      <c r="N16" s="4" t="s">
        <v>2034</v>
      </c>
      <c r="O16" s="6" t="s">
        <v>2035</v>
      </c>
      <c r="P16" s="1"/>
    </row>
    <row r="17" spans="1:16" ht="15" customHeight="1">
      <c r="A17" s="4" t="s">
        <v>1992</v>
      </c>
      <c r="B17" s="5" t="s">
        <v>524</v>
      </c>
      <c r="C17" s="4" t="s">
        <v>454</v>
      </c>
      <c r="G17" t="s">
        <v>2036</v>
      </c>
      <c r="H17" t="s">
        <v>2037</v>
      </c>
      <c r="I17" t="s">
        <v>2038</v>
      </c>
      <c r="J17">
        <v>0.32900000000000001</v>
      </c>
      <c r="M17" t="s">
        <v>2039</v>
      </c>
      <c r="N17" s="4" t="s">
        <v>2040</v>
      </c>
      <c r="O17" t="s">
        <v>2041</v>
      </c>
      <c r="P17" t="s">
        <v>34</v>
      </c>
    </row>
    <row r="18" spans="1:16" ht="15" customHeight="1">
      <c r="A18" s="4" t="s">
        <v>1992</v>
      </c>
      <c r="B18" s="5" t="s">
        <v>524</v>
      </c>
      <c r="C18" s="4" t="s">
        <v>454</v>
      </c>
      <c r="G18" t="s">
        <v>2042</v>
      </c>
      <c r="H18" t="s">
        <v>2037</v>
      </c>
      <c r="I18" t="s">
        <v>2038</v>
      </c>
      <c r="J18" s="4">
        <v>0.3</v>
      </c>
      <c r="M18" t="s">
        <v>2039</v>
      </c>
      <c r="N18" s="4" t="s">
        <v>2040</v>
      </c>
      <c r="O18" t="s">
        <v>2041</v>
      </c>
      <c r="P18" t="s">
        <v>34</v>
      </c>
    </row>
    <row r="19" spans="1:16" ht="15" customHeight="1">
      <c r="A19" s="4" t="s">
        <v>1992</v>
      </c>
      <c r="B19" s="5" t="s">
        <v>524</v>
      </c>
      <c r="C19" s="4" t="s">
        <v>454</v>
      </c>
      <c r="H19" t="s">
        <v>2011</v>
      </c>
      <c r="I19" t="s">
        <v>2043</v>
      </c>
      <c r="J19" s="78">
        <v>0.62</v>
      </c>
      <c r="K19" s="78">
        <v>0.58099999999999996</v>
      </c>
      <c r="L19" s="78">
        <v>0.65900000000000003</v>
      </c>
      <c r="M19" t="s">
        <v>2044</v>
      </c>
      <c r="N19" s="4" t="s">
        <v>2045</v>
      </c>
      <c r="O19" t="s">
        <v>2046</v>
      </c>
      <c r="P19" t="s">
        <v>34</v>
      </c>
    </row>
    <row r="20" spans="1:16">
      <c r="A20" t="s">
        <v>1992</v>
      </c>
      <c r="B20" s="28" t="s">
        <v>547</v>
      </c>
      <c r="C20" t="s">
        <v>156</v>
      </c>
      <c r="H20" t="s">
        <v>1993</v>
      </c>
      <c r="I20">
        <v>2006</v>
      </c>
      <c r="J20" s="78">
        <v>0.82199999999999995</v>
      </c>
      <c r="M20" t="s">
        <v>2047</v>
      </c>
      <c r="N20" t="s">
        <v>2048</v>
      </c>
      <c r="O20" t="s">
        <v>2049</v>
      </c>
      <c r="P20" t="s">
        <v>34</v>
      </c>
    </row>
    <row r="21" spans="1:16">
      <c r="A21" t="s">
        <v>1992</v>
      </c>
      <c r="B21" s="28" t="s">
        <v>547</v>
      </c>
      <c r="C21" t="s">
        <v>156</v>
      </c>
      <c r="D21" t="s">
        <v>440</v>
      </c>
      <c r="H21" t="s">
        <v>1993</v>
      </c>
      <c r="I21" t="s">
        <v>2050</v>
      </c>
      <c r="J21">
        <v>0.97</v>
      </c>
      <c r="M21" t="s">
        <v>2051</v>
      </c>
      <c r="N21" t="s">
        <v>2052</v>
      </c>
      <c r="O21" t="s">
        <v>2053</v>
      </c>
      <c r="P21" t="s">
        <v>34</v>
      </c>
    </row>
    <row r="22" spans="1:16">
      <c r="A22" t="s">
        <v>1992</v>
      </c>
      <c r="B22" s="28" t="s">
        <v>547</v>
      </c>
      <c r="C22" t="s">
        <v>156</v>
      </c>
      <c r="D22" t="s">
        <v>434</v>
      </c>
      <c r="H22" t="s">
        <v>1993</v>
      </c>
      <c r="I22" t="s">
        <v>2050</v>
      </c>
      <c r="J22">
        <v>0.93</v>
      </c>
      <c r="M22" t="s">
        <v>2051</v>
      </c>
      <c r="N22" t="s">
        <v>2052</v>
      </c>
      <c r="O22" t="s">
        <v>2053</v>
      </c>
      <c r="P22" t="s">
        <v>34</v>
      </c>
    </row>
    <row r="23" spans="1:16">
      <c r="A23" t="s">
        <v>1992</v>
      </c>
      <c r="B23" s="28" t="s">
        <v>547</v>
      </c>
      <c r="C23" t="s">
        <v>156</v>
      </c>
      <c r="H23" t="s">
        <v>1993</v>
      </c>
      <c r="I23" t="s">
        <v>2054</v>
      </c>
      <c r="J23" s="78">
        <v>0.78800000000000003</v>
      </c>
      <c r="K23" s="78">
        <v>0.745</v>
      </c>
      <c r="L23" s="78">
        <v>0.82499999999999996</v>
      </c>
      <c r="M23" t="s">
        <v>2055</v>
      </c>
      <c r="N23" t="s">
        <v>2056</v>
      </c>
      <c r="O23" t="s">
        <v>2057</v>
      </c>
      <c r="P23" t="s">
        <v>34</v>
      </c>
    </row>
    <row r="24" spans="1:16">
      <c r="A24" t="s">
        <v>1992</v>
      </c>
      <c r="B24" s="28" t="s">
        <v>547</v>
      </c>
      <c r="C24" t="s">
        <v>156</v>
      </c>
      <c r="H24" t="s">
        <v>1993</v>
      </c>
      <c r="I24" t="s">
        <v>2058</v>
      </c>
      <c r="J24" s="78">
        <v>0.40899999999999997</v>
      </c>
      <c r="M24" t="s">
        <v>2059</v>
      </c>
      <c r="N24" s="9" t="s">
        <v>2060</v>
      </c>
      <c r="O24" t="s">
        <v>2061</v>
      </c>
      <c r="P24" s="9" t="s">
        <v>34</v>
      </c>
    </row>
    <row r="25" spans="1:16">
      <c r="A25" t="s">
        <v>1992</v>
      </c>
      <c r="B25" s="28" t="s">
        <v>1751</v>
      </c>
      <c r="C25" t="s">
        <v>2062</v>
      </c>
      <c r="H25" t="s">
        <v>53</v>
      </c>
      <c r="I25" t="s">
        <v>2063</v>
      </c>
      <c r="J25">
        <v>4.2999999999999997E-2</v>
      </c>
      <c r="M25" t="s">
        <v>2064</v>
      </c>
      <c r="N25" t="s">
        <v>2065</v>
      </c>
      <c r="O25" t="s">
        <v>2066</v>
      </c>
      <c r="P25" t="s">
        <v>34</v>
      </c>
    </row>
    <row r="26" spans="1:16">
      <c r="A26" t="s">
        <v>1992</v>
      </c>
      <c r="B26" s="28" t="s">
        <v>1751</v>
      </c>
      <c r="C26" t="s">
        <v>2062</v>
      </c>
      <c r="H26" t="s">
        <v>53</v>
      </c>
      <c r="I26" t="s">
        <v>2067</v>
      </c>
      <c r="J26">
        <v>0.185</v>
      </c>
      <c r="M26" t="s">
        <v>2064</v>
      </c>
      <c r="N26" t="s">
        <v>2065</v>
      </c>
      <c r="O26" t="s">
        <v>2066</v>
      </c>
      <c r="P26" t="s">
        <v>34</v>
      </c>
    </row>
    <row r="27" spans="1:16">
      <c r="A27" t="s">
        <v>1992</v>
      </c>
      <c r="B27" s="28" t="s">
        <v>1751</v>
      </c>
      <c r="C27" t="s">
        <v>2062</v>
      </c>
      <c r="H27" t="s">
        <v>53</v>
      </c>
      <c r="I27" t="s">
        <v>2068</v>
      </c>
      <c r="J27">
        <v>0.38900000000000001</v>
      </c>
      <c r="M27" t="s">
        <v>2064</v>
      </c>
      <c r="N27" t="s">
        <v>2065</v>
      </c>
      <c r="O27" t="s">
        <v>2066</v>
      </c>
      <c r="P27" t="s">
        <v>34</v>
      </c>
    </row>
    <row r="28" spans="1:16">
      <c r="A28" t="s">
        <v>1992</v>
      </c>
      <c r="B28" s="28" t="s">
        <v>1751</v>
      </c>
      <c r="C28" t="s">
        <v>456</v>
      </c>
      <c r="D28" t="s">
        <v>525</v>
      </c>
      <c r="H28" t="s">
        <v>1993</v>
      </c>
      <c r="I28">
        <v>2005</v>
      </c>
      <c r="J28" s="78">
        <v>8.8999999999999996E-2</v>
      </c>
      <c r="M28" t="s">
        <v>2069</v>
      </c>
      <c r="N28" t="s">
        <v>2070</v>
      </c>
      <c r="O28" t="s">
        <v>2071</v>
      </c>
      <c r="P28" t="s">
        <v>34</v>
      </c>
    </row>
    <row r="29" spans="1:16">
      <c r="A29" t="s">
        <v>1992</v>
      </c>
      <c r="B29" s="28" t="s">
        <v>1751</v>
      </c>
      <c r="C29" t="s">
        <v>454</v>
      </c>
      <c r="D29" t="s">
        <v>525</v>
      </c>
      <c r="H29" t="s">
        <v>1993</v>
      </c>
      <c r="I29" t="s">
        <v>2072</v>
      </c>
      <c r="J29" s="78">
        <v>0.14799999999999999</v>
      </c>
      <c r="M29" t="s">
        <v>2073</v>
      </c>
      <c r="N29" t="s">
        <v>2074</v>
      </c>
      <c r="O29" t="s">
        <v>2075</v>
      </c>
      <c r="P29" t="s">
        <v>34</v>
      </c>
    </row>
    <row r="30" spans="1:16">
      <c r="A30" t="s">
        <v>1992</v>
      </c>
      <c r="B30" s="28" t="s">
        <v>1751</v>
      </c>
      <c r="C30" t="s">
        <v>454</v>
      </c>
      <c r="D30" t="s">
        <v>525</v>
      </c>
      <c r="H30" t="s">
        <v>1993</v>
      </c>
      <c r="I30" t="s">
        <v>2076</v>
      </c>
      <c r="J30" s="78">
        <v>6.2E-2</v>
      </c>
      <c r="M30" t="s">
        <v>2077</v>
      </c>
      <c r="N30" t="s">
        <v>2078</v>
      </c>
      <c r="O30" t="s">
        <v>2079</v>
      </c>
      <c r="P30" t="s">
        <v>34</v>
      </c>
    </row>
    <row r="31" spans="1:16">
      <c r="A31" t="s">
        <v>1992</v>
      </c>
      <c r="B31" s="28" t="s">
        <v>1751</v>
      </c>
      <c r="C31" t="s">
        <v>909</v>
      </c>
      <c r="H31" t="s">
        <v>1993</v>
      </c>
      <c r="I31">
        <v>2011</v>
      </c>
      <c r="J31" s="78">
        <v>9.6000000000000002E-2</v>
      </c>
      <c r="K31" s="78">
        <v>6.9000000000000006E-2</v>
      </c>
      <c r="L31" s="78">
        <v>0.122</v>
      </c>
      <c r="M31" t="s">
        <v>2080</v>
      </c>
      <c r="N31" t="s">
        <v>2081</v>
      </c>
      <c r="O31" t="s">
        <v>2082</v>
      </c>
      <c r="P31" t="s">
        <v>34</v>
      </c>
    </row>
    <row r="32" spans="1:16">
      <c r="A32" t="s">
        <v>1992</v>
      </c>
      <c r="B32" s="28" t="s">
        <v>1751</v>
      </c>
      <c r="C32" t="s">
        <v>454</v>
      </c>
      <c r="H32" t="s">
        <v>1993</v>
      </c>
      <c r="I32" t="s">
        <v>2083</v>
      </c>
      <c r="J32">
        <v>0.222</v>
      </c>
      <c r="K32">
        <v>0.2</v>
      </c>
      <c r="L32">
        <v>0.24299999999999999</v>
      </c>
      <c r="M32" t="s">
        <v>2084</v>
      </c>
      <c r="N32" s="9" t="s">
        <v>2085</v>
      </c>
      <c r="O32" t="s">
        <v>2086</v>
      </c>
      <c r="P32" s="9" t="s">
        <v>34</v>
      </c>
    </row>
    <row r="33" spans="1:17" ht="18" customHeight="1">
      <c r="A33" t="s">
        <v>1992</v>
      </c>
      <c r="B33" s="28" t="s">
        <v>1751</v>
      </c>
      <c r="C33" t="s">
        <v>456</v>
      </c>
      <c r="H33" t="s">
        <v>1993</v>
      </c>
      <c r="I33" t="s">
        <v>2083</v>
      </c>
      <c r="J33" s="78">
        <v>0.25700000000000001</v>
      </c>
      <c r="K33">
        <v>0.23400000000000001</v>
      </c>
      <c r="L33">
        <v>0.27900000000000003</v>
      </c>
      <c r="M33" t="s">
        <v>2084</v>
      </c>
      <c r="N33" s="9" t="s">
        <v>2085</v>
      </c>
      <c r="O33" t="s">
        <v>2086</v>
      </c>
      <c r="P33" s="9" t="s">
        <v>34</v>
      </c>
      <c r="Q33" s="9"/>
    </row>
    <row r="34" spans="1:17">
      <c r="A34" t="s">
        <v>1992</v>
      </c>
      <c r="B34" s="28" t="s">
        <v>1751</v>
      </c>
      <c r="C34" t="s">
        <v>1315</v>
      </c>
      <c r="H34" t="s">
        <v>1993</v>
      </c>
      <c r="I34" t="s">
        <v>2083</v>
      </c>
      <c r="J34" s="78">
        <v>0.41499999999999998</v>
      </c>
      <c r="K34">
        <v>0.375</v>
      </c>
      <c r="L34">
        <v>0.45400000000000001</v>
      </c>
      <c r="M34" t="s">
        <v>2084</v>
      </c>
      <c r="N34" s="9" t="s">
        <v>2085</v>
      </c>
      <c r="O34" t="s">
        <v>2086</v>
      </c>
      <c r="P34" s="9" t="s">
        <v>34</v>
      </c>
    </row>
    <row r="35" spans="1:17">
      <c r="A35" t="s">
        <v>1992</v>
      </c>
      <c r="B35" s="28" t="s">
        <v>1751</v>
      </c>
      <c r="C35" t="s">
        <v>456</v>
      </c>
      <c r="H35" t="s">
        <v>1993</v>
      </c>
      <c r="I35" t="s">
        <v>2087</v>
      </c>
      <c r="J35">
        <v>0.378</v>
      </c>
      <c r="M35" t="s">
        <v>2088</v>
      </c>
      <c r="N35" t="s">
        <v>2089</v>
      </c>
      <c r="O35" t="s">
        <v>2090</v>
      </c>
      <c r="P35" t="s">
        <v>34</v>
      </c>
    </row>
    <row r="36" spans="1:17">
      <c r="A36" t="s">
        <v>1992</v>
      </c>
      <c r="B36" s="28" t="s">
        <v>1751</v>
      </c>
      <c r="C36" t="s">
        <v>454</v>
      </c>
      <c r="H36" t="s">
        <v>1993</v>
      </c>
      <c r="I36" t="s">
        <v>2087</v>
      </c>
      <c r="J36" s="78">
        <v>0.12</v>
      </c>
      <c r="M36" t="s">
        <v>2088</v>
      </c>
      <c r="N36" t="s">
        <v>2089</v>
      </c>
      <c r="O36" t="s">
        <v>2090</v>
      </c>
      <c r="P36" t="s">
        <v>34</v>
      </c>
    </row>
    <row r="37" spans="1:17">
      <c r="A37" s="96"/>
      <c r="B37" s="97" t="s">
        <v>1333</v>
      </c>
      <c r="C37" s="96"/>
      <c r="D37" s="96"/>
      <c r="E37" s="96"/>
      <c r="F37" s="96"/>
      <c r="G37" s="96"/>
      <c r="H37" s="96"/>
      <c r="I37" s="96"/>
      <c r="J37" s="96"/>
      <c r="K37" s="96"/>
      <c r="L37" s="96"/>
      <c r="M37" s="96"/>
      <c r="N37" s="96"/>
      <c r="O37" s="96"/>
      <c r="P37" s="96"/>
    </row>
    <row r="38" spans="1:17">
      <c r="A38" t="s">
        <v>1992</v>
      </c>
      <c r="B38" t="s">
        <v>844</v>
      </c>
      <c r="C38" t="s">
        <v>699</v>
      </c>
      <c r="H38" t="s">
        <v>1993</v>
      </c>
      <c r="I38" t="s">
        <v>2091</v>
      </c>
      <c r="J38" s="78">
        <v>0.04</v>
      </c>
      <c r="K38" s="78">
        <v>0.02</v>
      </c>
      <c r="L38" s="78">
        <v>0.06</v>
      </c>
      <c r="M38" t="s">
        <v>2092</v>
      </c>
      <c r="N38" t="s">
        <v>2093</v>
      </c>
      <c r="O38" t="s">
        <v>2094</v>
      </c>
      <c r="P38" t="s">
        <v>34</v>
      </c>
    </row>
    <row r="39" spans="1:17">
      <c r="A39" t="s">
        <v>1992</v>
      </c>
      <c r="B39" t="s">
        <v>844</v>
      </c>
      <c r="C39" t="s">
        <v>699</v>
      </c>
      <c r="F39" t="s">
        <v>2095</v>
      </c>
      <c r="G39" t="s">
        <v>2096</v>
      </c>
      <c r="H39" t="s">
        <v>1993</v>
      </c>
      <c r="I39">
        <v>1998</v>
      </c>
      <c r="J39">
        <v>0.222</v>
      </c>
      <c r="M39" t="s">
        <v>2097</v>
      </c>
      <c r="N39" t="s">
        <v>2098</v>
      </c>
      <c r="O39" s="99" t="s">
        <v>2099</v>
      </c>
      <c r="P39" t="s">
        <v>34</v>
      </c>
    </row>
    <row r="40" spans="1:17">
      <c r="A40" t="s">
        <v>1992</v>
      </c>
      <c r="B40" t="s">
        <v>844</v>
      </c>
      <c r="C40" t="s">
        <v>699</v>
      </c>
      <c r="F40" t="s">
        <v>2095</v>
      </c>
      <c r="G40" t="s">
        <v>2100</v>
      </c>
      <c r="H40" t="s">
        <v>1993</v>
      </c>
      <c r="I40">
        <v>1998</v>
      </c>
      <c r="J40">
        <v>0.30499999999999999</v>
      </c>
      <c r="M40" t="s">
        <v>2097</v>
      </c>
      <c r="N40" t="s">
        <v>2098</v>
      </c>
      <c r="O40" s="99" t="s">
        <v>2099</v>
      </c>
      <c r="P40" t="s">
        <v>34</v>
      </c>
    </row>
    <row r="41" spans="1:17">
      <c r="A41" t="s">
        <v>1992</v>
      </c>
      <c r="B41" t="s">
        <v>844</v>
      </c>
      <c r="C41" t="s">
        <v>699</v>
      </c>
      <c r="F41" t="s">
        <v>2101</v>
      </c>
      <c r="G41" t="s">
        <v>2096</v>
      </c>
      <c r="H41" t="s">
        <v>1993</v>
      </c>
      <c r="I41">
        <v>1998</v>
      </c>
      <c r="J41">
        <v>0.13200000000000001</v>
      </c>
      <c r="M41" t="s">
        <v>2097</v>
      </c>
      <c r="N41" t="s">
        <v>2098</v>
      </c>
      <c r="O41" s="99" t="s">
        <v>2099</v>
      </c>
      <c r="P41" t="s">
        <v>34</v>
      </c>
    </row>
    <row r="42" spans="1:17">
      <c r="A42" t="s">
        <v>1992</v>
      </c>
      <c r="B42" t="s">
        <v>844</v>
      </c>
      <c r="C42" t="s">
        <v>699</v>
      </c>
      <c r="F42" s="100" t="s">
        <v>2101</v>
      </c>
      <c r="G42" t="s">
        <v>2100</v>
      </c>
      <c r="H42" t="s">
        <v>1993</v>
      </c>
      <c r="I42">
        <v>1998</v>
      </c>
      <c r="J42">
        <v>0.219</v>
      </c>
      <c r="M42" t="s">
        <v>2097</v>
      </c>
      <c r="N42" t="s">
        <v>2098</v>
      </c>
      <c r="O42" s="99" t="s">
        <v>2099</v>
      </c>
      <c r="P42" t="s">
        <v>34</v>
      </c>
    </row>
    <row r="43" spans="1:17">
      <c r="A43" t="s">
        <v>1992</v>
      </c>
      <c r="B43" t="s">
        <v>844</v>
      </c>
      <c r="C43" t="s">
        <v>699</v>
      </c>
      <c r="F43" s="100" t="s">
        <v>2102</v>
      </c>
      <c r="G43" t="s">
        <v>2096</v>
      </c>
      <c r="H43" t="s">
        <v>1993</v>
      </c>
      <c r="I43">
        <v>1998</v>
      </c>
      <c r="J43">
        <v>0.35099999999999998</v>
      </c>
      <c r="M43" t="s">
        <v>2097</v>
      </c>
      <c r="N43" t="s">
        <v>2098</v>
      </c>
      <c r="O43" s="99" t="s">
        <v>2099</v>
      </c>
      <c r="P43" t="s">
        <v>34</v>
      </c>
    </row>
    <row r="44" spans="1:17">
      <c r="A44" t="s">
        <v>1992</v>
      </c>
      <c r="B44" t="s">
        <v>844</v>
      </c>
      <c r="C44" t="s">
        <v>699</v>
      </c>
      <c r="F44" s="100" t="s">
        <v>2102</v>
      </c>
      <c r="G44" t="s">
        <v>2100</v>
      </c>
      <c r="H44" t="s">
        <v>1993</v>
      </c>
      <c r="I44">
        <v>1998</v>
      </c>
      <c r="J44">
        <v>0.25600000000000001</v>
      </c>
      <c r="M44" t="s">
        <v>2097</v>
      </c>
      <c r="N44" t="s">
        <v>2098</v>
      </c>
      <c r="O44" s="99" t="s">
        <v>2099</v>
      </c>
      <c r="P44" t="s">
        <v>34</v>
      </c>
    </row>
    <row r="45" spans="1:17">
      <c r="A45" t="s">
        <v>1992</v>
      </c>
      <c r="B45" t="s">
        <v>844</v>
      </c>
      <c r="C45" t="s">
        <v>699</v>
      </c>
      <c r="F45" s="100" t="s">
        <v>2103</v>
      </c>
      <c r="G45" t="s">
        <v>2096</v>
      </c>
      <c r="H45" t="s">
        <v>1993</v>
      </c>
      <c r="I45">
        <v>1998</v>
      </c>
      <c r="J45">
        <v>0</v>
      </c>
      <c r="M45" t="s">
        <v>2097</v>
      </c>
      <c r="N45" t="s">
        <v>2098</v>
      </c>
      <c r="O45" s="99" t="s">
        <v>2099</v>
      </c>
      <c r="P45" t="s">
        <v>34</v>
      </c>
    </row>
    <row r="46" spans="1:17">
      <c r="A46" t="s">
        <v>1992</v>
      </c>
      <c r="B46" t="s">
        <v>844</v>
      </c>
      <c r="C46" t="s">
        <v>699</v>
      </c>
      <c r="F46" s="100" t="s">
        <v>2103</v>
      </c>
      <c r="G46" t="s">
        <v>2100</v>
      </c>
      <c r="H46" t="s">
        <v>1993</v>
      </c>
      <c r="I46">
        <v>1998</v>
      </c>
      <c r="J46">
        <v>0</v>
      </c>
      <c r="M46" t="s">
        <v>2097</v>
      </c>
      <c r="N46" t="s">
        <v>2098</v>
      </c>
      <c r="O46" s="99" t="s">
        <v>2099</v>
      </c>
      <c r="P46" t="s">
        <v>34</v>
      </c>
    </row>
    <row r="47" spans="1:17">
      <c r="A47" t="s">
        <v>1992</v>
      </c>
      <c r="B47" t="s">
        <v>844</v>
      </c>
      <c r="C47" t="s">
        <v>699</v>
      </c>
      <c r="F47" s="100" t="s">
        <v>2104</v>
      </c>
      <c r="G47" t="s">
        <v>2096</v>
      </c>
      <c r="H47" t="s">
        <v>1993</v>
      </c>
      <c r="I47">
        <v>1998</v>
      </c>
      <c r="J47">
        <v>0.53300000000000003</v>
      </c>
      <c r="M47" t="s">
        <v>2097</v>
      </c>
      <c r="N47" t="s">
        <v>2098</v>
      </c>
      <c r="O47" s="99" t="s">
        <v>2099</v>
      </c>
      <c r="P47" t="s">
        <v>34</v>
      </c>
    </row>
    <row r="48" spans="1:17">
      <c r="A48" t="s">
        <v>1992</v>
      </c>
      <c r="B48" t="s">
        <v>844</v>
      </c>
      <c r="C48" t="s">
        <v>699</v>
      </c>
      <c r="F48" s="100" t="s">
        <v>2104</v>
      </c>
      <c r="G48" t="s">
        <v>2100</v>
      </c>
      <c r="H48" t="s">
        <v>1993</v>
      </c>
      <c r="I48">
        <v>1998</v>
      </c>
      <c r="J48">
        <v>0.26600000000000001</v>
      </c>
      <c r="M48" t="s">
        <v>2097</v>
      </c>
      <c r="N48" t="s">
        <v>2098</v>
      </c>
      <c r="O48" s="99" t="s">
        <v>2099</v>
      </c>
      <c r="P48" t="s">
        <v>34</v>
      </c>
    </row>
    <row r="49" spans="1:16">
      <c r="A49" t="s">
        <v>1992</v>
      </c>
      <c r="B49" t="s">
        <v>844</v>
      </c>
      <c r="C49" t="s">
        <v>699</v>
      </c>
      <c r="F49" t="s">
        <v>2105</v>
      </c>
      <c r="G49" t="s">
        <v>2096</v>
      </c>
      <c r="H49" t="s">
        <v>1993</v>
      </c>
      <c r="I49">
        <v>1998</v>
      </c>
      <c r="J49">
        <v>0.32100000000000001</v>
      </c>
      <c r="M49" t="s">
        <v>2097</v>
      </c>
      <c r="N49" t="s">
        <v>2098</v>
      </c>
      <c r="O49" s="99" t="s">
        <v>2099</v>
      </c>
      <c r="P49" t="s">
        <v>34</v>
      </c>
    </row>
    <row r="50" spans="1:16">
      <c r="A50" t="s">
        <v>1992</v>
      </c>
      <c r="B50" t="s">
        <v>844</v>
      </c>
      <c r="C50" t="s">
        <v>699</v>
      </c>
      <c r="F50" t="s">
        <v>2105</v>
      </c>
      <c r="G50" t="s">
        <v>2100</v>
      </c>
      <c r="H50" t="s">
        <v>1993</v>
      </c>
      <c r="I50">
        <v>1998</v>
      </c>
      <c r="J50">
        <v>0.26600000000000001</v>
      </c>
      <c r="M50" t="s">
        <v>2097</v>
      </c>
      <c r="N50" t="s">
        <v>2098</v>
      </c>
      <c r="O50" s="99" t="s">
        <v>2099</v>
      </c>
      <c r="P50" t="s">
        <v>34</v>
      </c>
    </row>
    <row r="51" spans="1:16">
      <c r="A51" t="s">
        <v>1992</v>
      </c>
      <c r="B51" t="s">
        <v>844</v>
      </c>
      <c r="C51" t="s">
        <v>699</v>
      </c>
      <c r="F51" t="s">
        <v>2095</v>
      </c>
      <c r="G51" t="s">
        <v>2096</v>
      </c>
      <c r="H51" t="s">
        <v>1993</v>
      </c>
      <c r="I51">
        <v>1999</v>
      </c>
      <c r="J51">
        <v>0.79100000000000004</v>
      </c>
      <c r="M51" t="s">
        <v>2097</v>
      </c>
      <c r="N51" t="s">
        <v>2098</v>
      </c>
      <c r="O51" s="99" t="s">
        <v>2099</v>
      </c>
      <c r="P51" t="s">
        <v>34</v>
      </c>
    </row>
    <row r="52" spans="1:16">
      <c r="A52" t="s">
        <v>1992</v>
      </c>
      <c r="B52" t="s">
        <v>844</v>
      </c>
      <c r="C52" t="s">
        <v>699</v>
      </c>
      <c r="F52" t="s">
        <v>2095</v>
      </c>
      <c r="G52" t="s">
        <v>2100</v>
      </c>
      <c r="H52" t="s">
        <v>1993</v>
      </c>
      <c r="I52">
        <v>1999</v>
      </c>
      <c r="J52">
        <v>3.5999999999999997E-2</v>
      </c>
      <c r="M52" t="s">
        <v>2097</v>
      </c>
      <c r="N52" t="s">
        <v>2098</v>
      </c>
      <c r="O52" s="99" t="s">
        <v>2099</v>
      </c>
      <c r="P52" t="s">
        <v>34</v>
      </c>
    </row>
    <row r="53" spans="1:16">
      <c r="A53" t="s">
        <v>1992</v>
      </c>
      <c r="B53" t="s">
        <v>844</v>
      </c>
      <c r="C53" t="s">
        <v>699</v>
      </c>
      <c r="F53" t="s">
        <v>2101</v>
      </c>
      <c r="G53" t="s">
        <v>2096</v>
      </c>
      <c r="H53" t="s">
        <v>1993</v>
      </c>
      <c r="I53">
        <v>1999</v>
      </c>
      <c r="J53">
        <v>0.63600000000000001</v>
      </c>
      <c r="M53" t="s">
        <v>2097</v>
      </c>
      <c r="N53" t="s">
        <v>2098</v>
      </c>
      <c r="O53" s="99" t="s">
        <v>2099</v>
      </c>
      <c r="P53" t="s">
        <v>34</v>
      </c>
    </row>
    <row r="54" spans="1:16">
      <c r="A54" t="s">
        <v>1992</v>
      </c>
      <c r="B54" t="s">
        <v>844</v>
      </c>
      <c r="C54" t="s">
        <v>699</v>
      </c>
      <c r="F54" s="100" t="s">
        <v>2101</v>
      </c>
      <c r="G54" t="s">
        <v>2100</v>
      </c>
      <c r="H54" t="s">
        <v>1993</v>
      </c>
      <c r="I54">
        <v>1999</v>
      </c>
      <c r="J54">
        <v>9.5000000000000001E-2</v>
      </c>
      <c r="M54" t="s">
        <v>2097</v>
      </c>
      <c r="N54" t="s">
        <v>2098</v>
      </c>
      <c r="O54" s="99" t="s">
        <v>2099</v>
      </c>
      <c r="P54" t="s">
        <v>34</v>
      </c>
    </row>
    <row r="55" spans="1:16">
      <c r="A55" t="s">
        <v>1992</v>
      </c>
      <c r="B55" t="s">
        <v>844</v>
      </c>
      <c r="C55" t="s">
        <v>699</v>
      </c>
      <c r="F55" s="100" t="s">
        <v>2102</v>
      </c>
      <c r="G55" t="s">
        <v>2096</v>
      </c>
      <c r="H55" t="s">
        <v>1993</v>
      </c>
      <c r="I55">
        <v>1999</v>
      </c>
      <c r="J55">
        <v>0.34200000000000003</v>
      </c>
      <c r="M55" t="s">
        <v>2097</v>
      </c>
      <c r="N55" t="s">
        <v>2098</v>
      </c>
      <c r="O55" s="99" t="s">
        <v>2099</v>
      </c>
      <c r="P55" t="s">
        <v>34</v>
      </c>
    </row>
    <row r="56" spans="1:16">
      <c r="A56" t="s">
        <v>1992</v>
      </c>
      <c r="B56" t="s">
        <v>844</v>
      </c>
      <c r="C56" t="s">
        <v>699</v>
      </c>
      <c r="F56" s="100" t="s">
        <v>2102</v>
      </c>
      <c r="G56" t="s">
        <v>2100</v>
      </c>
      <c r="H56" t="s">
        <v>1993</v>
      </c>
      <c r="I56">
        <v>1999</v>
      </c>
      <c r="J56">
        <v>0.375</v>
      </c>
      <c r="M56" t="s">
        <v>2097</v>
      </c>
      <c r="N56" t="s">
        <v>2098</v>
      </c>
      <c r="O56" s="99" t="s">
        <v>2099</v>
      </c>
      <c r="P56" t="s">
        <v>34</v>
      </c>
    </row>
    <row r="57" spans="1:16">
      <c r="A57" t="s">
        <v>1992</v>
      </c>
      <c r="B57" t="s">
        <v>844</v>
      </c>
      <c r="C57" t="s">
        <v>699</v>
      </c>
      <c r="F57" s="100" t="s">
        <v>2103</v>
      </c>
      <c r="G57" t="s">
        <v>2096</v>
      </c>
      <c r="H57" t="s">
        <v>1993</v>
      </c>
      <c r="I57">
        <v>1999</v>
      </c>
      <c r="J57">
        <v>0.13300000000000001</v>
      </c>
      <c r="M57" t="s">
        <v>2097</v>
      </c>
      <c r="N57" t="s">
        <v>2098</v>
      </c>
      <c r="O57" s="99" t="s">
        <v>2099</v>
      </c>
      <c r="P57" t="s">
        <v>34</v>
      </c>
    </row>
    <row r="58" spans="1:16">
      <c r="A58" t="s">
        <v>1992</v>
      </c>
      <c r="B58" t="s">
        <v>844</v>
      </c>
      <c r="C58" t="s">
        <v>699</v>
      </c>
      <c r="F58" s="100" t="s">
        <v>2103</v>
      </c>
      <c r="G58" t="s">
        <v>2100</v>
      </c>
      <c r="H58" t="s">
        <v>1993</v>
      </c>
      <c r="I58">
        <v>1999</v>
      </c>
      <c r="J58">
        <v>0.42899999999999999</v>
      </c>
      <c r="M58" t="s">
        <v>2097</v>
      </c>
      <c r="N58" t="s">
        <v>2098</v>
      </c>
      <c r="O58" s="99" t="s">
        <v>2099</v>
      </c>
      <c r="P58" t="s">
        <v>34</v>
      </c>
    </row>
    <row r="59" spans="1:16">
      <c r="A59" t="s">
        <v>1992</v>
      </c>
      <c r="B59" t="s">
        <v>844</v>
      </c>
      <c r="C59" t="s">
        <v>699</v>
      </c>
      <c r="F59" s="100" t="s">
        <v>2104</v>
      </c>
      <c r="G59" t="s">
        <v>2096</v>
      </c>
      <c r="H59" t="s">
        <v>1993</v>
      </c>
      <c r="I59">
        <v>1999</v>
      </c>
      <c r="J59">
        <v>0.92800000000000005</v>
      </c>
      <c r="M59" t="s">
        <v>2097</v>
      </c>
      <c r="N59" t="s">
        <v>2098</v>
      </c>
      <c r="O59" s="99" t="s">
        <v>2099</v>
      </c>
      <c r="P59" t="s">
        <v>34</v>
      </c>
    </row>
    <row r="60" spans="1:16">
      <c r="A60" t="s">
        <v>1992</v>
      </c>
      <c r="B60" t="s">
        <v>844</v>
      </c>
      <c r="C60" t="s">
        <v>699</v>
      </c>
      <c r="F60" s="100" t="s">
        <v>2104</v>
      </c>
      <c r="G60" t="s">
        <v>2100</v>
      </c>
      <c r="H60" t="s">
        <v>1993</v>
      </c>
      <c r="I60">
        <v>1999</v>
      </c>
      <c r="J60">
        <v>0.57099999999999995</v>
      </c>
      <c r="M60" t="s">
        <v>2097</v>
      </c>
      <c r="N60" t="s">
        <v>2098</v>
      </c>
      <c r="O60" s="99" t="s">
        <v>2099</v>
      </c>
      <c r="P60" t="s">
        <v>34</v>
      </c>
    </row>
    <row r="61" spans="1:16">
      <c r="A61" t="s">
        <v>1992</v>
      </c>
      <c r="B61" t="s">
        <v>844</v>
      </c>
      <c r="C61" t="s">
        <v>699</v>
      </c>
      <c r="F61" t="s">
        <v>2105</v>
      </c>
      <c r="G61" t="s">
        <v>2096</v>
      </c>
      <c r="H61" t="s">
        <v>1993</v>
      </c>
      <c r="I61">
        <v>1999</v>
      </c>
      <c r="J61">
        <v>0.57499999999999996</v>
      </c>
      <c r="M61" t="s">
        <v>2097</v>
      </c>
      <c r="N61" t="s">
        <v>2098</v>
      </c>
      <c r="O61" s="99" t="s">
        <v>2099</v>
      </c>
      <c r="P61" t="s">
        <v>34</v>
      </c>
    </row>
    <row r="62" spans="1:16">
      <c r="A62" t="s">
        <v>1992</v>
      </c>
      <c r="B62" t="s">
        <v>844</v>
      </c>
      <c r="C62" t="s">
        <v>699</v>
      </c>
      <c r="F62" t="s">
        <v>2105</v>
      </c>
      <c r="G62" t="s">
        <v>2100</v>
      </c>
      <c r="H62" t="s">
        <v>1993</v>
      </c>
      <c r="I62">
        <v>1999</v>
      </c>
      <c r="J62">
        <v>0.25700000000000001</v>
      </c>
      <c r="M62" t="s">
        <v>2097</v>
      </c>
      <c r="N62" t="s">
        <v>2098</v>
      </c>
      <c r="O62" s="99" t="s">
        <v>2099</v>
      </c>
      <c r="P62" t="s">
        <v>34</v>
      </c>
    </row>
    <row r="63" spans="1:16">
      <c r="A63" t="s">
        <v>1992</v>
      </c>
      <c r="B63" t="s">
        <v>844</v>
      </c>
      <c r="C63" t="s">
        <v>699</v>
      </c>
      <c r="F63" t="s">
        <v>2095</v>
      </c>
      <c r="G63" t="s">
        <v>2096</v>
      </c>
      <c r="H63" t="s">
        <v>1993</v>
      </c>
      <c r="I63">
        <v>2000</v>
      </c>
      <c r="J63">
        <v>0.63600000000000001</v>
      </c>
      <c r="M63" t="s">
        <v>2097</v>
      </c>
      <c r="N63" t="s">
        <v>2098</v>
      </c>
      <c r="O63" s="99" t="s">
        <v>2099</v>
      </c>
      <c r="P63" t="s">
        <v>34</v>
      </c>
    </row>
    <row r="64" spans="1:16">
      <c r="A64" t="s">
        <v>1992</v>
      </c>
      <c r="B64" t="s">
        <v>844</v>
      </c>
      <c r="C64" t="s">
        <v>699</v>
      </c>
      <c r="F64" t="s">
        <v>2095</v>
      </c>
      <c r="G64" t="s">
        <v>2100</v>
      </c>
      <c r="H64" t="s">
        <v>1993</v>
      </c>
      <c r="I64">
        <v>2000</v>
      </c>
      <c r="J64">
        <v>9.0999999999999998E-2</v>
      </c>
      <c r="M64" t="s">
        <v>2097</v>
      </c>
      <c r="N64" t="s">
        <v>2098</v>
      </c>
      <c r="O64" s="99" t="s">
        <v>2099</v>
      </c>
      <c r="P64" t="s">
        <v>34</v>
      </c>
    </row>
    <row r="65" spans="1:16">
      <c r="A65" t="s">
        <v>1992</v>
      </c>
      <c r="B65" t="s">
        <v>844</v>
      </c>
      <c r="C65" t="s">
        <v>699</v>
      </c>
      <c r="F65" t="s">
        <v>2101</v>
      </c>
      <c r="G65" t="s">
        <v>2096</v>
      </c>
      <c r="H65" t="s">
        <v>1993</v>
      </c>
      <c r="I65">
        <v>2000</v>
      </c>
      <c r="J65">
        <v>0.65</v>
      </c>
      <c r="M65" t="s">
        <v>2097</v>
      </c>
      <c r="N65" t="s">
        <v>2098</v>
      </c>
      <c r="O65" s="99" t="s">
        <v>2099</v>
      </c>
      <c r="P65" t="s">
        <v>34</v>
      </c>
    </row>
    <row r="66" spans="1:16">
      <c r="A66" t="s">
        <v>1992</v>
      </c>
      <c r="B66" t="s">
        <v>844</v>
      </c>
      <c r="C66" t="s">
        <v>699</v>
      </c>
      <c r="F66" s="100" t="s">
        <v>2101</v>
      </c>
      <c r="G66" t="s">
        <v>2100</v>
      </c>
      <c r="H66" t="s">
        <v>1993</v>
      </c>
      <c r="I66">
        <v>2000</v>
      </c>
      <c r="J66">
        <v>0.26300000000000001</v>
      </c>
      <c r="M66" t="s">
        <v>2097</v>
      </c>
      <c r="N66" t="s">
        <v>2098</v>
      </c>
      <c r="O66" s="99" t="s">
        <v>2099</v>
      </c>
      <c r="P66" t="s">
        <v>34</v>
      </c>
    </row>
    <row r="67" spans="1:16">
      <c r="A67" t="s">
        <v>1992</v>
      </c>
      <c r="B67" t="s">
        <v>844</v>
      </c>
      <c r="C67" t="s">
        <v>699</v>
      </c>
      <c r="F67" s="100" t="s">
        <v>2102</v>
      </c>
      <c r="G67" t="s">
        <v>2096</v>
      </c>
      <c r="H67" t="s">
        <v>1993</v>
      </c>
      <c r="I67">
        <v>2000</v>
      </c>
      <c r="J67">
        <v>0.372</v>
      </c>
      <c r="M67" t="s">
        <v>2097</v>
      </c>
      <c r="N67" t="s">
        <v>2098</v>
      </c>
      <c r="O67" s="99" t="s">
        <v>2099</v>
      </c>
      <c r="P67" t="s">
        <v>34</v>
      </c>
    </row>
    <row r="68" spans="1:16">
      <c r="A68" t="s">
        <v>1992</v>
      </c>
      <c r="B68" t="s">
        <v>844</v>
      </c>
      <c r="C68" t="s">
        <v>699</v>
      </c>
      <c r="F68" s="100" t="s">
        <v>2102</v>
      </c>
      <c r="G68" t="s">
        <v>2100</v>
      </c>
      <c r="H68" t="s">
        <v>1993</v>
      </c>
      <c r="I68">
        <v>2000</v>
      </c>
      <c r="J68">
        <v>0.26800000000000002</v>
      </c>
      <c r="M68" t="s">
        <v>2097</v>
      </c>
      <c r="N68" t="s">
        <v>2098</v>
      </c>
      <c r="O68" s="99" t="s">
        <v>2099</v>
      </c>
      <c r="P68" t="s">
        <v>34</v>
      </c>
    </row>
    <row r="69" spans="1:16">
      <c r="A69" t="s">
        <v>1992</v>
      </c>
      <c r="B69" t="s">
        <v>844</v>
      </c>
      <c r="C69" t="s">
        <v>699</v>
      </c>
      <c r="F69" s="100" t="s">
        <v>2103</v>
      </c>
      <c r="G69" t="s">
        <v>2096</v>
      </c>
      <c r="H69" t="s">
        <v>1993</v>
      </c>
      <c r="I69">
        <v>2000</v>
      </c>
      <c r="J69">
        <v>0.40899999999999997</v>
      </c>
      <c r="M69" t="s">
        <v>2097</v>
      </c>
      <c r="N69" t="s">
        <v>2098</v>
      </c>
      <c r="O69" s="99" t="s">
        <v>2099</v>
      </c>
      <c r="P69" t="s">
        <v>34</v>
      </c>
    </row>
    <row r="70" spans="1:16">
      <c r="A70" t="s">
        <v>1992</v>
      </c>
      <c r="B70" t="s">
        <v>844</v>
      </c>
      <c r="C70" t="s">
        <v>699</v>
      </c>
      <c r="F70" s="100" t="s">
        <v>2103</v>
      </c>
      <c r="G70" t="s">
        <v>2100</v>
      </c>
      <c r="H70" t="s">
        <v>1993</v>
      </c>
      <c r="I70">
        <v>2000</v>
      </c>
      <c r="J70">
        <v>0.52500000000000002</v>
      </c>
      <c r="M70" t="s">
        <v>2097</v>
      </c>
      <c r="N70" t="s">
        <v>2098</v>
      </c>
      <c r="O70" s="99" t="s">
        <v>2099</v>
      </c>
      <c r="P70" t="s">
        <v>34</v>
      </c>
    </row>
    <row r="71" spans="1:16">
      <c r="A71" t="s">
        <v>1992</v>
      </c>
      <c r="B71" t="s">
        <v>844</v>
      </c>
      <c r="C71" t="s">
        <v>699</v>
      </c>
      <c r="F71" s="100" t="s">
        <v>2104</v>
      </c>
      <c r="G71" t="s">
        <v>2096</v>
      </c>
      <c r="H71" t="s">
        <v>1993</v>
      </c>
      <c r="I71">
        <v>2000</v>
      </c>
      <c r="J71">
        <v>0</v>
      </c>
      <c r="M71" t="s">
        <v>2097</v>
      </c>
      <c r="N71" t="s">
        <v>2098</v>
      </c>
      <c r="O71" s="99" t="s">
        <v>2099</v>
      </c>
      <c r="P71" t="s">
        <v>34</v>
      </c>
    </row>
    <row r="72" spans="1:16">
      <c r="A72" t="s">
        <v>1992</v>
      </c>
      <c r="B72" t="s">
        <v>844</v>
      </c>
      <c r="C72" t="s">
        <v>699</v>
      </c>
      <c r="F72" s="100" t="s">
        <v>2104</v>
      </c>
      <c r="G72" t="s">
        <v>2100</v>
      </c>
      <c r="H72" t="s">
        <v>1993</v>
      </c>
      <c r="I72">
        <v>2000</v>
      </c>
      <c r="J72">
        <v>0</v>
      </c>
      <c r="M72" t="s">
        <v>2097</v>
      </c>
      <c r="N72" t="s">
        <v>2098</v>
      </c>
      <c r="O72" s="99" t="s">
        <v>2099</v>
      </c>
      <c r="P72" t="s">
        <v>34</v>
      </c>
    </row>
    <row r="73" spans="1:16">
      <c r="A73" t="s">
        <v>1992</v>
      </c>
      <c r="B73" t="s">
        <v>844</v>
      </c>
      <c r="C73" t="s">
        <v>699</v>
      </c>
      <c r="F73" t="s">
        <v>2105</v>
      </c>
      <c r="G73" t="s">
        <v>2096</v>
      </c>
      <c r="H73" t="s">
        <v>1993</v>
      </c>
      <c r="I73">
        <v>2000</v>
      </c>
      <c r="J73">
        <v>0.45800000000000002</v>
      </c>
      <c r="M73" t="s">
        <v>2097</v>
      </c>
      <c r="N73" t="s">
        <v>2098</v>
      </c>
      <c r="O73" s="99" t="s">
        <v>2099</v>
      </c>
      <c r="P73" t="s">
        <v>34</v>
      </c>
    </row>
    <row r="74" spans="1:16">
      <c r="A74" t="s">
        <v>1992</v>
      </c>
      <c r="B74" t="s">
        <v>844</v>
      </c>
      <c r="C74" t="s">
        <v>699</v>
      </c>
      <c r="F74" t="s">
        <v>2105</v>
      </c>
      <c r="G74" t="s">
        <v>2100</v>
      </c>
      <c r="H74" t="s">
        <v>1993</v>
      </c>
      <c r="I74">
        <v>2000</v>
      </c>
      <c r="J74">
        <v>0.34200000000000003</v>
      </c>
      <c r="M74" t="s">
        <v>2097</v>
      </c>
      <c r="N74" t="s">
        <v>2098</v>
      </c>
      <c r="O74" s="99" t="s">
        <v>2099</v>
      </c>
      <c r="P74" t="s">
        <v>34</v>
      </c>
    </row>
    <row r="75" spans="1:16">
      <c r="A75" t="s">
        <v>1992</v>
      </c>
      <c r="B75" t="s">
        <v>844</v>
      </c>
      <c r="C75" t="s">
        <v>699</v>
      </c>
      <c r="F75" t="s">
        <v>2095</v>
      </c>
      <c r="G75" t="s">
        <v>2096</v>
      </c>
      <c r="H75" t="s">
        <v>1993</v>
      </c>
      <c r="I75" t="s">
        <v>2106</v>
      </c>
      <c r="J75">
        <v>0.47099999999999997</v>
      </c>
      <c r="M75" t="s">
        <v>2097</v>
      </c>
      <c r="N75" t="s">
        <v>2098</v>
      </c>
      <c r="O75" s="99" t="s">
        <v>2099</v>
      </c>
      <c r="P75" t="s">
        <v>34</v>
      </c>
    </row>
    <row r="76" spans="1:16">
      <c r="A76" t="s">
        <v>1992</v>
      </c>
      <c r="B76" t="s">
        <v>844</v>
      </c>
      <c r="C76" t="s">
        <v>699</v>
      </c>
      <c r="F76" t="s">
        <v>2095</v>
      </c>
      <c r="G76" t="s">
        <v>2100</v>
      </c>
      <c r="H76" t="s">
        <v>1993</v>
      </c>
      <c r="I76" t="s">
        <v>2106</v>
      </c>
      <c r="J76">
        <v>0.17299999999999999</v>
      </c>
      <c r="M76" t="s">
        <v>2097</v>
      </c>
      <c r="N76" t="s">
        <v>2098</v>
      </c>
      <c r="O76" s="99" t="s">
        <v>2099</v>
      </c>
      <c r="P76" t="s">
        <v>34</v>
      </c>
    </row>
    <row r="77" spans="1:16">
      <c r="A77" t="s">
        <v>1992</v>
      </c>
      <c r="B77" t="s">
        <v>844</v>
      </c>
      <c r="C77" t="s">
        <v>699</v>
      </c>
      <c r="F77" t="s">
        <v>2101</v>
      </c>
      <c r="G77" t="s">
        <v>2096</v>
      </c>
      <c r="H77" t="s">
        <v>1993</v>
      </c>
      <c r="I77" t="s">
        <v>2106</v>
      </c>
      <c r="J77">
        <v>0.35399999999999998</v>
      </c>
      <c r="M77" t="s">
        <v>2097</v>
      </c>
      <c r="N77" t="s">
        <v>2098</v>
      </c>
      <c r="O77" s="99" t="s">
        <v>2099</v>
      </c>
      <c r="P77" t="s">
        <v>34</v>
      </c>
    </row>
    <row r="78" spans="1:16">
      <c r="A78" t="s">
        <v>1992</v>
      </c>
      <c r="B78" t="s">
        <v>844</v>
      </c>
      <c r="C78" t="s">
        <v>699</v>
      </c>
      <c r="F78" s="100" t="s">
        <v>2101</v>
      </c>
      <c r="G78" t="s">
        <v>2100</v>
      </c>
      <c r="H78" t="s">
        <v>1993</v>
      </c>
      <c r="I78" t="s">
        <v>2106</v>
      </c>
      <c r="J78">
        <v>0.19400000000000001</v>
      </c>
      <c r="M78" t="s">
        <v>2097</v>
      </c>
      <c r="N78" t="s">
        <v>2098</v>
      </c>
      <c r="O78" s="99" t="s">
        <v>2099</v>
      </c>
      <c r="P78" t="s">
        <v>34</v>
      </c>
    </row>
    <row r="79" spans="1:16">
      <c r="A79" t="s">
        <v>1992</v>
      </c>
      <c r="B79" t="s">
        <v>844</v>
      </c>
      <c r="C79" t="s">
        <v>699</v>
      </c>
      <c r="F79" s="100" t="s">
        <v>2102</v>
      </c>
      <c r="G79" t="s">
        <v>2096</v>
      </c>
      <c r="H79" t="s">
        <v>1993</v>
      </c>
      <c r="I79" t="s">
        <v>2106</v>
      </c>
      <c r="J79">
        <v>0.35699999999999998</v>
      </c>
      <c r="M79" t="s">
        <v>2097</v>
      </c>
      <c r="N79" t="s">
        <v>2098</v>
      </c>
      <c r="O79" s="99" t="s">
        <v>2099</v>
      </c>
      <c r="P79" t="s">
        <v>34</v>
      </c>
    </row>
    <row r="80" spans="1:16">
      <c r="A80" t="s">
        <v>1992</v>
      </c>
      <c r="B80" t="s">
        <v>844</v>
      </c>
      <c r="C80" t="s">
        <v>699</v>
      </c>
      <c r="F80" s="100" t="s">
        <v>2102</v>
      </c>
      <c r="G80" t="s">
        <v>2100</v>
      </c>
      <c r="H80" t="s">
        <v>1993</v>
      </c>
      <c r="I80" t="s">
        <v>2106</v>
      </c>
      <c r="J80">
        <v>0.28000000000000003</v>
      </c>
      <c r="M80" t="s">
        <v>2097</v>
      </c>
      <c r="N80" t="s">
        <v>2098</v>
      </c>
      <c r="O80" s="99" t="s">
        <v>2099</v>
      </c>
      <c r="P80" t="s">
        <v>34</v>
      </c>
    </row>
    <row r="81" spans="1:16">
      <c r="A81" t="s">
        <v>1992</v>
      </c>
      <c r="B81" t="s">
        <v>844</v>
      </c>
      <c r="C81" t="s">
        <v>699</v>
      </c>
      <c r="F81" s="100" t="s">
        <v>2103</v>
      </c>
      <c r="G81" t="s">
        <v>2096</v>
      </c>
      <c r="H81" t="s">
        <v>1993</v>
      </c>
      <c r="I81" t="s">
        <v>2106</v>
      </c>
      <c r="J81">
        <v>0.33900000000000002</v>
      </c>
      <c r="M81" t="s">
        <v>2097</v>
      </c>
      <c r="N81" t="s">
        <v>2098</v>
      </c>
      <c r="O81" s="99" t="s">
        <v>2099</v>
      </c>
      <c r="P81" t="s">
        <v>34</v>
      </c>
    </row>
    <row r="82" spans="1:16">
      <c r="A82" t="s">
        <v>1992</v>
      </c>
      <c r="B82" t="s">
        <v>844</v>
      </c>
      <c r="C82" t="s">
        <v>699</v>
      </c>
      <c r="F82" s="100" t="s">
        <v>2103</v>
      </c>
      <c r="G82" t="s">
        <v>2100</v>
      </c>
      <c r="H82" t="s">
        <v>1993</v>
      </c>
      <c r="I82" t="s">
        <v>2106</v>
      </c>
      <c r="J82">
        <v>0.5</v>
      </c>
      <c r="M82" t="s">
        <v>2097</v>
      </c>
      <c r="N82" t="s">
        <v>2098</v>
      </c>
      <c r="O82" s="99" t="s">
        <v>2099</v>
      </c>
      <c r="P82" t="s">
        <v>34</v>
      </c>
    </row>
    <row r="83" spans="1:16">
      <c r="A83" t="s">
        <v>1992</v>
      </c>
      <c r="B83" t="s">
        <v>844</v>
      </c>
      <c r="C83" t="s">
        <v>699</v>
      </c>
      <c r="F83" s="100" t="s">
        <v>2104</v>
      </c>
      <c r="G83" t="s">
        <v>2096</v>
      </c>
      <c r="H83" t="s">
        <v>1993</v>
      </c>
      <c r="I83" t="s">
        <v>2106</v>
      </c>
      <c r="J83">
        <v>0.60799999999999998</v>
      </c>
      <c r="M83" t="s">
        <v>2097</v>
      </c>
      <c r="N83" t="s">
        <v>2098</v>
      </c>
      <c r="O83" s="99" t="s">
        <v>2099</v>
      </c>
      <c r="P83" t="s">
        <v>34</v>
      </c>
    </row>
    <row r="84" spans="1:16">
      <c r="A84" t="s">
        <v>1992</v>
      </c>
      <c r="B84" t="s">
        <v>844</v>
      </c>
      <c r="C84" t="s">
        <v>699</v>
      </c>
      <c r="F84" s="100" t="s">
        <v>2104</v>
      </c>
      <c r="G84" t="s">
        <v>2100</v>
      </c>
      <c r="H84" t="s">
        <v>1993</v>
      </c>
      <c r="I84" t="s">
        <v>2106</v>
      </c>
      <c r="J84">
        <v>0.32400000000000001</v>
      </c>
      <c r="M84" t="s">
        <v>2097</v>
      </c>
      <c r="N84" t="s">
        <v>2098</v>
      </c>
      <c r="O84" s="99" t="s">
        <v>2099</v>
      </c>
      <c r="P84" t="s">
        <v>34</v>
      </c>
    </row>
    <row r="85" spans="1:16">
      <c r="A85" t="s">
        <v>1992</v>
      </c>
      <c r="B85" t="s">
        <v>844</v>
      </c>
      <c r="C85" t="s">
        <v>699</v>
      </c>
      <c r="F85" t="s">
        <v>2105</v>
      </c>
      <c r="G85" t="s">
        <v>2096</v>
      </c>
      <c r="H85" t="s">
        <v>1993</v>
      </c>
      <c r="I85" t="s">
        <v>2106</v>
      </c>
      <c r="J85">
        <v>0.41899999999999998</v>
      </c>
      <c r="M85" t="s">
        <v>2097</v>
      </c>
      <c r="N85" t="s">
        <v>2098</v>
      </c>
      <c r="O85" s="99" t="s">
        <v>2099</v>
      </c>
      <c r="P85" t="s">
        <v>34</v>
      </c>
    </row>
    <row r="86" spans="1:16">
      <c r="A86" t="s">
        <v>1992</v>
      </c>
      <c r="B86" t="s">
        <v>844</v>
      </c>
      <c r="C86" t="s">
        <v>699</v>
      </c>
      <c r="F86" t="s">
        <v>2105</v>
      </c>
      <c r="G86" t="s">
        <v>2100</v>
      </c>
      <c r="H86" t="s">
        <v>1993</v>
      </c>
      <c r="I86" t="s">
        <v>2106</v>
      </c>
      <c r="J86">
        <v>0.28199999999999997</v>
      </c>
      <c r="M86" t="s">
        <v>2097</v>
      </c>
      <c r="N86" t="s">
        <v>2098</v>
      </c>
      <c r="O86" s="99" t="s">
        <v>2099</v>
      </c>
      <c r="P86" t="s">
        <v>34</v>
      </c>
    </row>
    <row r="87" spans="1:16">
      <c r="A87" t="s">
        <v>1992</v>
      </c>
      <c r="B87" t="s">
        <v>844</v>
      </c>
      <c r="C87" t="s">
        <v>699</v>
      </c>
      <c r="F87" s="100" t="s">
        <v>2095</v>
      </c>
      <c r="G87" t="s">
        <v>1589</v>
      </c>
      <c r="H87" t="s">
        <v>1993</v>
      </c>
      <c r="I87" t="s">
        <v>2106</v>
      </c>
      <c r="J87">
        <v>0</v>
      </c>
      <c r="M87" t="s">
        <v>2097</v>
      </c>
      <c r="N87" t="s">
        <v>2098</v>
      </c>
      <c r="O87" s="99" t="s">
        <v>2099</v>
      </c>
      <c r="P87" t="s">
        <v>34</v>
      </c>
    </row>
    <row r="88" spans="1:16">
      <c r="A88" t="s">
        <v>1992</v>
      </c>
      <c r="B88" t="s">
        <v>844</v>
      </c>
      <c r="C88" t="s">
        <v>699</v>
      </c>
      <c r="F88" s="100" t="s">
        <v>2107</v>
      </c>
      <c r="G88" t="s">
        <v>1589</v>
      </c>
      <c r="H88" t="s">
        <v>1993</v>
      </c>
      <c r="I88" t="s">
        <v>2106</v>
      </c>
      <c r="J88">
        <v>0.66700000000000004</v>
      </c>
      <c r="M88" t="s">
        <v>2097</v>
      </c>
      <c r="N88" t="s">
        <v>2098</v>
      </c>
      <c r="O88" s="99" t="s">
        <v>2099</v>
      </c>
      <c r="P88" t="s">
        <v>34</v>
      </c>
    </row>
    <row r="89" spans="1:16">
      <c r="A89" t="s">
        <v>1992</v>
      </c>
      <c r="B89" t="s">
        <v>844</v>
      </c>
      <c r="C89" t="s">
        <v>699</v>
      </c>
      <c r="F89" s="100" t="s">
        <v>2108</v>
      </c>
      <c r="G89" t="s">
        <v>1589</v>
      </c>
      <c r="H89" t="s">
        <v>1993</v>
      </c>
      <c r="I89" t="s">
        <v>2106</v>
      </c>
      <c r="J89">
        <v>0.86699999999999999</v>
      </c>
      <c r="M89" t="s">
        <v>2097</v>
      </c>
      <c r="N89" t="s">
        <v>2098</v>
      </c>
      <c r="O89" s="99" t="s">
        <v>2099</v>
      </c>
      <c r="P89" t="s">
        <v>34</v>
      </c>
    </row>
    <row r="90" spans="1:16">
      <c r="A90" t="s">
        <v>1992</v>
      </c>
      <c r="B90" t="s">
        <v>844</v>
      </c>
      <c r="C90" t="s">
        <v>699</v>
      </c>
      <c r="F90" s="100" t="s">
        <v>2109</v>
      </c>
      <c r="G90" t="s">
        <v>1589</v>
      </c>
      <c r="H90" t="s">
        <v>1993</v>
      </c>
      <c r="I90" t="s">
        <v>2106</v>
      </c>
      <c r="J90">
        <v>0</v>
      </c>
      <c r="M90" t="s">
        <v>2097</v>
      </c>
      <c r="N90" t="s">
        <v>2098</v>
      </c>
      <c r="O90" s="99" t="s">
        <v>2099</v>
      </c>
      <c r="P90" t="s">
        <v>34</v>
      </c>
    </row>
    <row r="91" spans="1:16">
      <c r="A91" t="s">
        <v>1992</v>
      </c>
      <c r="B91" t="s">
        <v>844</v>
      </c>
      <c r="C91" t="s">
        <v>699</v>
      </c>
      <c r="F91" s="100" t="s">
        <v>1895</v>
      </c>
      <c r="G91" t="s">
        <v>1589</v>
      </c>
      <c r="H91" t="s">
        <v>1993</v>
      </c>
      <c r="I91" t="s">
        <v>2106</v>
      </c>
      <c r="J91">
        <v>6.3E-2</v>
      </c>
      <c r="M91" t="s">
        <v>2097</v>
      </c>
      <c r="N91" t="s">
        <v>2098</v>
      </c>
      <c r="O91" s="99" t="s">
        <v>2099</v>
      </c>
      <c r="P91" t="s">
        <v>34</v>
      </c>
    </row>
    <row r="92" spans="1:16">
      <c r="A92" t="s">
        <v>1992</v>
      </c>
      <c r="B92" t="s">
        <v>844</v>
      </c>
      <c r="C92" t="s">
        <v>699</v>
      </c>
      <c r="F92" s="100" t="s">
        <v>2105</v>
      </c>
      <c r="G92" t="s">
        <v>1589</v>
      </c>
      <c r="H92" t="s">
        <v>1993</v>
      </c>
      <c r="I92" t="s">
        <v>2106</v>
      </c>
      <c r="J92">
        <v>0.27300000000000002</v>
      </c>
      <c r="M92" t="s">
        <v>2097</v>
      </c>
      <c r="N92" t="s">
        <v>2098</v>
      </c>
      <c r="O92" s="99" t="s">
        <v>2099</v>
      </c>
      <c r="P92" t="s">
        <v>34</v>
      </c>
    </row>
    <row r="93" spans="1:16">
      <c r="A93" t="s">
        <v>1992</v>
      </c>
      <c r="B93" t="s">
        <v>844</v>
      </c>
      <c r="C93" t="s">
        <v>699</v>
      </c>
      <c r="F93" s="100" t="s">
        <v>2095</v>
      </c>
      <c r="G93" t="s">
        <v>1907</v>
      </c>
      <c r="H93" t="s">
        <v>1993</v>
      </c>
      <c r="I93" t="s">
        <v>2106</v>
      </c>
      <c r="J93">
        <v>0</v>
      </c>
      <c r="M93" t="s">
        <v>2097</v>
      </c>
      <c r="N93" t="s">
        <v>2098</v>
      </c>
      <c r="O93" s="99" t="s">
        <v>2099</v>
      </c>
      <c r="P93" t="s">
        <v>34</v>
      </c>
    </row>
    <row r="94" spans="1:16">
      <c r="A94" t="s">
        <v>1992</v>
      </c>
      <c r="B94" t="s">
        <v>844</v>
      </c>
      <c r="C94" t="s">
        <v>699</v>
      </c>
      <c r="F94" s="100" t="s">
        <v>2107</v>
      </c>
      <c r="G94" t="s">
        <v>1907</v>
      </c>
      <c r="H94" t="s">
        <v>1993</v>
      </c>
      <c r="I94" t="s">
        <v>2106</v>
      </c>
      <c r="J94">
        <v>1</v>
      </c>
      <c r="M94" t="s">
        <v>2097</v>
      </c>
      <c r="N94" t="s">
        <v>2098</v>
      </c>
      <c r="O94" s="99" t="s">
        <v>2099</v>
      </c>
      <c r="P94" t="s">
        <v>34</v>
      </c>
    </row>
    <row r="95" spans="1:16">
      <c r="A95" t="s">
        <v>1992</v>
      </c>
      <c r="B95" t="s">
        <v>844</v>
      </c>
      <c r="C95" t="s">
        <v>699</v>
      </c>
      <c r="F95" s="100" t="s">
        <v>2108</v>
      </c>
      <c r="G95" t="s">
        <v>1907</v>
      </c>
      <c r="H95" t="s">
        <v>1993</v>
      </c>
      <c r="I95" t="s">
        <v>2106</v>
      </c>
      <c r="J95">
        <v>0.4</v>
      </c>
      <c r="M95" t="s">
        <v>2097</v>
      </c>
      <c r="N95" t="s">
        <v>2098</v>
      </c>
      <c r="O95" s="99" t="s">
        <v>2099</v>
      </c>
      <c r="P95" t="s">
        <v>34</v>
      </c>
    </row>
    <row r="96" spans="1:16">
      <c r="A96" t="s">
        <v>1992</v>
      </c>
      <c r="B96" t="s">
        <v>844</v>
      </c>
      <c r="C96" t="s">
        <v>699</v>
      </c>
      <c r="F96" s="100" t="s">
        <v>2109</v>
      </c>
      <c r="G96" t="s">
        <v>1907</v>
      </c>
      <c r="H96" t="s">
        <v>1993</v>
      </c>
      <c r="I96" t="s">
        <v>2106</v>
      </c>
      <c r="J96">
        <v>0</v>
      </c>
      <c r="M96" t="s">
        <v>2097</v>
      </c>
      <c r="N96" t="s">
        <v>2098</v>
      </c>
      <c r="O96" s="99" t="s">
        <v>2099</v>
      </c>
      <c r="P96" t="s">
        <v>34</v>
      </c>
    </row>
    <row r="97" spans="1:16">
      <c r="A97" t="s">
        <v>1992</v>
      </c>
      <c r="B97" t="s">
        <v>844</v>
      </c>
      <c r="C97" t="s">
        <v>699</v>
      </c>
      <c r="F97" s="100" t="s">
        <v>1895</v>
      </c>
      <c r="G97" t="s">
        <v>1907</v>
      </c>
      <c r="H97" t="s">
        <v>1993</v>
      </c>
      <c r="I97" t="s">
        <v>2106</v>
      </c>
      <c r="J97">
        <v>0</v>
      </c>
      <c r="M97" t="s">
        <v>2097</v>
      </c>
      <c r="N97" t="s">
        <v>2098</v>
      </c>
      <c r="O97" s="99" t="s">
        <v>2099</v>
      </c>
      <c r="P97" t="s">
        <v>34</v>
      </c>
    </row>
    <row r="98" spans="1:16">
      <c r="A98" t="s">
        <v>1992</v>
      </c>
      <c r="B98" t="s">
        <v>844</v>
      </c>
      <c r="C98" t="s">
        <v>699</v>
      </c>
      <c r="F98" s="100" t="s">
        <v>2105</v>
      </c>
      <c r="G98" t="s">
        <v>1907</v>
      </c>
      <c r="H98" t="s">
        <v>1993</v>
      </c>
      <c r="I98" t="s">
        <v>2106</v>
      </c>
      <c r="J98">
        <v>0.17100000000000001</v>
      </c>
      <c r="M98" t="s">
        <v>2097</v>
      </c>
      <c r="N98" t="s">
        <v>2098</v>
      </c>
      <c r="O98" s="99" t="s">
        <v>2099</v>
      </c>
      <c r="P98" t="s">
        <v>34</v>
      </c>
    </row>
    <row r="99" spans="1:16">
      <c r="A99" t="s">
        <v>1992</v>
      </c>
      <c r="B99" t="s">
        <v>844</v>
      </c>
      <c r="C99" t="s">
        <v>699</v>
      </c>
      <c r="F99" s="100" t="s">
        <v>2095</v>
      </c>
      <c r="G99" t="s">
        <v>2096</v>
      </c>
      <c r="H99" t="s">
        <v>1993</v>
      </c>
      <c r="I99" t="s">
        <v>2106</v>
      </c>
      <c r="J99">
        <v>0.3</v>
      </c>
      <c r="M99" t="s">
        <v>2097</v>
      </c>
      <c r="N99" t="s">
        <v>2098</v>
      </c>
      <c r="O99" s="99" t="s">
        <v>2099</v>
      </c>
      <c r="P99" t="s">
        <v>34</v>
      </c>
    </row>
    <row r="100" spans="1:16">
      <c r="A100" t="s">
        <v>1992</v>
      </c>
      <c r="B100" t="s">
        <v>844</v>
      </c>
      <c r="C100" t="s">
        <v>699</v>
      </c>
      <c r="F100" s="100" t="s">
        <v>2107</v>
      </c>
      <c r="G100" t="s">
        <v>2096</v>
      </c>
      <c r="H100" t="s">
        <v>1993</v>
      </c>
      <c r="I100" t="s">
        <v>2106</v>
      </c>
      <c r="J100">
        <v>0.83299999999999996</v>
      </c>
      <c r="M100" t="s">
        <v>2097</v>
      </c>
      <c r="N100" t="s">
        <v>2098</v>
      </c>
      <c r="O100" s="99" t="s">
        <v>2099</v>
      </c>
      <c r="P100" t="s">
        <v>34</v>
      </c>
    </row>
    <row r="101" spans="1:16">
      <c r="A101" t="s">
        <v>1992</v>
      </c>
      <c r="B101" t="s">
        <v>844</v>
      </c>
      <c r="C101" t="s">
        <v>699</v>
      </c>
      <c r="F101" s="100" t="s">
        <v>2108</v>
      </c>
      <c r="G101" t="s">
        <v>2096</v>
      </c>
      <c r="H101" t="s">
        <v>1993</v>
      </c>
      <c r="I101" t="s">
        <v>2106</v>
      </c>
      <c r="J101">
        <v>0.73299999999999998</v>
      </c>
      <c r="M101" t="s">
        <v>2097</v>
      </c>
      <c r="N101" t="s">
        <v>2098</v>
      </c>
      <c r="O101" s="99" t="s">
        <v>2099</v>
      </c>
      <c r="P101" t="s">
        <v>34</v>
      </c>
    </row>
    <row r="102" spans="1:16">
      <c r="A102" t="s">
        <v>1992</v>
      </c>
      <c r="B102" t="s">
        <v>844</v>
      </c>
      <c r="C102" t="s">
        <v>699</v>
      </c>
      <c r="F102" s="100" t="s">
        <v>2109</v>
      </c>
      <c r="G102" t="s">
        <v>2096</v>
      </c>
      <c r="H102" t="s">
        <v>1993</v>
      </c>
      <c r="I102" t="s">
        <v>2106</v>
      </c>
      <c r="J102">
        <v>1</v>
      </c>
      <c r="M102" t="s">
        <v>2097</v>
      </c>
      <c r="N102" t="s">
        <v>2098</v>
      </c>
      <c r="O102" s="99" t="s">
        <v>2099</v>
      </c>
      <c r="P102" t="s">
        <v>34</v>
      </c>
    </row>
    <row r="103" spans="1:16">
      <c r="A103" t="s">
        <v>1992</v>
      </c>
      <c r="B103" t="s">
        <v>844</v>
      </c>
      <c r="C103" t="s">
        <v>699</v>
      </c>
      <c r="F103" s="100" t="s">
        <v>1895</v>
      </c>
      <c r="G103" t="s">
        <v>2096</v>
      </c>
      <c r="H103" t="s">
        <v>1993</v>
      </c>
      <c r="I103" t="s">
        <v>2106</v>
      </c>
      <c r="J103">
        <v>1</v>
      </c>
      <c r="M103" t="s">
        <v>2097</v>
      </c>
      <c r="N103" t="s">
        <v>2098</v>
      </c>
      <c r="O103" s="99" t="s">
        <v>2099</v>
      </c>
      <c r="P103" t="s">
        <v>34</v>
      </c>
    </row>
    <row r="104" spans="1:16">
      <c r="A104" t="s">
        <v>1992</v>
      </c>
      <c r="B104" t="s">
        <v>844</v>
      </c>
      <c r="C104" t="s">
        <v>699</v>
      </c>
      <c r="F104" s="100" t="s">
        <v>2105</v>
      </c>
      <c r="G104" t="s">
        <v>2096</v>
      </c>
      <c r="H104" t="s">
        <v>1993</v>
      </c>
      <c r="I104" t="s">
        <v>2106</v>
      </c>
      <c r="J104">
        <v>0.77600000000000002</v>
      </c>
      <c r="M104" t="s">
        <v>2097</v>
      </c>
      <c r="N104" t="s">
        <v>2098</v>
      </c>
      <c r="O104" s="99" t="s">
        <v>2099</v>
      </c>
      <c r="P104" t="s">
        <v>34</v>
      </c>
    </row>
    <row r="105" spans="1:16">
      <c r="A105" t="s">
        <v>1992</v>
      </c>
      <c r="B105" t="s">
        <v>844</v>
      </c>
      <c r="C105" t="s">
        <v>699</v>
      </c>
      <c r="G105" t="s">
        <v>2110</v>
      </c>
      <c r="H105" t="s">
        <v>1993</v>
      </c>
      <c r="I105">
        <v>2004</v>
      </c>
      <c r="J105">
        <v>0.72</v>
      </c>
      <c r="M105" t="s">
        <v>2111</v>
      </c>
      <c r="N105" t="s">
        <v>2112</v>
      </c>
      <c r="O105" t="s">
        <v>2113</v>
      </c>
      <c r="P105" t="s">
        <v>34</v>
      </c>
    </row>
    <row r="106" spans="1:16">
      <c r="A106" t="s">
        <v>1992</v>
      </c>
      <c r="B106" t="s">
        <v>844</v>
      </c>
      <c r="C106" t="s">
        <v>699</v>
      </c>
      <c r="G106" t="s">
        <v>2114</v>
      </c>
      <c r="H106" t="s">
        <v>1993</v>
      </c>
      <c r="I106">
        <v>2004</v>
      </c>
      <c r="J106">
        <v>0.89</v>
      </c>
      <c r="M106" t="s">
        <v>2111</v>
      </c>
      <c r="N106" t="s">
        <v>2112</v>
      </c>
      <c r="O106" t="s">
        <v>2113</v>
      </c>
      <c r="P106" t="s">
        <v>34</v>
      </c>
    </row>
    <row r="107" spans="1:16">
      <c r="A107" t="s">
        <v>1992</v>
      </c>
      <c r="B107" t="s">
        <v>844</v>
      </c>
      <c r="C107" t="s">
        <v>699</v>
      </c>
      <c r="F107" s="100" t="s">
        <v>1352</v>
      </c>
      <c r="H107" t="s">
        <v>1993</v>
      </c>
      <c r="J107">
        <v>0.495</v>
      </c>
      <c r="M107" t="s">
        <v>2115</v>
      </c>
      <c r="N107" t="s">
        <v>2116</v>
      </c>
      <c r="O107" s="99" t="s">
        <v>2117</v>
      </c>
      <c r="P107" t="s">
        <v>34</v>
      </c>
    </row>
    <row r="108" spans="1:16">
      <c r="A108" t="s">
        <v>1992</v>
      </c>
      <c r="B108" t="s">
        <v>844</v>
      </c>
      <c r="C108" t="s">
        <v>699</v>
      </c>
      <c r="F108" s="100" t="s">
        <v>2118</v>
      </c>
      <c r="H108" t="s">
        <v>1993</v>
      </c>
      <c r="J108">
        <v>0.73199999999999998</v>
      </c>
      <c r="M108" t="s">
        <v>2115</v>
      </c>
      <c r="N108" t="s">
        <v>2116</v>
      </c>
      <c r="O108" s="99" t="s">
        <v>2117</v>
      </c>
      <c r="P108" t="s">
        <v>34</v>
      </c>
    </row>
    <row r="109" spans="1:16">
      <c r="A109" t="s">
        <v>1992</v>
      </c>
      <c r="B109" s="5" t="s">
        <v>844</v>
      </c>
      <c r="C109" s="4" t="s">
        <v>30</v>
      </c>
      <c r="G109" s="101" t="s">
        <v>2119</v>
      </c>
      <c r="H109" t="s">
        <v>2096</v>
      </c>
      <c r="I109" s="101" t="s">
        <v>2106</v>
      </c>
      <c r="J109" s="101">
        <v>0.41899999999999998</v>
      </c>
      <c r="M109" t="s">
        <v>2120</v>
      </c>
      <c r="N109" s="4" t="s">
        <v>853</v>
      </c>
      <c r="O109" s="99" t="s">
        <v>854</v>
      </c>
      <c r="P109" t="s">
        <v>34</v>
      </c>
    </row>
    <row r="110" spans="1:16">
      <c r="A110" t="s">
        <v>1992</v>
      </c>
      <c r="B110" s="5" t="s">
        <v>844</v>
      </c>
      <c r="C110" s="4" t="s">
        <v>30</v>
      </c>
      <c r="G110" s="101" t="s">
        <v>2119</v>
      </c>
      <c r="H110" t="s">
        <v>2100</v>
      </c>
      <c r="I110" s="101" t="s">
        <v>2106</v>
      </c>
      <c r="J110" s="101">
        <v>0.28799999999999998</v>
      </c>
      <c r="M110" t="s">
        <v>2120</v>
      </c>
      <c r="N110" s="4" t="s">
        <v>853</v>
      </c>
      <c r="O110" s="99" t="s">
        <v>854</v>
      </c>
      <c r="P110" t="s">
        <v>34</v>
      </c>
    </row>
    <row r="111" spans="1:16">
      <c r="A111" t="s">
        <v>1992</v>
      </c>
      <c r="B111" s="5" t="s">
        <v>844</v>
      </c>
      <c r="C111" s="4" t="s">
        <v>30</v>
      </c>
      <c r="G111" s="101" t="s">
        <v>2119</v>
      </c>
      <c r="I111" s="101" t="s">
        <v>2121</v>
      </c>
      <c r="J111" s="101">
        <v>0.48399999999999999</v>
      </c>
      <c r="M111" t="s">
        <v>2120</v>
      </c>
      <c r="N111" s="4" t="s">
        <v>853</v>
      </c>
      <c r="O111" s="99" t="s">
        <v>854</v>
      </c>
      <c r="P111" t="s">
        <v>34</v>
      </c>
    </row>
    <row r="112" spans="1:16">
      <c r="A112" t="s">
        <v>1992</v>
      </c>
      <c r="B112" s="5" t="s">
        <v>844</v>
      </c>
      <c r="C112" s="4" t="s">
        <v>30</v>
      </c>
      <c r="F112" t="s">
        <v>2118</v>
      </c>
      <c r="G112" s="101" t="s">
        <v>2122</v>
      </c>
      <c r="I112" s="101" t="s">
        <v>2123</v>
      </c>
      <c r="J112" s="101">
        <v>0.73199999999999998</v>
      </c>
      <c r="M112" t="s">
        <v>2120</v>
      </c>
      <c r="N112" s="4" t="s">
        <v>853</v>
      </c>
      <c r="O112" s="99" t="s">
        <v>854</v>
      </c>
      <c r="P112" t="s">
        <v>34</v>
      </c>
    </row>
    <row r="113" spans="1:16">
      <c r="A113" t="s">
        <v>1992</v>
      </c>
      <c r="B113" s="5" t="s">
        <v>844</v>
      </c>
      <c r="C113" s="4" t="s">
        <v>30</v>
      </c>
      <c r="G113" s="101" t="s">
        <v>2124</v>
      </c>
      <c r="I113" s="101" t="s">
        <v>2125</v>
      </c>
      <c r="J113" s="102">
        <v>0.31</v>
      </c>
      <c r="M113" t="s">
        <v>2120</v>
      </c>
      <c r="N113" s="4" t="s">
        <v>853</v>
      </c>
      <c r="O113" s="99" t="s">
        <v>854</v>
      </c>
      <c r="P113" t="s">
        <v>34</v>
      </c>
    </row>
    <row r="114" spans="1:16">
      <c r="A114" t="s">
        <v>1992</v>
      </c>
      <c r="B114" s="5" t="s">
        <v>844</v>
      </c>
      <c r="C114" s="4" t="s">
        <v>30</v>
      </c>
      <c r="G114" s="101" t="s">
        <v>2126</v>
      </c>
      <c r="I114" s="101">
        <v>2008</v>
      </c>
      <c r="J114" s="101">
        <v>0.502</v>
      </c>
      <c r="M114" t="s">
        <v>2120</v>
      </c>
      <c r="N114" s="4" t="s">
        <v>853</v>
      </c>
      <c r="O114" s="99" t="s">
        <v>854</v>
      </c>
      <c r="P114" t="s">
        <v>34</v>
      </c>
    </row>
    <row r="115" spans="1:16">
      <c r="A115" t="s">
        <v>1992</v>
      </c>
      <c r="B115" s="5" t="s">
        <v>844</v>
      </c>
      <c r="C115" s="4" t="s">
        <v>30</v>
      </c>
      <c r="G115" s="101" t="s">
        <v>2126</v>
      </c>
      <c r="I115" s="101">
        <v>2008</v>
      </c>
      <c r="J115" s="102">
        <v>0.87</v>
      </c>
      <c r="M115" t="s">
        <v>2120</v>
      </c>
      <c r="N115" s="4" t="s">
        <v>853</v>
      </c>
      <c r="O115" s="99" t="s">
        <v>854</v>
      </c>
      <c r="P115" t="s">
        <v>34</v>
      </c>
    </row>
    <row r="116" spans="1:16">
      <c r="A116" t="s">
        <v>1992</v>
      </c>
      <c r="B116" s="5" t="s">
        <v>844</v>
      </c>
      <c r="C116" s="4" t="s">
        <v>30</v>
      </c>
      <c r="G116" s="101" t="s">
        <v>2119</v>
      </c>
      <c r="I116" s="101"/>
      <c r="J116" s="101">
        <v>0.20399999999999999</v>
      </c>
      <c r="M116" t="s">
        <v>2120</v>
      </c>
      <c r="N116" s="4" t="s">
        <v>853</v>
      </c>
      <c r="O116" s="99" t="s">
        <v>854</v>
      </c>
      <c r="P116" t="s">
        <v>34</v>
      </c>
    </row>
    <row r="117" spans="1:16">
      <c r="A117" t="s">
        <v>1992</v>
      </c>
      <c r="B117" s="5" t="s">
        <v>844</v>
      </c>
      <c r="C117" s="4" t="s">
        <v>30</v>
      </c>
      <c r="G117" s="101" t="s">
        <v>2127</v>
      </c>
      <c r="H117" t="s">
        <v>2096</v>
      </c>
      <c r="I117" s="101" t="s">
        <v>2038</v>
      </c>
      <c r="J117" s="101">
        <v>0.68600000000000005</v>
      </c>
      <c r="M117" t="s">
        <v>2120</v>
      </c>
      <c r="N117" s="4" t="s">
        <v>853</v>
      </c>
      <c r="O117" s="99" t="s">
        <v>854</v>
      </c>
      <c r="P117" t="s">
        <v>34</v>
      </c>
    </row>
    <row r="118" spans="1:16">
      <c r="A118" t="s">
        <v>1992</v>
      </c>
      <c r="B118" s="5" t="s">
        <v>844</v>
      </c>
      <c r="C118" s="4" t="s">
        <v>30</v>
      </c>
      <c r="G118" s="101" t="s">
        <v>2127</v>
      </c>
      <c r="H118" t="s">
        <v>2100</v>
      </c>
      <c r="I118" s="101" t="s">
        <v>2038</v>
      </c>
      <c r="J118" s="101">
        <v>7.0000000000000007E-2</v>
      </c>
      <c r="M118" t="s">
        <v>2120</v>
      </c>
      <c r="N118" s="4" t="s">
        <v>853</v>
      </c>
      <c r="O118" s="99" t="s">
        <v>854</v>
      </c>
      <c r="P118" t="s">
        <v>34</v>
      </c>
    </row>
    <row r="119" spans="1:16">
      <c r="A119" t="s">
        <v>1992</v>
      </c>
      <c r="B119" s="5" t="s">
        <v>844</v>
      </c>
      <c r="C119" s="4" t="s">
        <v>30</v>
      </c>
      <c r="G119" s="101" t="s">
        <v>2127</v>
      </c>
      <c r="H119" t="s">
        <v>2128</v>
      </c>
      <c r="I119" s="101" t="s">
        <v>2038</v>
      </c>
      <c r="J119" s="101">
        <v>0.67600000000000005</v>
      </c>
      <c r="M119" t="s">
        <v>2120</v>
      </c>
      <c r="N119" s="4" t="s">
        <v>853</v>
      </c>
      <c r="O119" s="99" t="s">
        <v>854</v>
      </c>
      <c r="P119" t="s">
        <v>34</v>
      </c>
    </row>
    <row r="120" spans="1:16">
      <c r="A120" t="s">
        <v>1992</v>
      </c>
      <c r="B120" s="5" t="s">
        <v>844</v>
      </c>
      <c r="C120" s="4" t="s">
        <v>30</v>
      </c>
      <c r="G120" s="101" t="s">
        <v>2129</v>
      </c>
      <c r="I120" s="101"/>
      <c r="J120" s="101">
        <v>0.91700000000000004</v>
      </c>
      <c r="M120" t="s">
        <v>2120</v>
      </c>
      <c r="N120" s="4" t="s">
        <v>853</v>
      </c>
      <c r="O120" s="99" t="s">
        <v>854</v>
      </c>
      <c r="P120" t="s">
        <v>34</v>
      </c>
    </row>
    <row r="121" spans="1:16">
      <c r="A121" t="s">
        <v>1992</v>
      </c>
      <c r="B121" s="5" t="s">
        <v>844</v>
      </c>
      <c r="C121" s="4" t="s">
        <v>30</v>
      </c>
      <c r="G121" s="101" t="s">
        <v>2130</v>
      </c>
      <c r="I121" s="101" t="s">
        <v>2131</v>
      </c>
      <c r="J121" s="102">
        <v>0.73</v>
      </c>
      <c r="M121" t="s">
        <v>2120</v>
      </c>
      <c r="N121" s="4" t="s">
        <v>853</v>
      </c>
      <c r="O121" s="99" t="s">
        <v>854</v>
      </c>
      <c r="P121" t="s">
        <v>34</v>
      </c>
    </row>
    <row r="122" spans="1:16">
      <c r="A122" t="s">
        <v>1992</v>
      </c>
      <c r="B122" s="5" t="s">
        <v>844</v>
      </c>
      <c r="C122" s="4" t="s">
        <v>30</v>
      </c>
      <c r="G122" s="101" t="s">
        <v>2132</v>
      </c>
      <c r="I122" s="101" t="s">
        <v>2133</v>
      </c>
      <c r="J122" s="101">
        <v>0.58099999999999996</v>
      </c>
      <c r="M122" t="s">
        <v>2120</v>
      </c>
      <c r="N122" s="4" t="s">
        <v>853</v>
      </c>
      <c r="O122" s="99" t="s">
        <v>854</v>
      </c>
      <c r="P122" t="s">
        <v>34</v>
      </c>
    </row>
    <row r="123" spans="1:16">
      <c r="A123" t="s">
        <v>1992</v>
      </c>
      <c r="B123" s="5" t="s">
        <v>844</v>
      </c>
      <c r="C123" s="4" t="s">
        <v>30</v>
      </c>
      <c r="G123" s="101" t="s">
        <v>2134</v>
      </c>
      <c r="I123" s="101"/>
      <c r="J123" s="101">
        <v>0.61599999999999999</v>
      </c>
      <c r="M123" t="s">
        <v>2120</v>
      </c>
      <c r="N123" s="4" t="s">
        <v>853</v>
      </c>
      <c r="O123" s="99" t="s">
        <v>854</v>
      </c>
      <c r="P123" t="s">
        <v>34</v>
      </c>
    </row>
    <row r="124" spans="1:16">
      <c r="A124" t="s">
        <v>1992</v>
      </c>
      <c r="B124" s="5" t="s">
        <v>844</v>
      </c>
      <c r="C124" s="4" t="s">
        <v>30</v>
      </c>
      <c r="G124" s="101" t="s">
        <v>2135</v>
      </c>
      <c r="H124" t="s">
        <v>2096</v>
      </c>
      <c r="I124" s="101">
        <v>2006</v>
      </c>
      <c r="J124" s="101">
        <v>0.28999999999999998</v>
      </c>
      <c r="M124" t="s">
        <v>2120</v>
      </c>
      <c r="N124" s="4" t="s">
        <v>853</v>
      </c>
      <c r="O124" s="99" t="s">
        <v>854</v>
      </c>
      <c r="P124" t="s">
        <v>34</v>
      </c>
    </row>
    <row r="125" spans="1:16">
      <c r="A125" t="s">
        <v>1992</v>
      </c>
      <c r="B125" s="5" t="s">
        <v>844</v>
      </c>
      <c r="C125" s="4" t="s">
        <v>30</v>
      </c>
      <c r="G125" s="101" t="s">
        <v>2135</v>
      </c>
      <c r="H125" t="s">
        <v>2136</v>
      </c>
      <c r="I125" s="101">
        <v>2006</v>
      </c>
      <c r="J125" s="101">
        <v>0.36899999999999999</v>
      </c>
      <c r="M125" t="s">
        <v>2120</v>
      </c>
      <c r="N125" s="4" t="s">
        <v>853</v>
      </c>
      <c r="O125" s="99" t="s">
        <v>854</v>
      </c>
      <c r="P125" t="s">
        <v>34</v>
      </c>
    </row>
    <row r="126" spans="1:16">
      <c r="A126" t="s">
        <v>1992</v>
      </c>
      <c r="B126" s="5" t="s">
        <v>844</v>
      </c>
      <c r="C126" s="4" t="s">
        <v>30</v>
      </c>
      <c r="G126" s="101" t="s">
        <v>2135</v>
      </c>
      <c r="H126" t="s">
        <v>2100</v>
      </c>
      <c r="I126" s="101">
        <v>2006</v>
      </c>
      <c r="J126" s="101">
        <v>0.28999999999999998</v>
      </c>
      <c r="M126" t="s">
        <v>2120</v>
      </c>
      <c r="N126" s="4" t="s">
        <v>853</v>
      </c>
      <c r="O126" s="99" t="s">
        <v>854</v>
      </c>
      <c r="P126" t="s">
        <v>34</v>
      </c>
    </row>
    <row r="127" spans="1:16">
      <c r="A127" t="s">
        <v>1992</v>
      </c>
      <c r="B127" s="5" t="s">
        <v>844</v>
      </c>
      <c r="C127" s="4" t="s">
        <v>30</v>
      </c>
      <c r="G127" s="101" t="s">
        <v>2135</v>
      </c>
      <c r="H127" t="s">
        <v>661</v>
      </c>
      <c r="I127" s="101">
        <v>2006</v>
      </c>
      <c r="J127" s="101">
        <v>0.61399999999999999</v>
      </c>
      <c r="M127" t="s">
        <v>2120</v>
      </c>
      <c r="N127" s="4" t="s">
        <v>853</v>
      </c>
      <c r="O127" s="99" t="s">
        <v>854</v>
      </c>
      <c r="P127" t="s">
        <v>34</v>
      </c>
    </row>
    <row r="128" spans="1:16">
      <c r="A128" t="s">
        <v>1992</v>
      </c>
      <c r="B128" s="5" t="s">
        <v>844</v>
      </c>
      <c r="C128" s="4" t="s">
        <v>30</v>
      </c>
      <c r="G128" s="101" t="s">
        <v>2137</v>
      </c>
      <c r="I128" s="101">
        <v>2013</v>
      </c>
      <c r="J128" s="101">
        <v>0.92800000000000005</v>
      </c>
      <c r="M128" t="s">
        <v>2120</v>
      </c>
      <c r="N128" s="4" t="s">
        <v>853</v>
      </c>
      <c r="O128" s="99" t="s">
        <v>854</v>
      </c>
      <c r="P128" t="s">
        <v>34</v>
      </c>
    </row>
    <row r="129" spans="1:16">
      <c r="A129" t="s">
        <v>1992</v>
      </c>
      <c r="B129" s="5" t="s">
        <v>844</v>
      </c>
      <c r="C129" s="4" t="s">
        <v>30</v>
      </c>
      <c r="G129" s="101" t="s">
        <v>2126</v>
      </c>
      <c r="I129" s="101">
        <v>2014</v>
      </c>
      <c r="J129" s="103">
        <v>0.8</v>
      </c>
      <c r="M129" t="s">
        <v>2120</v>
      </c>
      <c r="N129" s="4" t="s">
        <v>853</v>
      </c>
      <c r="O129" s="99" t="s">
        <v>854</v>
      </c>
      <c r="P129" t="s">
        <v>34</v>
      </c>
    </row>
    <row r="130" spans="1:16">
      <c r="A130" t="s">
        <v>1992</v>
      </c>
      <c r="B130" s="5" t="s">
        <v>844</v>
      </c>
      <c r="C130" s="4" t="s">
        <v>30</v>
      </c>
      <c r="G130" s="101" t="s">
        <v>2138</v>
      </c>
      <c r="I130" s="101" t="s">
        <v>2131</v>
      </c>
      <c r="J130" s="103">
        <v>0.27</v>
      </c>
      <c r="M130" t="s">
        <v>2120</v>
      </c>
      <c r="N130" s="4" t="s">
        <v>853</v>
      </c>
      <c r="O130" s="99" t="s">
        <v>854</v>
      </c>
      <c r="P130" t="s">
        <v>34</v>
      </c>
    </row>
    <row r="131" spans="1:16" ht="30">
      <c r="A131" t="s">
        <v>1992</v>
      </c>
      <c r="B131" s="5" t="s">
        <v>844</v>
      </c>
      <c r="C131" s="4" t="s">
        <v>30</v>
      </c>
      <c r="G131" s="101" t="s">
        <v>2139</v>
      </c>
      <c r="I131" s="101" t="s">
        <v>2140</v>
      </c>
      <c r="J131" s="103">
        <v>0.73</v>
      </c>
      <c r="M131" t="s">
        <v>2120</v>
      </c>
      <c r="N131" s="4" t="s">
        <v>853</v>
      </c>
      <c r="O131" s="99" t="s">
        <v>854</v>
      </c>
      <c r="P131" t="s">
        <v>34</v>
      </c>
    </row>
    <row r="132" spans="1:16">
      <c r="A132" t="s">
        <v>1992</v>
      </c>
      <c r="B132" t="s">
        <v>893</v>
      </c>
      <c r="C132" t="s">
        <v>454</v>
      </c>
      <c r="D132" t="s">
        <v>525</v>
      </c>
      <c r="H132" t="s">
        <v>2011</v>
      </c>
      <c r="I132" t="s">
        <v>2043</v>
      </c>
      <c r="J132">
        <v>0.23</v>
      </c>
      <c r="K132">
        <v>0.21</v>
      </c>
      <c r="L132">
        <v>0.25</v>
      </c>
      <c r="M132" t="s">
        <v>2141</v>
      </c>
      <c r="N132" t="s">
        <v>2045</v>
      </c>
      <c r="O132" t="s">
        <v>2046</v>
      </c>
      <c r="P132" t="s">
        <v>34</v>
      </c>
    </row>
    <row r="133" spans="1:16">
      <c r="A133" s="4" t="s">
        <v>1992</v>
      </c>
      <c r="B133" s="5" t="s">
        <v>925</v>
      </c>
      <c r="C133" t="s">
        <v>30</v>
      </c>
      <c r="F133" s="4" t="s">
        <v>2142</v>
      </c>
      <c r="H133" t="s">
        <v>2143</v>
      </c>
      <c r="I133" t="s">
        <v>2144</v>
      </c>
      <c r="J133">
        <v>0.68</v>
      </c>
      <c r="M133" s="4" t="s">
        <v>2145</v>
      </c>
      <c r="N133" s="4" t="s">
        <v>2146</v>
      </c>
      <c r="O133" s="20" t="s">
        <v>2147</v>
      </c>
      <c r="P133" t="s">
        <v>34</v>
      </c>
    </row>
    <row r="134" spans="1:16">
      <c r="A134" s="4" t="s">
        <v>1992</v>
      </c>
      <c r="B134" s="5" t="s">
        <v>925</v>
      </c>
      <c r="C134" t="s">
        <v>30</v>
      </c>
      <c r="F134" s="4" t="s">
        <v>2118</v>
      </c>
      <c r="H134" t="s">
        <v>2143</v>
      </c>
      <c r="I134" t="s">
        <v>2144</v>
      </c>
      <c r="J134">
        <v>0.71</v>
      </c>
      <c r="M134" s="4" t="s">
        <v>2145</v>
      </c>
      <c r="N134" s="4" t="s">
        <v>2146</v>
      </c>
      <c r="O134" s="20" t="s">
        <v>2147</v>
      </c>
      <c r="P134" t="s">
        <v>34</v>
      </c>
    </row>
    <row r="135" spans="1:16">
      <c r="A135" s="4" t="s">
        <v>1992</v>
      </c>
      <c r="B135" s="5" t="s">
        <v>925</v>
      </c>
      <c r="C135" t="s">
        <v>30</v>
      </c>
      <c r="F135" t="s">
        <v>2148</v>
      </c>
      <c r="H135" t="s">
        <v>1993</v>
      </c>
      <c r="I135">
        <v>2016</v>
      </c>
      <c r="J135">
        <v>0.63300000000000001</v>
      </c>
      <c r="N135" t="s">
        <v>2149</v>
      </c>
      <c r="O135" s="20" t="s">
        <v>2150</v>
      </c>
      <c r="P135" t="s">
        <v>34</v>
      </c>
    </row>
    <row r="136" spans="1:16">
      <c r="A136" s="4" t="s">
        <v>1992</v>
      </c>
      <c r="B136" s="5" t="s">
        <v>925</v>
      </c>
      <c r="C136" t="s">
        <v>30</v>
      </c>
      <c r="F136" t="s">
        <v>2151</v>
      </c>
      <c r="H136" t="s">
        <v>1993</v>
      </c>
      <c r="I136">
        <v>2016</v>
      </c>
      <c r="J136">
        <v>0.30299999999999999</v>
      </c>
      <c r="N136" t="s">
        <v>2149</v>
      </c>
      <c r="O136" s="20" t="s">
        <v>2150</v>
      </c>
      <c r="P136" t="s">
        <v>34</v>
      </c>
    </row>
    <row r="137" spans="1:16">
      <c r="A137" s="4" t="s">
        <v>1992</v>
      </c>
      <c r="B137" s="5" t="s">
        <v>925</v>
      </c>
      <c r="C137" t="s">
        <v>30</v>
      </c>
      <c r="F137" t="s">
        <v>2152</v>
      </c>
      <c r="H137" t="s">
        <v>1993</v>
      </c>
      <c r="I137">
        <v>2016</v>
      </c>
      <c r="J137">
        <v>0.40400000000000003</v>
      </c>
      <c r="N137" t="s">
        <v>2149</v>
      </c>
      <c r="O137" s="20" t="s">
        <v>2150</v>
      </c>
      <c r="P137" t="s">
        <v>34</v>
      </c>
    </row>
    <row r="138" spans="1:16">
      <c r="A138" s="4" t="s">
        <v>1992</v>
      </c>
      <c r="B138" s="5" t="s">
        <v>925</v>
      </c>
      <c r="C138" t="s">
        <v>30</v>
      </c>
      <c r="F138" t="s">
        <v>2153</v>
      </c>
      <c r="H138" t="s">
        <v>1993</v>
      </c>
      <c r="I138">
        <v>2016</v>
      </c>
      <c r="J138">
        <v>0.54100000000000004</v>
      </c>
      <c r="N138" t="s">
        <v>2149</v>
      </c>
      <c r="O138" s="20" t="s">
        <v>2150</v>
      </c>
      <c r="P138" t="s">
        <v>34</v>
      </c>
    </row>
    <row r="139" spans="1:16">
      <c r="A139" s="4" t="s">
        <v>1992</v>
      </c>
      <c r="B139" s="5" t="s">
        <v>925</v>
      </c>
      <c r="C139" t="s">
        <v>30</v>
      </c>
      <c r="F139" t="s">
        <v>1895</v>
      </c>
      <c r="H139" t="s">
        <v>2011</v>
      </c>
      <c r="J139">
        <v>0.05</v>
      </c>
      <c r="M139" s="9" t="s">
        <v>2011</v>
      </c>
      <c r="N139" s="9" t="s">
        <v>2154</v>
      </c>
      <c r="O139" s="21" t="s">
        <v>2155</v>
      </c>
      <c r="P139" s="9" t="s">
        <v>34</v>
      </c>
    </row>
    <row r="140" spans="1:16">
      <c r="A140" s="4" t="s">
        <v>1992</v>
      </c>
      <c r="B140" s="5" t="s">
        <v>925</v>
      </c>
      <c r="C140" t="s">
        <v>30</v>
      </c>
      <c r="F140" t="s">
        <v>1895</v>
      </c>
      <c r="H140" t="s">
        <v>2011</v>
      </c>
      <c r="J140">
        <v>0.2</v>
      </c>
      <c r="M140" s="9" t="s">
        <v>2011</v>
      </c>
      <c r="N140" s="9" t="s">
        <v>2154</v>
      </c>
      <c r="O140" s="21" t="s">
        <v>2155</v>
      </c>
      <c r="P140" s="9" t="s">
        <v>34</v>
      </c>
    </row>
    <row r="141" spans="1:16">
      <c r="A141" s="4" t="s">
        <v>1992</v>
      </c>
      <c r="B141" s="5" t="s">
        <v>925</v>
      </c>
      <c r="C141" t="s">
        <v>30</v>
      </c>
      <c r="F141" t="s">
        <v>1895</v>
      </c>
      <c r="H141" t="s">
        <v>2011</v>
      </c>
      <c r="J141">
        <v>0.05</v>
      </c>
      <c r="M141" s="9" t="s">
        <v>2011</v>
      </c>
      <c r="N141" s="9" t="s">
        <v>2154</v>
      </c>
      <c r="O141" s="21" t="s">
        <v>2155</v>
      </c>
      <c r="P141" s="9" t="s">
        <v>34</v>
      </c>
    </row>
    <row r="142" spans="1:16">
      <c r="A142" s="4" t="s">
        <v>1992</v>
      </c>
      <c r="B142" s="5" t="s">
        <v>925</v>
      </c>
      <c r="C142" t="s">
        <v>30</v>
      </c>
      <c r="F142" t="s">
        <v>1895</v>
      </c>
      <c r="H142" t="s">
        <v>2011</v>
      </c>
      <c r="J142">
        <v>0.3</v>
      </c>
      <c r="M142" s="9" t="s">
        <v>2011</v>
      </c>
      <c r="N142" s="9" t="s">
        <v>2154</v>
      </c>
      <c r="O142" s="21" t="s">
        <v>2155</v>
      </c>
      <c r="P142" s="9" t="s">
        <v>34</v>
      </c>
    </row>
    <row r="143" spans="1:16">
      <c r="A143" s="96"/>
      <c r="B143" s="113" t="s">
        <v>1038</v>
      </c>
      <c r="C143" s="96"/>
      <c r="D143" s="96"/>
      <c r="E143" s="96"/>
      <c r="F143" s="96"/>
      <c r="G143" s="96"/>
      <c r="H143" s="96"/>
      <c r="I143" s="96"/>
      <c r="J143" s="96"/>
      <c r="K143" s="96"/>
      <c r="L143" s="96"/>
      <c r="M143" s="96"/>
      <c r="N143" s="96"/>
      <c r="O143" s="96"/>
      <c r="P143" s="96"/>
    </row>
    <row r="144" spans="1:16">
      <c r="A144" s="4" t="s">
        <v>1992</v>
      </c>
      <c r="B144" s="28" t="s">
        <v>2156</v>
      </c>
      <c r="C144" s="4" t="s">
        <v>454</v>
      </c>
      <c r="D144" t="s">
        <v>525</v>
      </c>
      <c r="F144" t="s">
        <v>510</v>
      </c>
      <c r="G144" t="s">
        <v>2157</v>
      </c>
      <c r="H144" t="s">
        <v>2011</v>
      </c>
      <c r="I144" t="s">
        <v>2158</v>
      </c>
      <c r="J144">
        <v>0.33</v>
      </c>
      <c r="K144">
        <v>0.27</v>
      </c>
      <c r="L144">
        <v>0.39</v>
      </c>
      <c r="M144" t="s">
        <v>2159</v>
      </c>
      <c r="N144" s="4" t="s">
        <v>2160</v>
      </c>
      <c r="O144" s="20" t="s">
        <v>2161</v>
      </c>
      <c r="P144" t="s">
        <v>34</v>
      </c>
    </row>
    <row r="145" spans="1:16">
      <c r="A145" s="4" t="s">
        <v>1992</v>
      </c>
      <c r="B145" s="28" t="s">
        <v>2156</v>
      </c>
      <c r="C145" s="4" t="s">
        <v>454</v>
      </c>
      <c r="D145" t="s">
        <v>525</v>
      </c>
      <c r="F145" t="s">
        <v>510</v>
      </c>
      <c r="G145" t="s">
        <v>2162</v>
      </c>
      <c r="H145" t="s">
        <v>2011</v>
      </c>
      <c r="I145" t="s">
        <v>2158</v>
      </c>
      <c r="J145">
        <v>0.19</v>
      </c>
      <c r="K145">
        <v>0.12</v>
      </c>
      <c r="L145">
        <v>0.26</v>
      </c>
      <c r="M145" t="s">
        <v>2159</v>
      </c>
      <c r="N145" s="4" t="s">
        <v>2160</v>
      </c>
      <c r="O145" s="20" t="s">
        <v>2161</v>
      </c>
      <c r="P145" t="s">
        <v>34</v>
      </c>
    </row>
    <row r="146" spans="1:16">
      <c r="A146" s="4" t="s">
        <v>1992</v>
      </c>
      <c r="B146" s="28" t="s">
        <v>2156</v>
      </c>
      <c r="C146" s="4" t="s">
        <v>454</v>
      </c>
      <c r="D146" t="s">
        <v>525</v>
      </c>
      <c r="F146" t="s">
        <v>510</v>
      </c>
      <c r="G146" t="s">
        <v>2163</v>
      </c>
      <c r="H146" t="s">
        <v>2011</v>
      </c>
      <c r="I146" t="s">
        <v>2158</v>
      </c>
      <c r="J146">
        <v>0.24</v>
      </c>
      <c r="K146">
        <v>0.18</v>
      </c>
      <c r="L146">
        <v>0.31</v>
      </c>
      <c r="M146" t="s">
        <v>2159</v>
      </c>
      <c r="N146" s="4" t="s">
        <v>2160</v>
      </c>
      <c r="O146" s="20" t="s">
        <v>2161</v>
      </c>
      <c r="P146" t="s">
        <v>34</v>
      </c>
    </row>
    <row r="147" spans="1:16">
      <c r="A147" s="4" t="s">
        <v>1992</v>
      </c>
      <c r="B147" s="28" t="s">
        <v>2156</v>
      </c>
      <c r="C147" s="4" t="s">
        <v>454</v>
      </c>
      <c r="D147" t="s">
        <v>525</v>
      </c>
      <c r="F147" t="s">
        <v>510</v>
      </c>
      <c r="G147" t="s">
        <v>2164</v>
      </c>
      <c r="H147" t="s">
        <v>2011</v>
      </c>
      <c r="I147" t="s">
        <v>2158</v>
      </c>
      <c r="J147">
        <v>0.37</v>
      </c>
      <c r="K147">
        <v>0.33</v>
      </c>
      <c r="L147">
        <v>0.44</v>
      </c>
      <c r="M147" t="s">
        <v>2159</v>
      </c>
      <c r="N147" s="4" t="s">
        <v>2160</v>
      </c>
      <c r="O147" s="20" t="s">
        <v>2161</v>
      </c>
      <c r="P147" t="s">
        <v>34</v>
      </c>
    </row>
    <row r="148" spans="1:16">
      <c r="A148" s="4" t="s">
        <v>1992</v>
      </c>
      <c r="B148" s="28" t="s">
        <v>2156</v>
      </c>
      <c r="C148" s="4" t="s">
        <v>454</v>
      </c>
      <c r="D148" t="s">
        <v>525</v>
      </c>
      <c r="F148" t="s">
        <v>2165</v>
      </c>
      <c r="G148" t="s">
        <v>2157</v>
      </c>
      <c r="H148" t="s">
        <v>2011</v>
      </c>
      <c r="I148" t="s">
        <v>2158</v>
      </c>
      <c r="J148">
        <v>0.25</v>
      </c>
      <c r="K148">
        <v>0.22</v>
      </c>
      <c r="L148">
        <v>0.28000000000000003</v>
      </c>
      <c r="M148" t="s">
        <v>2159</v>
      </c>
      <c r="N148" s="4" t="s">
        <v>2160</v>
      </c>
      <c r="O148" s="20" t="s">
        <v>2161</v>
      </c>
      <c r="P148" t="s">
        <v>34</v>
      </c>
    </row>
    <row r="149" spans="1:16">
      <c r="A149" s="4" t="s">
        <v>1992</v>
      </c>
      <c r="B149" s="28" t="s">
        <v>2156</v>
      </c>
      <c r="C149" s="4" t="s">
        <v>454</v>
      </c>
      <c r="D149" t="s">
        <v>525</v>
      </c>
      <c r="F149" t="s">
        <v>2165</v>
      </c>
      <c r="G149" t="s">
        <v>2162</v>
      </c>
      <c r="H149" t="s">
        <v>2011</v>
      </c>
      <c r="I149" t="s">
        <v>2158</v>
      </c>
      <c r="J149">
        <v>0.26</v>
      </c>
      <c r="K149">
        <v>0.2</v>
      </c>
      <c r="L149">
        <v>0.31</v>
      </c>
      <c r="M149" t="s">
        <v>2159</v>
      </c>
      <c r="N149" s="4" t="s">
        <v>2160</v>
      </c>
      <c r="O149" s="20" t="s">
        <v>2161</v>
      </c>
      <c r="P149" t="s">
        <v>34</v>
      </c>
    </row>
    <row r="150" spans="1:16">
      <c r="A150" s="4" t="s">
        <v>1992</v>
      </c>
      <c r="B150" s="28" t="s">
        <v>2156</v>
      </c>
      <c r="C150" s="4" t="s">
        <v>454</v>
      </c>
      <c r="D150" t="s">
        <v>525</v>
      </c>
      <c r="F150" t="s">
        <v>2165</v>
      </c>
      <c r="G150" t="s">
        <v>2163</v>
      </c>
      <c r="H150" t="s">
        <v>2011</v>
      </c>
      <c r="I150" t="s">
        <v>2158</v>
      </c>
      <c r="J150">
        <v>0.3</v>
      </c>
      <c r="K150">
        <v>0.26</v>
      </c>
      <c r="L150">
        <v>0.34</v>
      </c>
      <c r="M150" t="s">
        <v>2159</v>
      </c>
      <c r="N150" s="4" t="s">
        <v>2160</v>
      </c>
      <c r="O150" s="20" t="s">
        <v>2161</v>
      </c>
      <c r="P150" t="s">
        <v>34</v>
      </c>
    </row>
    <row r="151" spans="1:16">
      <c r="A151" s="4" t="s">
        <v>1992</v>
      </c>
      <c r="B151" s="28" t="s">
        <v>2156</v>
      </c>
      <c r="C151" s="4" t="s">
        <v>454</v>
      </c>
      <c r="D151" t="s">
        <v>525</v>
      </c>
      <c r="F151" t="s">
        <v>2165</v>
      </c>
      <c r="G151" t="s">
        <v>2164</v>
      </c>
      <c r="H151" t="s">
        <v>2011</v>
      </c>
      <c r="I151" t="s">
        <v>2158</v>
      </c>
      <c r="J151">
        <v>0.27</v>
      </c>
      <c r="K151">
        <v>0.24</v>
      </c>
      <c r="L151">
        <v>0.3</v>
      </c>
      <c r="M151" t="s">
        <v>2159</v>
      </c>
      <c r="N151" s="4" t="s">
        <v>2160</v>
      </c>
      <c r="O151" s="20" t="s">
        <v>2161</v>
      </c>
      <c r="P151" t="s">
        <v>34</v>
      </c>
    </row>
    <row r="152" spans="1:16">
      <c r="A152" s="4" t="s">
        <v>1992</v>
      </c>
      <c r="B152" s="28" t="s">
        <v>2156</v>
      </c>
      <c r="C152" s="4" t="s">
        <v>454</v>
      </c>
      <c r="D152" t="s">
        <v>525</v>
      </c>
      <c r="F152" t="s">
        <v>2166</v>
      </c>
      <c r="G152" t="s">
        <v>2157</v>
      </c>
      <c r="H152" t="s">
        <v>2011</v>
      </c>
      <c r="I152" t="s">
        <v>2158</v>
      </c>
      <c r="J152">
        <v>0.33</v>
      </c>
      <c r="K152">
        <v>0.31</v>
      </c>
      <c r="L152">
        <v>0.35</v>
      </c>
      <c r="M152" t="s">
        <v>2159</v>
      </c>
      <c r="N152" s="4" t="s">
        <v>2160</v>
      </c>
      <c r="O152" s="20" t="s">
        <v>2161</v>
      </c>
      <c r="P152" t="s">
        <v>34</v>
      </c>
    </row>
    <row r="153" spans="1:16">
      <c r="A153" s="4" t="s">
        <v>1992</v>
      </c>
      <c r="B153" s="28" t="s">
        <v>2156</v>
      </c>
      <c r="C153" s="4" t="s">
        <v>454</v>
      </c>
      <c r="D153" t="s">
        <v>525</v>
      </c>
      <c r="F153" t="s">
        <v>2166</v>
      </c>
      <c r="G153" t="s">
        <v>2162</v>
      </c>
      <c r="H153" t="s">
        <v>2011</v>
      </c>
      <c r="I153" t="s">
        <v>2158</v>
      </c>
      <c r="J153">
        <v>0.32</v>
      </c>
      <c r="K153">
        <v>0.28999999999999998</v>
      </c>
      <c r="L153">
        <v>0.35</v>
      </c>
      <c r="M153" t="s">
        <v>2159</v>
      </c>
      <c r="N153" s="4" t="s">
        <v>2160</v>
      </c>
      <c r="O153" s="20" t="s">
        <v>2161</v>
      </c>
      <c r="P153" t="s">
        <v>34</v>
      </c>
    </row>
    <row r="154" spans="1:16">
      <c r="A154" s="4" t="s">
        <v>1992</v>
      </c>
      <c r="B154" s="28" t="s">
        <v>2156</v>
      </c>
      <c r="C154" s="4" t="s">
        <v>454</v>
      </c>
      <c r="D154" t="s">
        <v>525</v>
      </c>
      <c r="F154" t="s">
        <v>2166</v>
      </c>
      <c r="G154" t="s">
        <v>2163</v>
      </c>
      <c r="H154" t="s">
        <v>2011</v>
      </c>
      <c r="I154" t="s">
        <v>2158</v>
      </c>
      <c r="J154">
        <v>0.26</v>
      </c>
      <c r="K154">
        <v>0.24</v>
      </c>
      <c r="L154">
        <v>0.28999999999999998</v>
      </c>
      <c r="M154" t="s">
        <v>2159</v>
      </c>
      <c r="N154" s="4" t="s">
        <v>2160</v>
      </c>
      <c r="O154" s="20" t="s">
        <v>2161</v>
      </c>
      <c r="P154" t="s">
        <v>34</v>
      </c>
    </row>
    <row r="155" spans="1:16">
      <c r="A155" s="4" t="s">
        <v>1992</v>
      </c>
      <c r="B155" s="28" t="s">
        <v>2156</v>
      </c>
      <c r="C155" s="4" t="s">
        <v>454</v>
      </c>
      <c r="D155" t="s">
        <v>525</v>
      </c>
      <c r="F155" t="s">
        <v>2166</v>
      </c>
      <c r="G155" t="s">
        <v>2164</v>
      </c>
      <c r="H155" t="s">
        <v>2011</v>
      </c>
      <c r="I155" t="s">
        <v>2158</v>
      </c>
      <c r="J155">
        <v>0.34</v>
      </c>
      <c r="K155">
        <v>0.32</v>
      </c>
      <c r="L155">
        <v>0.37</v>
      </c>
      <c r="M155" t="s">
        <v>2159</v>
      </c>
      <c r="N155" s="4" t="s">
        <v>2160</v>
      </c>
      <c r="O155" s="20" t="s">
        <v>2161</v>
      </c>
      <c r="P155" t="s">
        <v>34</v>
      </c>
    </row>
    <row r="156" spans="1:16">
      <c r="A156" s="4" t="s">
        <v>1992</v>
      </c>
      <c r="B156" s="28" t="s">
        <v>2156</v>
      </c>
      <c r="C156" s="4" t="s">
        <v>454</v>
      </c>
      <c r="D156" t="s">
        <v>525</v>
      </c>
      <c r="F156" t="s">
        <v>510</v>
      </c>
      <c r="G156" t="s">
        <v>2157</v>
      </c>
      <c r="H156" t="s">
        <v>2167</v>
      </c>
      <c r="I156" t="s">
        <v>2158</v>
      </c>
      <c r="J156">
        <v>1.0999999999999999E-2</v>
      </c>
      <c r="K156">
        <v>0</v>
      </c>
      <c r="L156">
        <v>2.3E-2</v>
      </c>
      <c r="M156" t="s">
        <v>2159</v>
      </c>
      <c r="N156" s="4" t="s">
        <v>2160</v>
      </c>
      <c r="O156" s="20" t="s">
        <v>2161</v>
      </c>
      <c r="P156" t="s">
        <v>34</v>
      </c>
    </row>
    <row r="157" spans="1:16">
      <c r="A157" s="4" t="s">
        <v>1992</v>
      </c>
      <c r="B157" s="28" t="s">
        <v>2156</v>
      </c>
      <c r="C157" s="4" t="s">
        <v>454</v>
      </c>
      <c r="D157" t="s">
        <v>525</v>
      </c>
      <c r="F157" t="s">
        <v>510</v>
      </c>
      <c r="G157" t="s">
        <v>2162</v>
      </c>
      <c r="H157" t="s">
        <v>2167</v>
      </c>
      <c r="I157" t="s">
        <v>2158</v>
      </c>
      <c r="J157">
        <v>2.3E-2</v>
      </c>
      <c r="K157">
        <v>0</v>
      </c>
      <c r="L157">
        <v>4.8000000000000001E-2</v>
      </c>
      <c r="M157" t="s">
        <v>2159</v>
      </c>
      <c r="N157" s="4" t="s">
        <v>2160</v>
      </c>
      <c r="O157" s="20" t="s">
        <v>2161</v>
      </c>
      <c r="P157" t="s">
        <v>34</v>
      </c>
    </row>
    <row r="158" spans="1:16">
      <c r="A158" s="4" t="s">
        <v>1992</v>
      </c>
      <c r="B158" s="28" t="s">
        <v>2156</v>
      </c>
      <c r="C158" s="4" t="s">
        <v>454</v>
      </c>
      <c r="D158" t="s">
        <v>525</v>
      </c>
      <c r="F158" t="s">
        <v>510</v>
      </c>
      <c r="G158" t="s">
        <v>2163</v>
      </c>
      <c r="H158" t="s">
        <v>2167</v>
      </c>
      <c r="I158" t="s">
        <v>2158</v>
      </c>
      <c r="J158">
        <v>1.0999999999999999E-2</v>
      </c>
      <c r="K158">
        <v>0</v>
      </c>
      <c r="L158">
        <v>2.7E-2</v>
      </c>
      <c r="M158" t="s">
        <v>2159</v>
      </c>
      <c r="N158" s="4" t="s">
        <v>2160</v>
      </c>
      <c r="O158" s="20" t="s">
        <v>2161</v>
      </c>
      <c r="P158" t="s">
        <v>34</v>
      </c>
    </row>
    <row r="159" spans="1:16">
      <c r="A159" s="4" t="s">
        <v>1992</v>
      </c>
      <c r="B159" s="28" t="s">
        <v>2156</v>
      </c>
      <c r="C159" s="4" t="s">
        <v>454</v>
      </c>
      <c r="D159" t="s">
        <v>525</v>
      </c>
      <c r="F159" t="s">
        <v>510</v>
      </c>
      <c r="G159" t="s">
        <v>2164</v>
      </c>
      <c r="H159" t="s">
        <v>2167</v>
      </c>
      <c r="I159" t="s">
        <v>2158</v>
      </c>
      <c r="J159">
        <v>5.3999999999999999E-2</v>
      </c>
      <c r="K159">
        <v>2.1000000000000001E-2</v>
      </c>
      <c r="L159">
        <v>8.6999999999999994E-2</v>
      </c>
      <c r="M159" t="s">
        <v>2159</v>
      </c>
      <c r="N159" s="4" t="s">
        <v>2160</v>
      </c>
      <c r="O159" s="20" t="s">
        <v>2161</v>
      </c>
      <c r="P159" t="s">
        <v>34</v>
      </c>
    </row>
    <row r="160" spans="1:16">
      <c r="A160" s="4" t="s">
        <v>1992</v>
      </c>
      <c r="B160" s="28" t="s">
        <v>2156</v>
      </c>
      <c r="C160" s="4" t="s">
        <v>454</v>
      </c>
      <c r="D160" t="s">
        <v>525</v>
      </c>
      <c r="F160" t="s">
        <v>2165</v>
      </c>
      <c r="G160" t="s">
        <v>2157</v>
      </c>
      <c r="H160" t="s">
        <v>2167</v>
      </c>
      <c r="I160" t="s">
        <v>2158</v>
      </c>
      <c r="J160">
        <v>8.9999999999999993E-3</v>
      </c>
      <c r="K160">
        <v>3.0000000000000001E-3</v>
      </c>
      <c r="L160">
        <v>1.4999999999999999E-2</v>
      </c>
      <c r="M160" t="s">
        <v>2159</v>
      </c>
      <c r="N160" s="4" t="s">
        <v>2160</v>
      </c>
      <c r="O160" s="20" t="s">
        <v>2161</v>
      </c>
      <c r="P160" t="s">
        <v>34</v>
      </c>
    </row>
    <row r="161" spans="1:16">
      <c r="A161" s="4" t="s">
        <v>1992</v>
      </c>
      <c r="B161" s="28" t="s">
        <v>2156</v>
      </c>
      <c r="C161" s="4" t="s">
        <v>454</v>
      </c>
      <c r="D161" t="s">
        <v>525</v>
      </c>
      <c r="F161" t="s">
        <v>2165</v>
      </c>
      <c r="G161" t="s">
        <v>2162</v>
      </c>
      <c r="H161" t="s">
        <v>2167</v>
      </c>
      <c r="I161" t="s">
        <v>2158</v>
      </c>
      <c r="J161">
        <v>2.1000000000000001E-2</v>
      </c>
      <c r="K161">
        <v>3.0000000000000001E-3</v>
      </c>
      <c r="L161">
        <v>3.7999999999999999E-2</v>
      </c>
      <c r="M161" t="s">
        <v>2159</v>
      </c>
      <c r="N161" s="4" t="s">
        <v>2160</v>
      </c>
      <c r="O161" s="20" t="s">
        <v>2161</v>
      </c>
      <c r="P161" t="s">
        <v>34</v>
      </c>
    </row>
    <row r="162" spans="1:16">
      <c r="A162" s="4" t="s">
        <v>1992</v>
      </c>
      <c r="B162" s="28" t="s">
        <v>2156</v>
      </c>
      <c r="C162" s="4" t="s">
        <v>454</v>
      </c>
      <c r="D162" t="s">
        <v>525</v>
      </c>
      <c r="F162" t="s">
        <v>2165</v>
      </c>
      <c r="G162" t="s">
        <v>2163</v>
      </c>
      <c r="H162" t="s">
        <v>2167</v>
      </c>
      <c r="I162" t="s">
        <v>2158</v>
      </c>
      <c r="J162">
        <v>1.4999999999999999E-2</v>
      </c>
      <c r="K162">
        <v>4.0000000000000001E-3</v>
      </c>
      <c r="L162">
        <v>2.5999999999999999E-2</v>
      </c>
      <c r="M162" t="s">
        <v>2159</v>
      </c>
      <c r="N162" s="4" t="s">
        <v>2160</v>
      </c>
      <c r="O162" s="20" t="s">
        <v>2161</v>
      </c>
      <c r="P162" t="s">
        <v>34</v>
      </c>
    </row>
    <row r="163" spans="1:16">
      <c r="A163" s="4" t="s">
        <v>1992</v>
      </c>
      <c r="B163" s="28" t="s">
        <v>2156</v>
      </c>
      <c r="C163" s="4" t="s">
        <v>454</v>
      </c>
      <c r="D163" t="s">
        <v>525</v>
      </c>
      <c r="F163" t="s">
        <v>2165</v>
      </c>
      <c r="G163" t="s">
        <v>2164</v>
      </c>
      <c r="H163" t="s">
        <v>2167</v>
      </c>
      <c r="I163" t="s">
        <v>2158</v>
      </c>
      <c r="J163">
        <v>2.3E-2</v>
      </c>
      <c r="K163">
        <v>1.2E-2</v>
      </c>
      <c r="L163">
        <v>3.3000000000000002E-2</v>
      </c>
      <c r="M163" t="s">
        <v>2159</v>
      </c>
      <c r="N163" s="4" t="s">
        <v>2160</v>
      </c>
      <c r="O163" s="20" t="s">
        <v>2161</v>
      </c>
      <c r="P163" t="s">
        <v>34</v>
      </c>
    </row>
    <row r="164" spans="1:16">
      <c r="A164" s="4" t="s">
        <v>1992</v>
      </c>
      <c r="B164" s="28" t="s">
        <v>2156</v>
      </c>
      <c r="C164" s="4" t="s">
        <v>454</v>
      </c>
      <c r="D164" t="s">
        <v>525</v>
      </c>
      <c r="F164" t="s">
        <v>2166</v>
      </c>
      <c r="G164" t="s">
        <v>2157</v>
      </c>
      <c r="H164" t="s">
        <v>2167</v>
      </c>
      <c r="I164" t="s">
        <v>2158</v>
      </c>
      <c r="J164">
        <v>4.0000000000000001E-3</v>
      </c>
      <c r="K164">
        <v>2E-3</v>
      </c>
      <c r="L164">
        <v>7.0000000000000001E-3</v>
      </c>
      <c r="M164" t="s">
        <v>2159</v>
      </c>
      <c r="N164" s="4" t="s">
        <v>2160</v>
      </c>
      <c r="O164" s="20" t="s">
        <v>2161</v>
      </c>
      <c r="P164" t="s">
        <v>34</v>
      </c>
    </row>
    <row r="165" spans="1:16">
      <c r="A165" s="4" t="s">
        <v>1992</v>
      </c>
      <c r="B165" s="28" t="s">
        <v>2156</v>
      </c>
      <c r="C165" s="4" t="s">
        <v>454</v>
      </c>
      <c r="D165" t="s">
        <v>525</v>
      </c>
      <c r="F165" t="s">
        <v>2166</v>
      </c>
      <c r="G165" t="s">
        <v>2162</v>
      </c>
      <c r="H165" t="s">
        <v>2167</v>
      </c>
      <c r="I165" t="s">
        <v>2158</v>
      </c>
      <c r="J165">
        <v>0</v>
      </c>
      <c r="M165" t="s">
        <v>2159</v>
      </c>
      <c r="N165" s="4" t="s">
        <v>2160</v>
      </c>
      <c r="O165" s="20" t="s">
        <v>2161</v>
      </c>
      <c r="P165" t="s">
        <v>34</v>
      </c>
    </row>
    <row r="166" spans="1:16">
      <c r="A166" s="4" t="s">
        <v>1992</v>
      </c>
      <c r="B166" s="28" t="s">
        <v>2156</v>
      </c>
      <c r="C166" s="4" t="s">
        <v>454</v>
      </c>
      <c r="D166" t="s">
        <v>525</v>
      </c>
      <c r="F166" t="s">
        <v>2166</v>
      </c>
      <c r="G166" t="s">
        <v>2163</v>
      </c>
      <c r="H166" t="s">
        <v>2167</v>
      </c>
      <c r="I166" t="s">
        <v>2158</v>
      </c>
      <c r="J166">
        <v>2E-3</v>
      </c>
      <c r="K166">
        <v>0</v>
      </c>
      <c r="L166">
        <v>5.0000000000000001E-3</v>
      </c>
      <c r="M166" t="s">
        <v>2159</v>
      </c>
      <c r="N166" s="4" t="s">
        <v>2160</v>
      </c>
      <c r="O166" s="20" t="s">
        <v>2161</v>
      </c>
      <c r="P166" t="s">
        <v>34</v>
      </c>
    </row>
    <row r="167" spans="1:16">
      <c r="A167" s="4" t="s">
        <v>1992</v>
      </c>
      <c r="B167" s="28" t="s">
        <v>2156</v>
      </c>
      <c r="C167" s="4" t="s">
        <v>454</v>
      </c>
      <c r="D167" t="s">
        <v>525</v>
      </c>
      <c r="F167" t="s">
        <v>2166</v>
      </c>
      <c r="G167" t="s">
        <v>2164</v>
      </c>
      <c r="H167" t="s">
        <v>2167</v>
      </c>
      <c r="I167" t="s">
        <v>2158</v>
      </c>
      <c r="J167">
        <v>5.0000000000000001E-3</v>
      </c>
      <c r="K167">
        <v>1E-3</v>
      </c>
      <c r="L167">
        <v>8.9999999999999993E-3</v>
      </c>
      <c r="M167" t="s">
        <v>2159</v>
      </c>
      <c r="N167" s="4" t="s">
        <v>2160</v>
      </c>
      <c r="O167" s="20" t="s">
        <v>2161</v>
      </c>
      <c r="P167" t="s">
        <v>34</v>
      </c>
    </row>
    <row r="168" spans="1:16">
      <c r="A168" s="4" t="s">
        <v>1992</v>
      </c>
      <c r="B168" s="28" t="s">
        <v>2156</v>
      </c>
      <c r="C168" s="4" t="s">
        <v>454</v>
      </c>
      <c r="D168" t="s">
        <v>525</v>
      </c>
      <c r="H168" t="s">
        <v>2011</v>
      </c>
      <c r="I168" t="s">
        <v>2168</v>
      </c>
      <c r="J168" s="78">
        <v>0.16400000000000001</v>
      </c>
      <c r="K168" s="78">
        <v>0.14199999999999999</v>
      </c>
      <c r="L168" s="78">
        <v>0.185</v>
      </c>
      <c r="M168" t="s">
        <v>2169</v>
      </c>
      <c r="N168" s="4" t="s">
        <v>2170</v>
      </c>
      <c r="O168" t="s">
        <v>2171</v>
      </c>
      <c r="P168" t="s">
        <v>34</v>
      </c>
    </row>
    <row r="169" spans="1:16">
      <c r="A169" s="4" t="s">
        <v>1992</v>
      </c>
      <c r="B169" s="28" t="s">
        <v>2156</v>
      </c>
      <c r="C169" s="4" t="s">
        <v>454</v>
      </c>
      <c r="H169" t="s">
        <v>2011</v>
      </c>
      <c r="I169" t="s">
        <v>2172</v>
      </c>
      <c r="J169" s="78">
        <v>3.7999999999999999E-2</v>
      </c>
      <c r="K169" s="78"/>
      <c r="L169" s="78"/>
      <c r="M169" t="s">
        <v>2173</v>
      </c>
      <c r="N169" s="4" t="s">
        <v>2174</v>
      </c>
      <c r="O169" t="s">
        <v>2175</v>
      </c>
      <c r="P169" t="s">
        <v>34</v>
      </c>
    </row>
    <row r="170" spans="1:16">
      <c r="A170" s="4" t="s">
        <v>1992</v>
      </c>
      <c r="B170" s="28" t="s">
        <v>2156</v>
      </c>
      <c r="C170" s="4" t="s">
        <v>454</v>
      </c>
      <c r="D170" t="s">
        <v>525</v>
      </c>
      <c r="H170" t="s">
        <v>2011</v>
      </c>
      <c r="I170" t="s">
        <v>2043</v>
      </c>
      <c r="J170" s="78">
        <v>0.09</v>
      </c>
      <c r="K170" s="78"/>
      <c r="L170" s="78"/>
      <c r="M170" t="s">
        <v>2044</v>
      </c>
      <c r="N170" s="4" t="s">
        <v>2045</v>
      </c>
      <c r="O170" t="s">
        <v>2046</v>
      </c>
      <c r="P170" t="s">
        <v>34</v>
      </c>
    </row>
    <row r="171" spans="1:16">
      <c r="A171" s="4" t="s">
        <v>1992</v>
      </c>
      <c r="B171" t="s">
        <v>1973</v>
      </c>
      <c r="C171" t="s">
        <v>699</v>
      </c>
      <c r="F171" t="s">
        <v>2176</v>
      </c>
      <c r="H171" t="s">
        <v>2177</v>
      </c>
      <c r="I171">
        <v>2019</v>
      </c>
      <c r="J171">
        <v>0.76600000000000001</v>
      </c>
      <c r="M171" t="s">
        <v>2178</v>
      </c>
      <c r="N171" t="s">
        <v>2179</v>
      </c>
      <c r="O171" t="s">
        <v>2180</v>
      </c>
      <c r="P171" t="s">
        <v>34</v>
      </c>
    </row>
    <row r="172" spans="1:16">
      <c r="A172" s="4" t="s">
        <v>1992</v>
      </c>
      <c r="B172" t="s">
        <v>1973</v>
      </c>
      <c r="C172" t="s">
        <v>699</v>
      </c>
      <c r="H172" t="s">
        <v>1993</v>
      </c>
      <c r="I172" t="s">
        <v>2181</v>
      </c>
      <c r="J172" s="78">
        <v>0.32300000000000001</v>
      </c>
      <c r="M172" t="s">
        <v>2182</v>
      </c>
      <c r="N172" t="s">
        <v>2183</v>
      </c>
      <c r="O172" t="s">
        <v>2184</v>
      </c>
      <c r="P172" t="s">
        <v>34</v>
      </c>
    </row>
    <row r="173" spans="1:16">
      <c r="A173" s="4" t="s">
        <v>1992</v>
      </c>
      <c r="B173" t="s">
        <v>1973</v>
      </c>
      <c r="C173" t="s">
        <v>699</v>
      </c>
      <c r="H173" t="s">
        <v>2185</v>
      </c>
      <c r="I173" s="9" t="s">
        <v>2186</v>
      </c>
      <c r="J173">
        <v>0.32600000000000001</v>
      </c>
      <c r="M173" t="s">
        <v>2187</v>
      </c>
      <c r="N173" s="9" t="s">
        <v>2188</v>
      </c>
      <c r="O173" s="21" t="s">
        <v>2189</v>
      </c>
      <c r="P173" s="9" t="s">
        <v>34</v>
      </c>
    </row>
    <row r="174" spans="1:16">
      <c r="A174" s="4" t="s">
        <v>1992</v>
      </c>
      <c r="B174" t="s">
        <v>1973</v>
      </c>
      <c r="C174" t="s">
        <v>699</v>
      </c>
      <c r="H174" t="s">
        <v>2185</v>
      </c>
      <c r="I174" s="9" t="s">
        <v>2186</v>
      </c>
      <c r="J174">
        <v>0.878</v>
      </c>
      <c r="M174" t="s">
        <v>2187</v>
      </c>
      <c r="N174" s="9" t="s">
        <v>2188</v>
      </c>
      <c r="O174" s="21" t="s">
        <v>2189</v>
      </c>
      <c r="P174" s="9" t="s">
        <v>34</v>
      </c>
    </row>
    <row r="175" spans="1:16">
      <c r="A175" s="4" t="s">
        <v>1992</v>
      </c>
      <c r="B175" t="s">
        <v>1973</v>
      </c>
      <c r="C175" t="s">
        <v>699</v>
      </c>
      <c r="G175" t="s">
        <v>2139</v>
      </c>
      <c r="H175" t="s">
        <v>53</v>
      </c>
      <c r="J175">
        <v>0.6</v>
      </c>
      <c r="M175" t="s">
        <v>2190</v>
      </c>
      <c r="N175" t="s">
        <v>2191</v>
      </c>
      <c r="O175" s="20" t="s">
        <v>2192</v>
      </c>
      <c r="P175" t="s">
        <v>34</v>
      </c>
    </row>
    <row r="176" spans="1:16">
      <c r="A176" s="4" t="s">
        <v>1992</v>
      </c>
      <c r="B176" t="s">
        <v>1973</v>
      </c>
      <c r="C176" t="s">
        <v>699</v>
      </c>
      <c r="G176" t="s">
        <v>2119</v>
      </c>
      <c r="J176">
        <v>0.623</v>
      </c>
      <c r="M176" t="s">
        <v>2190</v>
      </c>
      <c r="N176" t="s">
        <v>2191</v>
      </c>
      <c r="O176" s="20" t="s">
        <v>2192</v>
      </c>
      <c r="P176" t="s">
        <v>34</v>
      </c>
    </row>
    <row r="177" spans="1:16">
      <c r="A177" s="4" t="s">
        <v>1992</v>
      </c>
      <c r="B177" t="s">
        <v>1973</v>
      </c>
      <c r="C177" t="s">
        <v>699</v>
      </c>
      <c r="G177" t="s">
        <v>2193</v>
      </c>
      <c r="J177">
        <v>0.33</v>
      </c>
      <c r="M177" t="s">
        <v>2190</v>
      </c>
      <c r="N177" t="s">
        <v>2191</v>
      </c>
      <c r="O177" s="20" t="s">
        <v>2192</v>
      </c>
      <c r="P177" t="s">
        <v>34</v>
      </c>
    </row>
    <row r="178" spans="1:16">
      <c r="A178" s="4" t="s">
        <v>1992</v>
      </c>
      <c r="B178" t="s">
        <v>1973</v>
      </c>
      <c r="C178" t="s">
        <v>699</v>
      </c>
      <c r="G178" t="s">
        <v>2194</v>
      </c>
      <c r="J178">
        <v>0.6</v>
      </c>
      <c r="M178" t="s">
        <v>2190</v>
      </c>
      <c r="N178" t="s">
        <v>2191</v>
      </c>
      <c r="O178" s="20" t="s">
        <v>2192</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zoomScale="80" zoomScaleNormal="80" workbookViewId="0">
      <pane ySplit="1" topLeftCell="A2" activePane="bottomLeft" state="frozen"/>
      <selection pane="bottomLeft" activeCell="A82" sqref="A82"/>
    </sheetView>
  </sheetViews>
  <sheetFormatPr defaultColWidth="9.140625" defaultRowHeight="15"/>
  <cols>
    <col min="1" max="4" width="21.7109375" style="9" customWidth="1"/>
    <col min="5" max="5" width="16.28515625" style="9" customWidth="1"/>
    <col min="6" max="10" width="9.140625" style="9"/>
    <col min="11" max="11" width="9.140625" style="9" bestFit="1" customWidth="1"/>
    <col min="12" max="12" width="9.140625" style="9" customWidth="1"/>
    <col min="13" max="13" width="9.140625" style="9"/>
    <col min="14" max="14" width="13.28515625" style="9" customWidth="1"/>
    <col min="15" max="20" width="9.140625" style="9"/>
    <col min="21" max="16384" width="9.140625" style="2"/>
  </cols>
  <sheetData>
    <row r="1" spans="1:16" s="4" customFormat="1" ht="60">
      <c r="A1" s="14" t="s">
        <v>2195</v>
      </c>
      <c r="B1" s="14" t="s">
        <v>0</v>
      </c>
      <c r="C1" s="14" t="s">
        <v>2196</v>
      </c>
      <c r="D1" s="14" t="s">
        <v>2197</v>
      </c>
      <c r="E1" s="14" t="s">
        <v>6</v>
      </c>
      <c r="F1" s="14" t="s">
        <v>8</v>
      </c>
      <c r="G1" s="3" t="s">
        <v>9</v>
      </c>
      <c r="H1" s="3" t="s">
        <v>10</v>
      </c>
      <c r="I1" s="3" t="s">
        <v>11</v>
      </c>
      <c r="J1" s="3" t="s">
        <v>12</v>
      </c>
      <c r="K1" s="3" t="s">
        <v>1991</v>
      </c>
      <c r="L1" s="14" t="s">
        <v>2198</v>
      </c>
      <c r="M1" s="14" t="s">
        <v>21</v>
      </c>
      <c r="N1" s="14" t="s">
        <v>22</v>
      </c>
      <c r="O1" s="14" t="s">
        <v>23</v>
      </c>
      <c r="P1" s="3" t="s">
        <v>24</v>
      </c>
    </row>
    <row r="2" spans="1:16" ht="30">
      <c r="A2" s="9" t="s">
        <v>2119</v>
      </c>
      <c r="B2" s="9" t="s">
        <v>2199</v>
      </c>
      <c r="C2" s="9" t="s">
        <v>5</v>
      </c>
      <c r="D2" s="9" t="s">
        <v>2200</v>
      </c>
      <c r="E2" s="10" t="s">
        <v>524</v>
      </c>
      <c r="F2" s="9" t="s">
        <v>454</v>
      </c>
      <c r="G2" s="9" t="s">
        <v>525</v>
      </c>
      <c r="L2" s="9" t="s">
        <v>2201</v>
      </c>
      <c r="M2" s="9" t="s">
        <v>2202</v>
      </c>
      <c r="N2" s="9" t="s">
        <v>2203</v>
      </c>
      <c r="O2" s="11" t="s">
        <v>2204</v>
      </c>
    </row>
    <row r="3" spans="1:16">
      <c r="A3" s="9" t="s">
        <v>2205</v>
      </c>
      <c r="B3" s="9" t="s">
        <v>2199</v>
      </c>
      <c r="C3" s="9" t="s">
        <v>5</v>
      </c>
      <c r="D3" s="9" t="s">
        <v>2206</v>
      </c>
      <c r="E3" s="9" t="s">
        <v>524</v>
      </c>
      <c r="F3" s="9" t="s">
        <v>454</v>
      </c>
      <c r="K3" s="9" t="s">
        <v>2207</v>
      </c>
      <c r="L3" s="9" t="s">
        <v>2011</v>
      </c>
      <c r="M3" t="s">
        <v>2208</v>
      </c>
      <c r="N3" s="9" t="s">
        <v>1717</v>
      </c>
      <c r="O3" s="9" t="s">
        <v>1718</v>
      </c>
      <c r="P3" s="9" t="s">
        <v>34</v>
      </c>
    </row>
    <row r="4" spans="1:16">
      <c r="A4" s="9" t="s">
        <v>2209</v>
      </c>
      <c r="B4" s="9" t="s">
        <v>2199</v>
      </c>
      <c r="C4" s="9" t="s">
        <v>5</v>
      </c>
      <c r="D4" s="9" t="s">
        <v>2206</v>
      </c>
      <c r="E4" s="9" t="s">
        <v>524</v>
      </c>
      <c r="F4" s="9" t="s">
        <v>454</v>
      </c>
      <c r="G4" s="9" t="s">
        <v>525</v>
      </c>
      <c r="K4" s="9" t="s">
        <v>2210</v>
      </c>
      <c r="L4" s="9" t="s">
        <v>2011</v>
      </c>
      <c r="M4" s="9" t="s">
        <v>2211</v>
      </c>
      <c r="N4" s="9" t="s">
        <v>2212</v>
      </c>
      <c r="O4" s="9" t="s">
        <v>2213</v>
      </c>
      <c r="P4" s="9" t="s">
        <v>34</v>
      </c>
    </row>
    <row r="5" spans="1:16">
      <c r="A5" s="9" t="s">
        <v>2214</v>
      </c>
      <c r="B5" s="9" t="s">
        <v>2199</v>
      </c>
      <c r="C5" s="9" t="s">
        <v>5</v>
      </c>
      <c r="D5" s="9" t="s">
        <v>2206</v>
      </c>
      <c r="E5" s="9" t="s">
        <v>524</v>
      </c>
      <c r="F5" s="9" t="s">
        <v>454</v>
      </c>
      <c r="K5" s="9" t="s">
        <v>2215</v>
      </c>
      <c r="L5" s="9" t="s">
        <v>1332</v>
      </c>
      <c r="M5" s="9" t="s">
        <v>2216</v>
      </c>
      <c r="N5" s="9" t="s">
        <v>2217</v>
      </c>
      <c r="O5" t="s">
        <v>2218</v>
      </c>
      <c r="P5" s="9" t="s">
        <v>34</v>
      </c>
    </row>
    <row r="6" spans="1:16">
      <c r="A6" s="9" t="s">
        <v>2130</v>
      </c>
      <c r="B6" s="9" t="s">
        <v>2199</v>
      </c>
      <c r="C6" s="9" t="s">
        <v>5</v>
      </c>
      <c r="D6" s="9" t="s">
        <v>2206</v>
      </c>
      <c r="E6" s="9" t="s">
        <v>524</v>
      </c>
      <c r="F6" s="9" t="s">
        <v>454</v>
      </c>
      <c r="K6" s="9" t="s">
        <v>2038</v>
      </c>
      <c r="L6" s="9" t="s">
        <v>2011</v>
      </c>
      <c r="M6" t="s">
        <v>2219</v>
      </c>
      <c r="N6" s="9" t="s">
        <v>2040</v>
      </c>
      <c r="O6" s="9" t="s">
        <v>2041</v>
      </c>
      <c r="P6" s="9" t="s">
        <v>34</v>
      </c>
    </row>
    <row r="7" spans="1:16">
      <c r="A7" s="9" t="s">
        <v>2138</v>
      </c>
      <c r="B7" s="9" t="s">
        <v>2199</v>
      </c>
      <c r="C7" s="9" t="s">
        <v>5</v>
      </c>
      <c r="D7" s="9" t="s">
        <v>2206</v>
      </c>
      <c r="E7" s="9" t="s">
        <v>524</v>
      </c>
      <c r="F7" s="9" t="s">
        <v>454</v>
      </c>
      <c r="G7" s="9" t="s">
        <v>525</v>
      </c>
      <c r="K7" s="9">
        <v>2009</v>
      </c>
      <c r="L7" s="9" t="s">
        <v>2011</v>
      </c>
      <c r="M7" t="s">
        <v>2220</v>
      </c>
      <c r="N7" s="9" t="s">
        <v>2221</v>
      </c>
      <c r="O7" s="9" t="s">
        <v>2222</v>
      </c>
      <c r="P7" s="9" t="s">
        <v>34</v>
      </c>
    </row>
    <row r="8" spans="1:16">
      <c r="A8" s="9" t="s">
        <v>2138</v>
      </c>
      <c r="B8" s="9" t="s">
        <v>2199</v>
      </c>
      <c r="C8" s="9" t="s">
        <v>5</v>
      </c>
      <c r="D8" s="9" t="s">
        <v>2206</v>
      </c>
      <c r="E8" s="9" t="s">
        <v>524</v>
      </c>
      <c r="F8" s="9" t="s">
        <v>454</v>
      </c>
      <c r="G8" s="9" t="s">
        <v>525</v>
      </c>
      <c r="K8" s="9" t="s">
        <v>2223</v>
      </c>
      <c r="L8" s="9" t="s">
        <v>2011</v>
      </c>
      <c r="M8" t="s">
        <v>2224</v>
      </c>
      <c r="N8" s="9" t="s">
        <v>2225</v>
      </c>
      <c r="O8" s="9" t="s">
        <v>2226</v>
      </c>
      <c r="P8" s="9" t="s">
        <v>34</v>
      </c>
    </row>
    <row r="9" spans="1:16">
      <c r="A9" s="9" t="s">
        <v>2134</v>
      </c>
      <c r="B9" s="9" t="s">
        <v>2199</v>
      </c>
      <c r="C9" s="9" t="s">
        <v>5</v>
      </c>
      <c r="D9" s="9" t="s">
        <v>2227</v>
      </c>
      <c r="E9" s="9" t="s">
        <v>524</v>
      </c>
      <c r="F9" s="9" t="s">
        <v>454</v>
      </c>
      <c r="G9" s="9" t="s">
        <v>525</v>
      </c>
      <c r="K9" s="9" t="s">
        <v>2043</v>
      </c>
      <c r="L9" s="9" t="s">
        <v>2011</v>
      </c>
      <c r="M9" t="s">
        <v>2044</v>
      </c>
      <c r="N9" s="4" t="s">
        <v>2045</v>
      </c>
      <c r="O9" t="s">
        <v>2046</v>
      </c>
      <c r="P9" t="s">
        <v>34</v>
      </c>
    </row>
    <row r="11" spans="1:16">
      <c r="A11" s="9" t="s">
        <v>2132</v>
      </c>
      <c r="B11" s="9" t="s">
        <v>2199</v>
      </c>
      <c r="C11" s="9" t="s">
        <v>5</v>
      </c>
      <c r="D11" s="9" t="s">
        <v>2206</v>
      </c>
      <c r="E11" s="9" t="s">
        <v>2010</v>
      </c>
      <c r="F11" s="9" t="s">
        <v>454</v>
      </c>
      <c r="G11" s="9" t="s">
        <v>525</v>
      </c>
      <c r="K11" s="9" t="s">
        <v>2228</v>
      </c>
      <c r="L11" s="9" t="s">
        <v>1993</v>
      </c>
      <c r="M11" t="s">
        <v>2229</v>
      </c>
      <c r="N11" s="9" t="s">
        <v>2230</v>
      </c>
      <c r="O11" s="9" t="s">
        <v>2231</v>
      </c>
      <c r="P11" s="9" t="s">
        <v>34</v>
      </c>
    </row>
    <row r="12" spans="1:16">
      <c r="A12" s="9" t="s">
        <v>2232</v>
      </c>
      <c r="B12" s="9" t="s">
        <v>2199</v>
      </c>
      <c r="C12" s="9" t="s">
        <v>5</v>
      </c>
      <c r="D12" s="9" t="s">
        <v>2233</v>
      </c>
      <c r="E12" s="9" t="s">
        <v>2010</v>
      </c>
      <c r="F12" s="9" t="s">
        <v>454</v>
      </c>
      <c r="K12" s="9" t="s">
        <v>2072</v>
      </c>
      <c r="L12" s="9" t="s">
        <v>2011</v>
      </c>
      <c r="M12" s="9" t="s">
        <v>2234</v>
      </c>
      <c r="N12" s="9" t="s">
        <v>2235</v>
      </c>
      <c r="O12" s="9" t="s">
        <v>2236</v>
      </c>
      <c r="P12" s="9" t="s">
        <v>34</v>
      </c>
    </row>
    <row r="13" spans="1:16">
      <c r="A13" s="9" t="s">
        <v>2232</v>
      </c>
      <c r="B13" s="9" t="s">
        <v>2199</v>
      </c>
      <c r="C13" s="9" t="s">
        <v>5</v>
      </c>
      <c r="D13" s="9" t="s">
        <v>2206</v>
      </c>
      <c r="E13" s="9" t="s">
        <v>2010</v>
      </c>
      <c r="F13" s="9" t="s">
        <v>454</v>
      </c>
      <c r="K13" s="9" t="s">
        <v>2237</v>
      </c>
      <c r="L13" s="9" t="s">
        <v>2011</v>
      </c>
      <c r="M13" s="9" t="s">
        <v>2238</v>
      </c>
      <c r="N13" s="9" t="s">
        <v>2239</v>
      </c>
      <c r="O13" t="s">
        <v>2240</v>
      </c>
      <c r="P13" s="9" t="s">
        <v>34</v>
      </c>
    </row>
    <row r="14" spans="1:16">
      <c r="A14" s="9" t="s">
        <v>2138</v>
      </c>
      <c r="B14" s="9" t="s">
        <v>2199</v>
      </c>
      <c r="C14" s="9" t="s">
        <v>5</v>
      </c>
      <c r="D14" s="9" t="s">
        <v>2206</v>
      </c>
      <c r="E14" s="9" t="s">
        <v>2010</v>
      </c>
      <c r="F14" s="9" t="s">
        <v>454</v>
      </c>
      <c r="G14" s="9" t="s">
        <v>525</v>
      </c>
      <c r="K14" s="9">
        <v>2009</v>
      </c>
      <c r="L14" s="9" t="s">
        <v>2011</v>
      </c>
      <c r="M14" t="s">
        <v>2220</v>
      </c>
      <c r="N14" s="9" t="s">
        <v>2221</v>
      </c>
      <c r="O14" s="9" t="s">
        <v>2222</v>
      </c>
      <c r="P14" s="9" t="s">
        <v>34</v>
      </c>
    </row>
    <row r="15" spans="1:16">
      <c r="A15" s="9" t="s">
        <v>2138</v>
      </c>
      <c r="B15" s="9" t="s">
        <v>2199</v>
      </c>
      <c r="C15" s="9" t="s">
        <v>5</v>
      </c>
      <c r="D15" s="9" t="s">
        <v>2206</v>
      </c>
      <c r="E15" s="9" t="s">
        <v>2010</v>
      </c>
      <c r="F15" s="9" t="s">
        <v>454</v>
      </c>
      <c r="G15" s="9" t="s">
        <v>525</v>
      </c>
      <c r="K15" s="9" t="s">
        <v>2223</v>
      </c>
      <c r="L15" s="9" t="s">
        <v>2011</v>
      </c>
      <c r="M15" t="s">
        <v>2224</v>
      </c>
      <c r="N15" s="9" t="s">
        <v>2225</v>
      </c>
      <c r="O15" s="9" t="s">
        <v>2226</v>
      </c>
      <c r="P15" s="9" t="s">
        <v>34</v>
      </c>
    </row>
    <row r="16" spans="1:16">
      <c r="A16" s="9" t="s">
        <v>2134</v>
      </c>
      <c r="B16" s="9" t="s">
        <v>2199</v>
      </c>
      <c r="C16" s="9" t="s">
        <v>5</v>
      </c>
      <c r="D16" s="9" t="s">
        <v>2206</v>
      </c>
      <c r="E16" s="9" t="s">
        <v>2010</v>
      </c>
      <c r="F16" s="9" t="s">
        <v>454</v>
      </c>
      <c r="G16" s="9" t="s">
        <v>525</v>
      </c>
      <c r="K16" s="9" t="s">
        <v>2181</v>
      </c>
      <c r="L16" s="9" t="s">
        <v>2011</v>
      </c>
      <c r="M16" t="s">
        <v>2241</v>
      </c>
      <c r="N16" s="9" t="s">
        <v>2242</v>
      </c>
      <c r="O16" t="s">
        <v>2243</v>
      </c>
      <c r="P16" s="9" t="s">
        <v>34</v>
      </c>
    </row>
    <row r="17" spans="1:16">
      <c r="A17" s="4" t="s">
        <v>2126</v>
      </c>
      <c r="B17" t="s">
        <v>2199</v>
      </c>
      <c r="C17" t="s">
        <v>5</v>
      </c>
      <c r="D17" s="9" t="s">
        <v>2206</v>
      </c>
      <c r="E17" s="9" t="s">
        <v>2010</v>
      </c>
      <c r="F17" s="9" t="s">
        <v>454</v>
      </c>
      <c r="G17" s="9" t="s">
        <v>525</v>
      </c>
      <c r="K17" s="9" t="s">
        <v>2244</v>
      </c>
      <c r="L17" s="9" t="s">
        <v>2011</v>
      </c>
      <c r="M17" t="s">
        <v>2012</v>
      </c>
      <c r="N17" t="s">
        <v>2013</v>
      </c>
      <c r="O17" t="s">
        <v>2014</v>
      </c>
      <c r="P17" t="s">
        <v>34</v>
      </c>
    </row>
    <row r="18" spans="1:16">
      <c r="A18" s="9" t="s">
        <v>2139</v>
      </c>
      <c r="B18" t="s">
        <v>2199</v>
      </c>
      <c r="C18" t="s">
        <v>5</v>
      </c>
      <c r="D18" s="9" t="s">
        <v>2227</v>
      </c>
      <c r="E18" s="9" t="s">
        <v>2010</v>
      </c>
      <c r="F18" s="9" t="s">
        <v>454</v>
      </c>
      <c r="G18" s="9" t="s">
        <v>525</v>
      </c>
      <c r="L18" s="9" t="s">
        <v>2011</v>
      </c>
      <c r="M18" t="s">
        <v>2245</v>
      </c>
      <c r="N18" s="9" t="s">
        <v>2246</v>
      </c>
      <c r="O18" s="9" t="s">
        <v>2247</v>
      </c>
      <c r="P18" s="9" t="s">
        <v>34</v>
      </c>
    </row>
    <row r="19" spans="1:16">
      <c r="A19" s="9" t="s">
        <v>2134</v>
      </c>
      <c r="B19" s="9" t="s">
        <v>2199</v>
      </c>
      <c r="C19" s="9" t="s">
        <v>5</v>
      </c>
      <c r="D19" s="9" t="s">
        <v>2227</v>
      </c>
      <c r="E19" s="9" t="s">
        <v>2010</v>
      </c>
      <c r="F19" s="9" t="s">
        <v>454</v>
      </c>
      <c r="G19" s="9" t="s">
        <v>525</v>
      </c>
      <c r="K19" s="9" t="s">
        <v>2043</v>
      </c>
      <c r="L19" s="9" t="s">
        <v>2011</v>
      </c>
      <c r="M19" t="s">
        <v>2044</v>
      </c>
      <c r="N19" s="4" t="s">
        <v>2045</v>
      </c>
      <c r="O19" t="s">
        <v>2046</v>
      </c>
      <c r="P19" t="s">
        <v>34</v>
      </c>
    </row>
    <row r="21" spans="1:16" ht="45">
      <c r="A21" s="9" t="s">
        <v>2119</v>
      </c>
      <c r="B21" s="9" t="s">
        <v>2199</v>
      </c>
      <c r="C21" s="9" t="s">
        <v>5</v>
      </c>
      <c r="D21" s="9" t="s">
        <v>2200</v>
      </c>
      <c r="E21" s="10" t="s">
        <v>893</v>
      </c>
      <c r="F21" s="9" t="s">
        <v>454</v>
      </c>
      <c r="G21" s="9" t="s">
        <v>525</v>
      </c>
      <c r="L21" s="9" t="s">
        <v>2201</v>
      </c>
      <c r="M21" s="9" t="s">
        <v>2202</v>
      </c>
      <c r="N21" s="9" t="s">
        <v>2203</v>
      </c>
      <c r="O21" s="11" t="s">
        <v>2204</v>
      </c>
    </row>
    <row r="22" spans="1:16" ht="45">
      <c r="A22" s="9" t="s">
        <v>2134</v>
      </c>
      <c r="B22" s="9" t="s">
        <v>2199</v>
      </c>
      <c r="C22" s="9" t="s">
        <v>5</v>
      </c>
      <c r="D22" s="9" t="s">
        <v>2227</v>
      </c>
      <c r="E22" s="10" t="s">
        <v>893</v>
      </c>
      <c r="F22" s="9" t="s">
        <v>454</v>
      </c>
      <c r="G22" s="9" t="s">
        <v>525</v>
      </c>
      <c r="K22" s="9" t="s">
        <v>2043</v>
      </c>
      <c r="L22" s="9" t="s">
        <v>2011</v>
      </c>
      <c r="M22" t="s">
        <v>2044</v>
      </c>
      <c r="N22" s="4" t="s">
        <v>2045</v>
      </c>
      <c r="O22" t="s">
        <v>2046</v>
      </c>
      <c r="P22" t="s">
        <v>34</v>
      </c>
    </row>
    <row r="23" spans="1:16" customFormat="1">
      <c r="A23" s="9"/>
      <c r="B23" s="9"/>
      <c r="C23" s="9"/>
      <c r="D23" s="9"/>
      <c r="E23" s="9"/>
      <c r="F23" s="9"/>
      <c r="G23" s="9"/>
      <c r="H23" s="9"/>
      <c r="I23" s="9"/>
      <c r="J23" s="9"/>
      <c r="K23" s="9"/>
      <c r="L23" s="9"/>
      <c r="M23" s="9"/>
      <c r="N23" s="9"/>
      <c r="O23" s="9"/>
    </row>
    <row r="24" spans="1:16">
      <c r="A24" s="9" t="s">
        <v>2205</v>
      </c>
      <c r="B24" s="9" t="s">
        <v>2199</v>
      </c>
      <c r="C24" s="9" t="s">
        <v>5</v>
      </c>
      <c r="D24" s="9" t="s">
        <v>2206</v>
      </c>
      <c r="E24" s="9" t="s">
        <v>2248</v>
      </c>
      <c r="F24" s="9" t="s">
        <v>454</v>
      </c>
      <c r="K24" s="9" t="s">
        <v>2207</v>
      </c>
      <c r="L24" s="9" t="s">
        <v>2011</v>
      </c>
      <c r="M24" t="s">
        <v>2208</v>
      </c>
      <c r="N24" s="9" t="s">
        <v>1717</v>
      </c>
      <c r="O24" s="9" t="s">
        <v>1718</v>
      </c>
      <c r="P24" s="9" t="s">
        <v>34</v>
      </c>
    </row>
    <row r="25" spans="1:16">
      <c r="A25" s="4" t="s">
        <v>2249</v>
      </c>
      <c r="B25" s="9" t="s">
        <v>2199</v>
      </c>
      <c r="C25" s="9" t="s">
        <v>5</v>
      </c>
      <c r="D25" s="9" t="s">
        <v>2206</v>
      </c>
      <c r="E25" t="s">
        <v>2248</v>
      </c>
      <c r="F25" s="4" t="s">
        <v>454</v>
      </c>
      <c r="G25" t="s">
        <v>2250</v>
      </c>
      <c r="H25"/>
      <c r="I25"/>
      <c r="J25"/>
      <c r="K25" t="s">
        <v>2251</v>
      </c>
      <c r="L25" t="s">
        <v>1993</v>
      </c>
      <c r="M25" t="s">
        <v>2252</v>
      </c>
      <c r="N25" s="4" t="s">
        <v>2253</v>
      </c>
      <c r="O25" t="s">
        <v>2254</v>
      </c>
      <c r="P25" s="9" t="s">
        <v>34</v>
      </c>
    </row>
    <row r="26" spans="1:16">
      <c r="A26" s="9" t="s">
        <v>2138</v>
      </c>
      <c r="B26" s="9" t="s">
        <v>2199</v>
      </c>
      <c r="C26" s="9" t="s">
        <v>5</v>
      </c>
      <c r="D26" s="9" t="s">
        <v>2206</v>
      </c>
      <c r="E26" t="s">
        <v>2248</v>
      </c>
      <c r="F26" s="4" t="s">
        <v>454</v>
      </c>
      <c r="G26" t="s">
        <v>2250</v>
      </c>
      <c r="K26" s="9">
        <v>2009</v>
      </c>
      <c r="L26" s="9" t="s">
        <v>1993</v>
      </c>
      <c r="M26" s="9" t="s">
        <v>2255</v>
      </c>
      <c r="N26" s="9" t="s">
        <v>2256</v>
      </c>
      <c r="O26" s="21" t="s">
        <v>2257</v>
      </c>
      <c r="P26" s="9" t="s">
        <v>34</v>
      </c>
    </row>
    <row r="27" spans="1:16">
      <c r="A27" s="9" t="s">
        <v>2132</v>
      </c>
      <c r="B27" s="9" t="s">
        <v>2199</v>
      </c>
      <c r="C27" s="9" t="s">
        <v>5</v>
      </c>
      <c r="D27" s="9" t="s">
        <v>2206</v>
      </c>
      <c r="E27" t="s">
        <v>2248</v>
      </c>
      <c r="F27" s="4" t="s">
        <v>454</v>
      </c>
      <c r="K27" s="9">
        <v>2014</v>
      </c>
      <c r="L27" s="9" t="s">
        <v>1993</v>
      </c>
      <c r="M27" s="9" t="s">
        <v>2258</v>
      </c>
      <c r="N27" s="9" t="s">
        <v>2259</v>
      </c>
      <c r="O27" s="21" t="s">
        <v>2260</v>
      </c>
      <c r="P27" s="9" t="s">
        <v>34</v>
      </c>
    </row>
    <row r="28" spans="1:16">
      <c r="A28" s="9" t="s">
        <v>2130</v>
      </c>
      <c r="B28" s="9" t="s">
        <v>2199</v>
      </c>
      <c r="C28" s="9" t="s">
        <v>5</v>
      </c>
      <c r="D28" s="9" t="s">
        <v>2206</v>
      </c>
      <c r="E28" s="9" t="s">
        <v>2248</v>
      </c>
      <c r="F28" s="9" t="s">
        <v>454</v>
      </c>
      <c r="K28" s="9" t="s">
        <v>2261</v>
      </c>
      <c r="L28" s="9" t="s">
        <v>1993</v>
      </c>
      <c r="M28" s="9" t="s">
        <v>2262</v>
      </c>
      <c r="N28" s="9" t="s">
        <v>2263</v>
      </c>
      <c r="O28" s="21" t="s">
        <v>2264</v>
      </c>
      <c r="P28" s="9" t="s">
        <v>34</v>
      </c>
    </row>
    <row r="29" spans="1:16">
      <c r="A29" s="9" t="s">
        <v>2127</v>
      </c>
      <c r="B29" s="9" t="s">
        <v>2199</v>
      </c>
      <c r="C29" s="9" t="s">
        <v>5</v>
      </c>
      <c r="D29" s="9" t="s">
        <v>2200</v>
      </c>
      <c r="E29" s="9" t="s">
        <v>2248</v>
      </c>
      <c r="F29" s="9" t="s">
        <v>454</v>
      </c>
      <c r="K29" s="9">
        <v>2022</v>
      </c>
      <c r="M29" t="s">
        <v>2265</v>
      </c>
      <c r="N29" s="9" t="s">
        <v>2266</v>
      </c>
      <c r="O29" s="21" t="s">
        <v>2267</v>
      </c>
      <c r="P29" s="9" t="s">
        <v>34</v>
      </c>
    </row>
    <row r="30" spans="1:16">
      <c r="A30" s="9" t="s">
        <v>2138</v>
      </c>
      <c r="B30" s="9" t="s">
        <v>2199</v>
      </c>
      <c r="C30" s="9" t="s">
        <v>5</v>
      </c>
      <c r="D30" s="9" t="s">
        <v>2206</v>
      </c>
      <c r="E30" s="9" t="s">
        <v>2248</v>
      </c>
      <c r="F30" s="9" t="s">
        <v>454</v>
      </c>
      <c r="G30" s="9" t="s">
        <v>525</v>
      </c>
      <c r="K30" s="9" t="s">
        <v>2223</v>
      </c>
      <c r="L30" s="9" t="s">
        <v>2011</v>
      </c>
      <c r="M30" t="s">
        <v>2224</v>
      </c>
      <c r="N30" s="9" t="s">
        <v>2225</v>
      </c>
      <c r="O30" s="9" t="s">
        <v>2226</v>
      </c>
      <c r="P30" s="9" t="s">
        <v>34</v>
      </c>
    </row>
    <row r="31" spans="1:16">
      <c r="A31" s="9" t="s">
        <v>2134</v>
      </c>
      <c r="B31" s="9" t="s">
        <v>2199</v>
      </c>
      <c r="C31" s="9" t="s">
        <v>5</v>
      </c>
      <c r="D31" s="9" t="s">
        <v>2227</v>
      </c>
      <c r="E31" s="9" t="s">
        <v>2248</v>
      </c>
      <c r="F31" s="9" t="s">
        <v>454</v>
      </c>
      <c r="G31" s="9" t="s">
        <v>525</v>
      </c>
      <c r="K31" s="9" t="s">
        <v>2043</v>
      </c>
      <c r="L31" s="9" t="s">
        <v>2011</v>
      </c>
      <c r="M31" t="s">
        <v>2044</v>
      </c>
      <c r="N31" s="4" t="s">
        <v>2045</v>
      </c>
      <c r="O31" t="s">
        <v>2046</v>
      </c>
      <c r="P31" t="s">
        <v>34</v>
      </c>
    </row>
    <row r="33" spans="1:16">
      <c r="A33" s="9" t="s">
        <v>2268</v>
      </c>
      <c r="B33" s="9" t="s">
        <v>2199</v>
      </c>
      <c r="C33" s="9" t="s">
        <v>5</v>
      </c>
      <c r="D33" s="9" t="s">
        <v>2206</v>
      </c>
      <c r="E33" s="9" t="s">
        <v>844</v>
      </c>
      <c r="F33" s="9" t="s">
        <v>699</v>
      </c>
      <c r="K33" s="9">
        <v>2016</v>
      </c>
      <c r="M33" t="s">
        <v>2120</v>
      </c>
      <c r="N33" s="4" t="s">
        <v>853</v>
      </c>
      <c r="O33" t="s">
        <v>854</v>
      </c>
      <c r="P33" t="s">
        <v>34</v>
      </c>
    </row>
    <row r="34" spans="1:16">
      <c r="A34" s="9" t="s">
        <v>2126</v>
      </c>
      <c r="B34" s="9" t="s">
        <v>2199</v>
      </c>
      <c r="C34" s="9" t="s">
        <v>5</v>
      </c>
      <c r="D34" s="9" t="s">
        <v>2200</v>
      </c>
      <c r="E34" s="9" t="s">
        <v>844</v>
      </c>
      <c r="F34" s="9" t="s">
        <v>699</v>
      </c>
      <c r="K34" s="9">
        <v>2022</v>
      </c>
      <c r="L34" s="9" t="s">
        <v>1993</v>
      </c>
      <c r="M34" s="9" t="s">
        <v>2269</v>
      </c>
      <c r="N34" s="9" t="s">
        <v>2270</v>
      </c>
      <c r="O34" t="s">
        <v>2271</v>
      </c>
      <c r="P34" s="9" t="s">
        <v>34</v>
      </c>
    </row>
    <row r="35" spans="1:16">
      <c r="A35" s="9" t="s">
        <v>2127</v>
      </c>
      <c r="B35" s="9" t="s">
        <v>2199</v>
      </c>
      <c r="C35" s="9" t="s">
        <v>5</v>
      </c>
      <c r="D35" s="9" t="s">
        <v>2200</v>
      </c>
      <c r="E35" s="9" t="s">
        <v>844</v>
      </c>
      <c r="F35" s="9" t="s">
        <v>699</v>
      </c>
      <c r="K35" s="9">
        <v>2013</v>
      </c>
      <c r="L35" s="9" t="s">
        <v>2011</v>
      </c>
      <c r="M35" t="s">
        <v>2272</v>
      </c>
      <c r="N35" s="9" t="s">
        <v>2273</v>
      </c>
      <c r="O35" s="9" t="s">
        <v>2274</v>
      </c>
      <c r="P35" s="9" t="s">
        <v>34</v>
      </c>
    </row>
    <row r="36" spans="1:16">
      <c r="A36" s="9" t="s">
        <v>2132</v>
      </c>
      <c r="B36" s="9" t="s">
        <v>2199</v>
      </c>
      <c r="C36" s="9" t="s">
        <v>5</v>
      </c>
      <c r="D36" s="9" t="s">
        <v>2206</v>
      </c>
      <c r="E36" s="9" t="s">
        <v>844</v>
      </c>
      <c r="F36" s="9" t="s">
        <v>699</v>
      </c>
      <c r="K36" s="9">
        <v>2021</v>
      </c>
      <c r="L36" t="s">
        <v>2275</v>
      </c>
      <c r="N36" s="9" t="s">
        <v>2276</v>
      </c>
      <c r="O36" s="9" t="s">
        <v>2277</v>
      </c>
      <c r="P36" s="9" t="s">
        <v>34</v>
      </c>
    </row>
    <row r="37" spans="1:16">
      <c r="A37" s="9" t="s">
        <v>2130</v>
      </c>
      <c r="B37" s="9" t="s">
        <v>2199</v>
      </c>
      <c r="C37" s="9" t="s">
        <v>5</v>
      </c>
      <c r="D37" s="9" t="s">
        <v>2206</v>
      </c>
      <c r="E37" s="9" t="s">
        <v>844</v>
      </c>
      <c r="F37" s="9" t="s">
        <v>699</v>
      </c>
      <c r="L37" s="9" t="s">
        <v>2011</v>
      </c>
      <c r="M37" t="s">
        <v>2278</v>
      </c>
      <c r="N37" s="9" t="s">
        <v>2279</v>
      </c>
      <c r="O37" s="9" t="s">
        <v>2280</v>
      </c>
      <c r="P37" s="9" t="s">
        <v>34</v>
      </c>
    </row>
    <row r="38" spans="1:16">
      <c r="A38" s="9" t="s">
        <v>2281</v>
      </c>
      <c r="B38" s="9" t="s">
        <v>2199</v>
      </c>
      <c r="C38" s="9" t="s">
        <v>5</v>
      </c>
      <c r="D38" s="9" t="s">
        <v>2233</v>
      </c>
      <c r="E38" s="9" t="s">
        <v>844</v>
      </c>
      <c r="F38" s="9" t="s">
        <v>699</v>
      </c>
      <c r="K38" s="9">
        <v>2019</v>
      </c>
      <c r="L38" s="9" t="s">
        <v>2011</v>
      </c>
      <c r="M38" t="s">
        <v>2282</v>
      </c>
      <c r="N38" s="9" t="s">
        <v>2283</v>
      </c>
      <c r="O38" s="9" t="s">
        <v>2284</v>
      </c>
      <c r="P38" s="9" t="s">
        <v>34</v>
      </c>
    </row>
    <row r="43" spans="1:16">
      <c r="A43" s="9" t="s">
        <v>2205</v>
      </c>
      <c r="B43" s="9" t="s">
        <v>2199</v>
      </c>
      <c r="C43" s="9" t="s">
        <v>5</v>
      </c>
      <c r="D43" s="9" t="s">
        <v>2206</v>
      </c>
      <c r="E43" s="26" t="s">
        <v>1146</v>
      </c>
      <c r="F43" s="9" t="s">
        <v>454</v>
      </c>
      <c r="K43" s="9" t="s">
        <v>2207</v>
      </c>
      <c r="L43" s="9" t="s">
        <v>2011</v>
      </c>
      <c r="M43" t="s">
        <v>2208</v>
      </c>
      <c r="N43" s="9" t="s">
        <v>1717</v>
      </c>
      <c r="O43" s="9" t="s">
        <v>1718</v>
      </c>
      <c r="P43" s="9" t="s">
        <v>34</v>
      </c>
    </row>
    <row r="44" spans="1:16">
      <c r="A44" s="9" t="s">
        <v>2124</v>
      </c>
      <c r="B44" s="9" t="s">
        <v>2199</v>
      </c>
      <c r="C44" s="9" t="s">
        <v>5</v>
      </c>
      <c r="D44" s="9" t="s">
        <v>2233</v>
      </c>
      <c r="E44" s="26" t="s">
        <v>1146</v>
      </c>
      <c r="F44" s="9" t="s">
        <v>454</v>
      </c>
      <c r="L44" s="9" t="s">
        <v>1993</v>
      </c>
      <c r="M44" t="s">
        <v>2285</v>
      </c>
      <c r="N44" s="9" t="s">
        <v>2286</v>
      </c>
      <c r="O44" s="9" t="s">
        <v>2287</v>
      </c>
      <c r="P44" s="9" t="s">
        <v>34</v>
      </c>
    </row>
    <row r="45" spans="1:16">
      <c r="A45" s="9" t="s">
        <v>2122</v>
      </c>
      <c r="B45" s="9" t="s">
        <v>2199</v>
      </c>
      <c r="C45" s="9" t="s">
        <v>5</v>
      </c>
      <c r="D45" s="9" t="s">
        <v>2206</v>
      </c>
      <c r="E45" s="26" t="s">
        <v>1146</v>
      </c>
      <c r="F45" s="9" t="s">
        <v>454</v>
      </c>
      <c r="K45" s="9" t="s">
        <v>2288</v>
      </c>
      <c r="M45" s="9" t="s">
        <v>2289</v>
      </c>
      <c r="N45" s="9" t="s">
        <v>2290</v>
      </c>
      <c r="O45" s="9" t="s">
        <v>2291</v>
      </c>
      <c r="P45" s="9" t="s">
        <v>34</v>
      </c>
    </row>
    <row r="46" spans="1:16">
      <c r="A46" s="9" t="s">
        <v>2138</v>
      </c>
      <c r="B46" s="9" t="s">
        <v>2199</v>
      </c>
      <c r="C46" s="9" t="s">
        <v>5</v>
      </c>
      <c r="D46" s="9" t="s">
        <v>2206</v>
      </c>
      <c r="E46" s="26" t="s">
        <v>1146</v>
      </c>
      <c r="F46" s="9" t="s">
        <v>454</v>
      </c>
      <c r="G46" s="9" t="s">
        <v>525</v>
      </c>
      <c r="K46" s="9" t="s">
        <v>2223</v>
      </c>
      <c r="L46" s="9" t="s">
        <v>2011</v>
      </c>
      <c r="M46" t="s">
        <v>2224</v>
      </c>
      <c r="N46" s="9" t="s">
        <v>2225</v>
      </c>
      <c r="O46" s="9" t="s">
        <v>2226</v>
      </c>
      <c r="P46" s="9" t="s">
        <v>34</v>
      </c>
    </row>
    <row r="47" spans="1:16">
      <c r="A47" s="9" t="s">
        <v>2134</v>
      </c>
      <c r="B47" s="9" t="s">
        <v>2199</v>
      </c>
      <c r="C47" s="9" t="s">
        <v>5</v>
      </c>
      <c r="D47" s="9" t="s">
        <v>2227</v>
      </c>
      <c r="E47" s="26" t="s">
        <v>1146</v>
      </c>
      <c r="F47" s="9" t="s">
        <v>454</v>
      </c>
      <c r="G47" s="9" t="s">
        <v>525</v>
      </c>
      <c r="K47" s="9" t="s">
        <v>2043</v>
      </c>
      <c r="L47" s="9" t="s">
        <v>2011</v>
      </c>
      <c r="M47" t="s">
        <v>2044</v>
      </c>
      <c r="N47" s="4" t="s">
        <v>2045</v>
      </c>
      <c r="O47" t="s">
        <v>2046</v>
      </c>
      <c r="P47" t="s">
        <v>34</v>
      </c>
    </row>
    <row r="52" spans="1:16">
      <c r="A52" s="9" t="s">
        <v>2205</v>
      </c>
      <c r="B52" s="9" t="s">
        <v>2199</v>
      </c>
      <c r="C52" s="9" t="s">
        <v>5</v>
      </c>
      <c r="D52" s="9" t="s">
        <v>2206</v>
      </c>
      <c r="E52" s="26" t="s">
        <v>1751</v>
      </c>
      <c r="F52" s="9" t="s">
        <v>454</v>
      </c>
      <c r="K52" s="9" t="s">
        <v>2207</v>
      </c>
      <c r="L52" s="9" t="s">
        <v>2011</v>
      </c>
      <c r="M52" t="s">
        <v>2208</v>
      </c>
      <c r="N52" s="9" t="s">
        <v>1717</v>
      </c>
      <c r="O52" s="9" t="s">
        <v>1718</v>
      </c>
      <c r="P52" s="9" t="s">
        <v>34</v>
      </c>
    </row>
    <row r="53" spans="1:16">
      <c r="A53" s="9" t="s">
        <v>2292</v>
      </c>
      <c r="B53" s="9" t="s">
        <v>2199</v>
      </c>
      <c r="C53" s="9" t="s">
        <v>5</v>
      </c>
      <c r="D53" s="9" t="s">
        <v>2233</v>
      </c>
      <c r="E53" s="26" t="s">
        <v>1751</v>
      </c>
      <c r="F53" s="9" t="s">
        <v>454</v>
      </c>
      <c r="K53" s="9" t="s">
        <v>2293</v>
      </c>
      <c r="L53" s="9" t="s">
        <v>2011</v>
      </c>
      <c r="M53" t="s">
        <v>2294</v>
      </c>
      <c r="N53" s="9" t="s">
        <v>2295</v>
      </c>
      <c r="O53" s="9" t="s">
        <v>2296</v>
      </c>
      <c r="P53" s="9" t="s">
        <v>34</v>
      </c>
    </row>
    <row r="54" spans="1:16">
      <c r="A54" s="9" t="s">
        <v>2297</v>
      </c>
      <c r="B54" s="9" t="s">
        <v>2199</v>
      </c>
      <c r="C54" s="9" t="s">
        <v>5</v>
      </c>
      <c r="D54" s="9" t="s">
        <v>2206</v>
      </c>
      <c r="E54" s="26" t="s">
        <v>1751</v>
      </c>
      <c r="F54" s="9" t="s">
        <v>2062</v>
      </c>
      <c r="K54" s="9" t="s">
        <v>2298</v>
      </c>
      <c r="L54" s="9" t="s">
        <v>53</v>
      </c>
      <c r="M54" t="s">
        <v>2064</v>
      </c>
      <c r="N54" t="s">
        <v>2065</v>
      </c>
      <c r="O54" s="20" t="s">
        <v>2066</v>
      </c>
      <c r="P54" t="s">
        <v>34</v>
      </c>
    </row>
    <row r="55" spans="1:16">
      <c r="A55" s="9" t="s">
        <v>2122</v>
      </c>
      <c r="B55" s="9" t="s">
        <v>2199</v>
      </c>
      <c r="C55" s="9" t="s">
        <v>5</v>
      </c>
      <c r="D55" s="9" t="s">
        <v>2206</v>
      </c>
      <c r="E55" s="26" t="s">
        <v>1751</v>
      </c>
      <c r="F55" s="9" t="s">
        <v>454</v>
      </c>
      <c r="K55" s="9">
        <v>2008</v>
      </c>
      <c r="L55" s="9" t="s">
        <v>2011</v>
      </c>
      <c r="M55" t="s">
        <v>2299</v>
      </c>
      <c r="N55" s="9" t="s">
        <v>2300</v>
      </c>
      <c r="O55" t="s">
        <v>2301</v>
      </c>
      <c r="P55" s="9" t="s">
        <v>34</v>
      </c>
    </row>
    <row r="56" spans="1:16">
      <c r="A56" s="9" t="s">
        <v>2119</v>
      </c>
      <c r="B56" s="9" t="s">
        <v>2199</v>
      </c>
      <c r="C56" s="9" t="s">
        <v>5</v>
      </c>
      <c r="D56" s="9" t="s">
        <v>2227</v>
      </c>
      <c r="E56" s="26" t="s">
        <v>1751</v>
      </c>
      <c r="F56" s="9" t="s">
        <v>456</v>
      </c>
      <c r="K56" s="9">
        <v>2005</v>
      </c>
      <c r="L56" s="9" t="s">
        <v>2011</v>
      </c>
      <c r="M56" t="s">
        <v>2069</v>
      </c>
      <c r="N56" t="s">
        <v>2070</v>
      </c>
      <c r="O56" t="s">
        <v>2071</v>
      </c>
      <c r="P56" t="s">
        <v>34</v>
      </c>
    </row>
    <row r="57" spans="1:16">
      <c r="A57" s="9" t="s">
        <v>2127</v>
      </c>
      <c r="B57" s="9" t="s">
        <v>2199</v>
      </c>
      <c r="C57" s="9" t="s">
        <v>5</v>
      </c>
      <c r="D57" s="9" t="s">
        <v>2227</v>
      </c>
      <c r="E57" s="26" t="s">
        <v>1751</v>
      </c>
      <c r="F57" s="9" t="s">
        <v>454</v>
      </c>
      <c r="G57" s="9" t="s">
        <v>525</v>
      </c>
      <c r="K57" s="9" t="s">
        <v>2072</v>
      </c>
      <c r="L57" s="9" t="s">
        <v>2011</v>
      </c>
      <c r="M57" t="s">
        <v>2073</v>
      </c>
      <c r="N57" t="s">
        <v>2074</v>
      </c>
      <c r="O57" t="s">
        <v>2075</v>
      </c>
      <c r="P57" t="s">
        <v>34</v>
      </c>
    </row>
    <row r="58" spans="1:16">
      <c r="A58" s="9" t="s">
        <v>2302</v>
      </c>
      <c r="B58" s="9" t="s">
        <v>2199</v>
      </c>
      <c r="C58" s="9" t="s">
        <v>5</v>
      </c>
      <c r="D58" s="9" t="s">
        <v>2227</v>
      </c>
      <c r="E58" s="26" t="s">
        <v>1751</v>
      </c>
      <c r="F58" s="9" t="s">
        <v>454</v>
      </c>
      <c r="K58" s="9" t="s">
        <v>2076</v>
      </c>
      <c r="L58" s="9" t="s">
        <v>2011</v>
      </c>
      <c r="M58" t="s">
        <v>2077</v>
      </c>
      <c r="N58" t="s">
        <v>2078</v>
      </c>
      <c r="O58" t="s">
        <v>2079</v>
      </c>
      <c r="P58" t="s">
        <v>34</v>
      </c>
    </row>
    <row r="59" spans="1:16">
      <c r="A59" s="9" t="s">
        <v>2303</v>
      </c>
      <c r="B59" s="9" t="s">
        <v>2199</v>
      </c>
      <c r="C59" s="9" t="s">
        <v>5</v>
      </c>
      <c r="D59" s="9" t="s">
        <v>2227</v>
      </c>
      <c r="E59" s="26" t="s">
        <v>1751</v>
      </c>
      <c r="F59" s="9" t="s">
        <v>909</v>
      </c>
      <c r="K59" s="9">
        <v>2011</v>
      </c>
      <c r="L59" s="9" t="s">
        <v>2011</v>
      </c>
      <c r="M59" t="s">
        <v>2080</v>
      </c>
      <c r="N59" t="s">
        <v>2081</v>
      </c>
      <c r="O59" t="s">
        <v>2082</v>
      </c>
      <c r="P59" t="s">
        <v>34</v>
      </c>
    </row>
    <row r="60" spans="1:16">
      <c r="A60" s="9" t="s">
        <v>2304</v>
      </c>
      <c r="B60" s="9" t="s">
        <v>2199</v>
      </c>
      <c r="C60" s="9" t="s">
        <v>5</v>
      </c>
      <c r="D60" s="9" t="s">
        <v>2206</v>
      </c>
      <c r="E60" s="26" t="s">
        <v>1751</v>
      </c>
      <c r="F60" s="9" t="s">
        <v>1334</v>
      </c>
      <c r="G60" s="9" t="s">
        <v>525</v>
      </c>
      <c r="K60" s="9" t="s">
        <v>2305</v>
      </c>
      <c r="L60" s="9" t="s">
        <v>2011</v>
      </c>
      <c r="M60" t="s">
        <v>2306</v>
      </c>
      <c r="N60" s="9" t="s">
        <v>2307</v>
      </c>
      <c r="O60" s="21" t="s">
        <v>2308</v>
      </c>
      <c r="P60" s="9" t="s">
        <v>34</v>
      </c>
    </row>
    <row r="61" spans="1:16">
      <c r="A61" s="9" t="s">
        <v>2124</v>
      </c>
      <c r="B61" s="9" t="s">
        <v>2199</v>
      </c>
      <c r="C61" s="9" t="s">
        <v>5</v>
      </c>
      <c r="D61" s="9" t="s">
        <v>2233</v>
      </c>
      <c r="E61" s="26" t="s">
        <v>1751</v>
      </c>
      <c r="F61" s="9" t="s">
        <v>2062</v>
      </c>
      <c r="K61" s="9" t="s">
        <v>2083</v>
      </c>
      <c r="L61" s="9" t="s">
        <v>2011</v>
      </c>
      <c r="M61" t="s">
        <v>2084</v>
      </c>
      <c r="N61" s="9" t="s">
        <v>2085</v>
      </c>
      <c r="O61" t="s">
        <v>2086</v>
      </c>
      <c r="P61" s="9" t="s">
        <v>34</v>
      </c>
    </row>
    <row r="62" spans="1:16">
      <c r="A62" s="9" t="s">
        <v>2126</v>
      </c>
      <c r="B62" s="9" t="s">
        <v>2199</v>
      </c>
      <c r="C62" s="9" t="s">
        <v>5</v>
      </c>
      <c r="D62" s="9" t="s">
        <v>2227</v>
      </c>
      <c r="E62" s="26" t="s">
        <v>1751</v>
      </c>
      <c r="F62" s="9" t="s">
        <v>2309</v>
      </c>
      <c r="K62" s="9" t="s">
        <v>2310</v>
      </c>
      <c r="L62" s="9" t="s">
        <v>2011</v>
      </c>
      <c r="M62" t="s">
        <v>2088</v>
      </c>
      <c r="N62" t="s">
        <v>2089</v>
      </c>
      <c r="O62" t="s">
        <v>2090</v>
      </c>
      <c r="P62" t="s">
        <v>34</v>
      </c>
    </row>
    <row r="67" spans="1:16">
      <c r="A67" s="9" t="s">
        <v>2119</v>
      </c>
      <c r="B67" s="9" t="s">
        <v>2199</v>
      </c>
      <c r="C67" s="9" t="s">
        <v>2311</v>
      </c>
      <c r="D67" s="9" t="s">
        <v>2233</v>
      </c>
      <c r="E67" s="9" t="s">
        <v>1995</v>
      </c>
      <c r="F67" s="9" t="s">
        <v>454</v>
      </c>
      <c r="K67" s="9" t="s">
        <v>2312</v>
      </c>
      <c r="L67" s="9" t="s">
        <v>2313</v>
      </c>
      <c r="M67" s="9" t="s">
        <v>2314</v>
      </c>
      <c r="N67" s="9" t="s">
        <v>2315</v>
      </c>
      <c r="O67" s="9" t="s">
        <v>2316</v>
      </c>
      <c r="P67" s="9" t="s">
        <v>34</v>
      </c>
    </row>
    <row r="68" spans="1:16">
      <c r="A68" s="9" t="s">
        <v>2119</v>
      </c>
      <c r="B68" s="9" t="s">
        <v>2199</v>
      </c>
      <c r="C68" s="9" t="s">
        <v>5</v>
      </c>
      <c r="D68" s="9" t="s">
        <v>2227</v>
      </c>
      <c r="E68" s="9" t="s">
        <v>1995</v>
      </c>
      <c r="F68" s="9" t="s">
        <v>454</v>
      </c>
      <c r="G68" s="9" t="s">
        <v>2317</v>
      </c>
      <c r="K68" s="9" t="s">
        <v>2318</v>
      </c>
      <c r="L68" s="9" t="s">
        <v>2011</v>
      </c>
      <c r="M68" t="s">
        <v>2319</v>
      </c>
      <c r="N68" s="9" t="s">
        <v>2320</v>
      </c>
      <c r="O68" t="s">
        <v>2321</v>
      </c>
      <c r="P68" s="9" t="s">
        <v>34</v>
      </c>
    </row>
    <row r="69" spans="1:16">
      <c r="A69" s="9" t="s">
        <v>2322</v>
      </c>
      <c r="B69" s="9" t="s">
        <v>2199</v>
      </c>
      <c r="C69" s="9" t="s">
        <v>5</v>
      </c>
      <c r="D69" s="9" t="s">
        <v>2206</v>
      </c>
      <c r="E69" s="9" t="s">
        <v>1995</v>
      </c>
      <c r="F69" s="9" t="s">
        <v>454</v>
      </c>
      <c r="M69" s="9" t="s">
        <v>2323</v>
      </c>
      <c r="N69" s="9" t="s">
        <v>2324</v>
      </c>
      <c r="O69" s="9" t="s">
        <v>2325</v>
      </c>
      <c r="P69" s="9" t="s">
        <v>34</v>
      </c>
    </row>
    <row r="70" spans="1:16">
      <c r="A70" t="s">
        <v>2322</v>
      </c>
      <c r="B70" s="9" t="s">
        <v>2199</v>
      </c>
      <c r="C70" s="9" t="s">
        <v>5</v>
      </c>
      <c r="D70" s="9" t="s">
        <v>2206</v>
      </c>
      <c r="E70" s="9" t="s">
        <v>1995</v>
      </c>
      <c r="F70" s="9" t="s">
        <v>454</v>
      </c>
      <c r="L70" t="s">
        <v>2326</v>
      </c>
      <c r="M70" t="s">
        <v>2327</v>
      </c>
      <c r="N70" s="9" t="s">
        <v>2328</v>
      </c>
      <c r="O70" t="s">
        <v>2329</v>
      </c>
      <c r="P70" s="9" t="s">
        <v>34</v>
      </c>
    </row>
    <row r="71" spans="1:16">
      <c r="A71" s="9" t="s">
        <v>2205</v>
      </c>
      <c r="B71" s="9" t="s">
        <v>2199</v>
      </c>
      <c r="C71" s="9" t="s">
        <v>5</v>
      </c>
      <c r="D71" s="9" t="s">
        <v>2227</v>
      </c>
      <c r="E71" s="9" t="s">
        <v>1995</v>
      </c>
      <c r="F71" s="9" t="s">
        <v>454</v>
      </c>
      <c r="K71" s="9" t="s">
        <v>2330</v>
      </c>
      <c r="M71" s="9" t="s">
        <v>2331</v>
      </c>
      <c r="N71" s="9" t="s">
        <v>2332</v>
      </c>
      <c r="O71" s="9" t="s">
        <v>2333</v>
      </c>
      <c r="P71" s="9" t="s">
        <v>34</v>
      </c>
    </row>
    <row r="72" spans="1:16">
      <c r="A72" s="9" t="s">
        <v>2302</v>
      </c>
      <c r="B72" s="9" t="s">
        <v>2199</v>
      </c>
      <c r="C72" s="9" t="s">
        <v>5</v>
      </c>
      <c r="D72" s="9" t="s">
        <v>2227</v>
      </c>
      <c r="E72" s="9" t="s">
        <v>1995</v>
      </c>
      <c r="F72" s="9" t="s">
        <v>454</v>
      </c>
      <c r="K72" s="9" t="s">
        <v>2334</v>
      </c>
      <c r="L72" s="9" t="s">
        <v>2335</v>
      </c>
      <c r="M72" t="s">
        <v>2336</v>
      </c>
      <c r="N72" s="9" t="s">
        <v>2337</v>
      </c>
      <c r="O72" s="9" t="s">
        <v>2338</v>
      </c>
      <c r="P72" s="9" t="s">
        <v>34</v>
      </c>
    </row>
    <row r="73" spans="1:16">
      <c r="A73" s="9" t="s">
        <v>2303</v>
      </c>
      <c r="B73" s="9" t="s">
        <v>2339</v>
      </c>
      <c r="C73" s="9" t="s">
        <v>5</v>
      </c>
      <c r="D73" s="9" t="s">
        <v>2227</v>
      </c>
      <c r="E73" s="9" t="s">
        <v>1995</v>
      </c>
      <c r="F73" s="9" t="s">
        <v>454</v>
      </c>
      <c r="K73" s="9" t="s">
        <v>2340</v>
      </c>
      <c r="L73" s="9" t="s">
        <v>2341</v>
      </c>
      <c r="M73" t="s">
        <v>2342</v>
      </c>
      <c r="N73" s="9" t="s">
        <v>2343</v>
      </c>
      <c r="O73" s="9" t="s">
        <v>2344</v>
      </c>
      <c r="P73" s="9" t="s">
        <v>34</v>
      </c>
    </row>
    <row r="74" spans="1:16">
      <c r="A74" s="9" t="s">
        <v>2345</v>
      </c>
      <c r="B74" s="9" t="s">
        <v>2199</v>
      </c>
      <c r="C74" s="9" t="s">
        <v>2311</v>
      </c>
      <c r="D74" s="9" t="s">
        <v>2206</v>
      </c>
      <c r="E74" s="9" t="s">
        <v>1995</v>
      </c>
      <c r="F74" s="9" t="s">
        <v>454</v>
      </c>
      <c r="K74" s="9" t="s">
        <v>2346</v>
      </c>
      <c r="L74" s="9" t="s">
        <v>2347</v>
      </c>
      <c r="M74" s="9" t="s">
        <v>2348</v>
      </c>
      <c r="N74" s="9" t="s">
        <v>2349</v>
      </c>
      <c r="O74" s="9" t="s">
        <v>2350</v>
      </c>
      <c r="P74" s="9" t="s">
        <v>34</v>
      </c>
    </row>
    <row r="75" spans="1:16">
      <c r="A75" s="9" t="s">
        <v>2351</v>
      </c>
      <c r="B75" s="9" t="s">
        <v>2199</v>
      </c>
      <c r="C75" s="9" t="s">
        <v>5</v>
      </c>
      <c r="D75" s="9" t="s">
        <v>2206</v>
      </c>
      <c r="E75" s="9" t="s">
        <v>1995</v>
      </c>
      <c r="F75" s="9" t="s">
        <v>454</v>
      </c>
      <c r="K75" s="9" t="s">
        <v>2352</v>
      </c>
      <c r="L75" s="9" t="s">
        <v>2353</v>
      </c>
      <c r="M75" s="9" t="s">
        <v>2354</v>
      </c>
      <c r="N75" s="9" t="s">
        <v>2355</v>
      </c>
      <c r="O75" s="9" t="s">
        <v>2356</v>
      </c>
      <c r="P75" s="9" t="s">
        <v>34</v>
      </c>
    </row>
    <row r="76" spans="1:16">
      <c r="A76" s="9" t="s">
        <v>2297</v>
      </c>
      <c r="B76" s="9" t="s">
        <v>2199</v>
      </c>
      <c r="C76" s="9" t="s">
        <v>5</v>
      </c>
      <c r="D76" s="9" t="s">
        <v>2206</v>
      </c>
      <c r="E76" s="9" t="s">
        <v>1995</v>
      </c>
      <c r="F76" s="9" t="s">
        <v>454</v>
      </c>
      <c r="K76" s="9" t="s">
        <v>2357</v>
      </c>
      <c r="L76" s="9" t="s">
        <v>2185</v>
      </c>
      <c r="M76" t="s">
        <v>2358</v>
      </c>
      <c r="N76" s="9" t="s">
        <v>2359</v>
      </c>
      <c r="O76" s="9" t="s">
        <v>2360</v>
      </c>
      <c r="P76" s="9" t="s">
        <v>34</v>
      </c>
    </row>
    <row r="79" spans="1:16">
      <c r="A79" s="9" t="s">
        <v>2361</v>
      </c>
      <c r="B79" s="9" t="s">
        <v>2199</v>
      </c>
      <c r="C79" s="9" t="s">
        <v>5</v>
      </c>
      <c r="D79" s="9" t="s">
        <v>2227</v>
      </c>
      <c r="E79" s="9" t="s">
        <v>925</v>
      </c>
      <c r="F79" s="9" t="s">
        <v>699</v>
      </c>
      <c r="K79" s="9" t="s">
        <v>2362</v>
      </c>
      <c r="L79" s="9" t="s">
        <v>2011</v>
      </c>
      <c r="M79" t="s">
        <v>2363</v>
      </c>
      <c r="N79" s="9" t="s">
        <v>2364</v>
      </c>
      <c r="O79" s="9" t="s">
        <v>2365</v>
      </c>
      <c r="P79" s="9" t="s">
        <v>34</v>
      </c>
    </row>
    <row r="80" spans="1:16" ht="24" customHeight="1">
      <c r="A80" s="9" t="s">
        <v>2130</v>
      </c>
      <c r="B80" s="9" t="s">
        <v>2199</v>
      </c>
      <c r="C80" s="9" t="s">
        <v>5</v>
      </c>
      <c r="D80" s="9" t="s">
        <v>2206</v>
      </c>
      <c r="E80" s="9" t="s">
        <v>925</v>
      </c>
      <c r="F80" s="9" t="s">
        <v>699</v>
      </c>
      <c r="L80" s="9" t="s">
        <v>2011</v>
      </c>
      <c r="M80" s="10" t="s">
        <v>2366</v>
      </c>
      <c r="N80" s="9" t="s">
        <v>2154</v>
      </c>
      <c r="O80" s="9" t="s">
        <v>2155</v>
      </c>
      <c r="P80" s="9" t="s">
        <v>34</v>
      </c>
    </row>
    <row r="82" spans="1:16">
      <c r="A82" s="9" t="s">
        <v>2119</v>
      </c>
      <c r="B82" s="9" t="s">
        <v>2367</v>
      </c>
      <c r="C82" s="9" t="s">
        <v>5</v>
      </c>
      <c r="D82" s="9" t="s">
        <v>2368</v>
      </c>
      <c r="E82" s="9" t="s">
        <v>1548</v>
      </c>
      <c r="F82" s="9" t="s">
        <v>456</v>
      </c>
      <c r="G82" s="9" t="s">
        <v>525</v>
      </c>
      <c r="K82" s="9" t="s">
        <v>2369</v>
      </c>
      <c r="L82" s="9" t="s">
        <v>1993</v>
      </c>
      <c r="M82" t="s">
        <v>2370</v>
      </c>
      <c r="N82" s="9" t="s">
        <v>2371</v>
      </c>
      <c r="O82" t="s">
        <v>2372</v>
      </c>
      <c r="P82" s="9" t="s">
        <v>34</v>
      </c>
    </row>
    <row r="83" spans="1:16">
      <c r="A83" s="9" t="s">
        <v>2119</v>
      </c>
      <c r="B83" s="9" t="s">
        <v>2367</v>
      </c>
      <c r="C83" s="9" t="s">
        <v>5</v>
      </c>
      <c r="D83" s="9" t="s">
        <v>2227</v>
      </c>
      <c r="E83" s="9" t="s">
        <v>1548</v>
      </c>
      <c r="F83" s="9" t="s">
        <v>2373</v>
      </c>
      <c r="K83" s="9" t="s">
        <v>2374</v>
      </c>
      <c r="L83" s="9" t="s">
        <v>1993</v>
      </c>
      <c r="M83" t="s">
        <v>2375</v>
      </c>
      <c r="N83" s="9" t="s">
        <v>2376</v>
      </c>
      <c r="O83" s="9" t="s">
        <v>2377</v>
      </c>
      <c r="P83" s="9" t="s">
        <v>34</v>
      </c>
    </row>
    <row r="84" spans="1:16">
      <c r="A84" s="9" t="s">
        <v>2119</v>
      </c>
      <c r="B84" s="9" t="s">
        <v>2367</v>
      </c>
      <c r="C84" s="9" t="s">
        <v>5</v>
      </c>
      <c r="D84" s="9" t="s">
        <v>2227</v>
      </c>
      <c r="E84" s="9" t="s">
        <v>1548</v>
      </c>
      <c r="F84" s="9" t="s">
        <v>2378</v>
      </c>
      <c r="L84" s="9" t="s">
        <v>1993</v>
      </c>
      <c r="M84" s="9" t="s">
        <v>2379</v>
      </c>
      <c r="N84" s="9" t="s">
        <v>2380</v>
      </c>
      <c r="O84" s="9" t="s">
        <v>2381</v>
      </c>
      <c r="P84" s="9" t="s">
        <v>34</v>
      </c>
    </row>
    <row r="85" spans="1:16" ht="37.5" customHeight="1">
      <c r="A85" s="9" t="s">
        <v>2382</v>
      </c>
      <c r="B85" s="9" t="s">
        <v>2367</v>
      </c>
      <c r="C85" s="9" t="s">
        <v>5</v>
      </c>
      <c r="D85" s="9" t="s">
        <v>2227</v>
      </c>
      <c r="E85" s="9" t="s">
        <v>1548</v>
      </c>
      <c r="F85" s="9" t="s">
        <v>2373</v>
      </c>
      <c r="K85" s="9" t="s">
        <v>2383</v>
      </c>
      <c r="L85" s="9" t="s">
        <v>1993</v>
      </c>
      <c r="M85" s="10" t="s">
        <v>2384</v>
      </c>
      <c r="N85" s="9" t="s">
        <v>2385</v>
      </c>
      <c r="O85" s="9" t="s">
        <v>2386</v>
      </c>
      <c r="P85" s="9" t="s">
        <v>34</v>
      </c>
    </row>
    <row r="86" spans="1:16">
      <c r="A86" s="9" t="s">
        <v>2124</v>
      </c>
      <c r="B86" s="9" t="s">
        <v>2367</v>
      </c>
      <c r="C86" s="9" t="s">
        <v>5</v>
      </c>
      <c r="D86" s="9" t="s">
        <v>2227</v>
      </c>
      <c r="E86" s="9" t="s">
        <v>1548</v>
      </c>
      <c r="F86" s="9" t="s">
        <v>2373</v>
      </c>
      <c r="K86" s="9" t="s">
        <v>2387</v>
      </c>
      <c r="L86" s="9" t="s">
        <v>1993</v>
      </c>
      <c r="M86" t="s">
        <v>2388</v>
      </c>
      <c r="N86" s="9" t="s">
        <v>2389</v>
      </c>
      <c r="O86" t="s">
        <v>2390</v>
      </c>
      <c r="P86" s="9" t="s">
        <v>34</v>
      </c>
    </row>
    <row r="89" spans="1:16">
      <c r="A89" s="9" t="s">
        <v>2391</v>
      </c>
      <c r="B89" s="9" t="s">
        <v>2367</v>
      </c>
      <c r="C89" s="9" t="s">
        <v>5</v>
      </c>
      <c r="D89" s="9" t="s">
        <v>2392</v>
      </c>
      <c r="E89" s="9" t="s">
        <v>1973</v>
      </c>
      <c r="F89" s="9" t="s">
        <v>699</v>
      </c>
      <c r="K89" s="9" t="s">
        <v>2393</v>
      </c>
      <c r="L89" s="9" t="s">
        <v>1993</v>
      </c>
      <c r="M89" t="s">
        <v>2394</v>
      </c>
      <c r="N89" s="9" t="s">
        <v>2395</v>
      </c>
      <c r="O89" s="9" t="s">
        <v>2396</v>
      </c>
      <c r="P89" s="9" t="s">
        <v>34</v>
      </c>
    </row>
    <row r="90" spans="1:16">
      <c r="A90" s="9" t="s">
        <v>2124</v>
      </c>
      <c r="B90" s="9" t="s">
        <v>2367</v>
      </c>
      <c r="C90" s="9" t="s">
        <v>5</v>
      </c>
      <c r="D90" s="9" t="s">
        <v>2227</v>
      </c>
      <c r="E90" s="9" t="s">
        <v>1973</v>
      </c>
      <c r="F90" s="9" t="s">
        <v>699</v>
      </c>
      <c r="K90" t="s">
        <v>2181</v>
      </c>
      <c r="L90" s="9" t="s">
        <v>1993</v>
      </c>
      <c r="M90" t="s">
        <v>2182</v>
      </c>
      <c r="N90" t="s">
        <v>2183</v>
      </c>
      <c r="O90" t="s">
        <v>2184</v>
      </c>
      <c r="P90" t="s">
        <v>34</v>
      </c>
    </row>
    <row r="91" spans="1:16">
      <c r="A91" s="9" t="s">
        <v>2297</v>
      </c>
      <c r="B91" s="9" t="s">
        <v>2367</v>
      </c>
      <c r="C91" s="9" t="s">
        <v>5</v>
      </c>
      <c r="D91" s="9" t="s">
        <v>2206</v>
      </c>
      <c r="E91" s="9" t="s">
        <v>1973</v>
      </c>
      <c r="F91" s="9" t="s">
        <v>699</v>
      </c>
      <c r="K91" s="9" t="s">
        <v>2186</v>
      </c>
      <c r="L91" s="9" t="s">
        <v>2185</v>
      </c>
      <c r="M91" t="s">
        <v>2187</v>
      </c>
      <c r="N91" s="9" t="s">
        <v>2188</v>
      </c>
      <c r="O91" s="9" t="s">
        <v>2189</v>
      </c>
      <c r="P91" s="9" t="s">
        <v>34</v>
      </c>
    </row>
    <row r="92" spans="1:16">
      <c r="A92" s="9" t="s">
        <v>2397</v>
      </c>
      <c r="B92" s="9" t="s">
        <v>2367</v>
      </c>
      <c r="C92" s="9" t="s">
        <v>5</v>
      </c>
      <c r="D92" s="9" t="s">
        <v>2206</v>
      </c>
      <c r="E92" s="9" t="s">
        <v>1973</v>
      </c>
      <c r="F92" s="9" t="s">
        <v>699</v>
      </c>
      <c r="K92" s="9" t="s">
        <v>2228</v>
      </c>
      <c r="L92" s="9" t="s">
        <v>53</v>
      </c>
      <c r="M92" t="s">
        <v>2190</v>
      </c>
      <c r="N92" t="s">
        <v>2191</v>
      </c>
      <c r="O92" t="s">
        <v>2192</v>
      </c>
      <c r="P92" t="s">
        <v>34</v>
      </c>
    </row>
    <row r="95" spans="1:16">
      <c r="A95" s="9" t="s">
        <v>2126</v>
      </c>
      <c r="B95" s="9" t="s">
        <v>2367</v>
      </c>
      <c r="C95" s="9" t="s">
        <v>5</v>
      </c>
      <c r="D95" s="9" t="s">
        <v>2227</v>
      </c>
      <c r="E95" s="9" t="s">
        <v>844</v>
      </c>
      <c r="F95" s="9" t="s">
        <v>699</v>
      </c>
      <c r="K95" s="9" t="s">
        <v>2398</v>
      </c>
      <c r="L95" s="9" t="s">
        <v>1993</v>
      </c>
      <c r="M95" t="s">
        <v>2399</v>
      </c>
      <c r="N95" s="9" t="s">
        <v>2400</v>
      </c>
      <c r="O95" s="9" t="s">
        <v>2401</v>
      </c>
      <c r="P95" s="9" t="s">
        <v>34</v>
      </c>
    </row>
    <row r="96" spans="1:16">
      <c r="A96" s="9" t="s">
        <v>2205</v>
      </c>
      <c r="B96" s="9" t="s">
        <v>2367</v>
      </c>
      <c r="C96" s="9" t="s">
        <v>5</v>
      </c>
      <c r="D96" s="9" t="s">
        <v>2227</v>
      </c>
      <c r="E96" s="9" t="s">
        <v>844</v>
      </c>
      <c r="F96" s="9" t="s">
        <v>699</v>
      </c>
      <c r="K96" s="9">
        <v>2013</v>
      </c>
      <c r="L96" s="9" t="s">
        <v>1993</v>
      </c>
      <c r="M96" t="s">
        <v>2402</v>
      </c>
      <c r="N96" s="9" t="s">
        <v>2403</v>
      </c>
      <c r="O96" s="9" t="s">
        <v>2404</v>
      </c>
      <c r="P96" s="9" t="s">
        <v>34</v>
      </c>
    </row>
    <row r="97" spans="1:16">
      <c r="A97" s="9" t="s">
        <v>2124</v>
      </c>
      <c r="B97" s="9" t="s">
        <v>2367</v>
      </c>
      <c r="C97" s="9" t="s">
        <v>5</v>
      </c>
      <c r="D97" s="9" t="s">
        <v>2227</v>
      </c>
      <c r="E97" s="9" t="s">
        <v>844</v>
      </c>
      <c r="F97" s="9" t="s">
        <v>699</v>
      </c>
      <c r="K97" s="9" t="s">
        <v>2091</v>
      </c>
      <c r="L97" s="9" t="s">
        <v>1993</v>
      </c>
      <c r="M97" t="s">
        <v>2092</v>
      </c>
      <c r="N97" t="s">
        <v>2093</v>
      </c>
      <c r="O97" t="s">
        <v>2094</v>
      </c>
      <c r="P97" t="s">
        <v>34</v>
      </c>
    </row>
    <row r="98" spans="1:16">
      <c r="A98" s="9" t="s">
        <v>2361</v>
      </c>
      <c r="B98" s="9" t="s">
        <v>2367</v>
      </c>
      <c r="C98" s="9" t="s">
        <v>5</v>
      </c>
      <c r="D98" s="9" t="s">
        <v>2227</v>
      </c>
      <c r="E98" s="9" t="s">
        <v>844</v>
      </c>
      <c r="F98" s="9" t="s">
        <v>699</v>
      </c>
      <c r="K98" s="9" t="s">
        <v>2405</v>
      </c>
      <c r="L98" s="9" t="s">
        <v>1993</v>
      </c>
      <c r="M98" t="s">
        <v>2406</v>
      </c>
      <c r="N98" s="9" t="s">
        <v>2407</v>
      </c>
      <c r="O98" s="9" t="s">
        <v>2408</v>
      </c>
      <c r="P98" s="9" t="s">
        <v>34</v>
      </c>
    </row>
    <row r="99" spans="1:16">
      <c r="A99" s="9" t="s">
        <v>2292</v>
      </c>
      <c r="B99" s="9" t="s">
        <v>2367</v>
      </c>
      <c r="C99" s="9" t="s">
        <v>5</v>
      </c>
      <c r="D99" s="9" t="s">
        <v>2227</v>
      </c>
      <c r="E99" s="9" t="s">
        <v>844</v>
      </c>
      <c r="F99" s="9" t="s">
        <v>699</v>
      </c>
      <c r="K99" s="9">
        <v>2019</v>
      </c>
      <c r="L99" s="9" t="s">
        <v>1993</v>
      </c>
      <c r="M99" t="s">
        <v>2409</v>
      </c>
      <c r="N99" s="9" t="s">
        <v>2410</v>
      </c>
      <c r="O99" s="9" t="s">
        <v>2411</v>
      </c>
      <c r="P99" s="9" t="s">
        <v>34</v>
      </c>
    </row>
    <row r="100" spans="1:16">
      <c r="A100" s="9" t="s">
        <v>2412</v>
      </c>
      <c r="B100" s="9" t="s">
        <v>2367</v>
      </c>
      <c r="C100" s="9" t="s">
        <v>5</v>
      </c>
      <c r="D100" s="9" t="s">
        <v>2206</v>
      </c>
      <c r="E100" s="9" t="s">
        <v>844</v>
      </c>
      <c r="F100" s="9" t="s">
        <v>699</v>
      </c>
      <c r="K100" s="9" t="s">
        <v>2413</v>
      </c>
      <c r="L100" s="9" t="s">
        <v>1993</v>
      </c>
      <c r="M100" t="s">
        <v>2414</v>
      </c>
      <c r="N100" s="9" t="s">
        <v>879</v>
      </c>
      <c r="O100" t="s">
        <v>880</v>
      </c>
      <c r="P100" s="9" t="s">
        <v>34</v>
      </c>
    </row>
    <row r="101" spans="1:16">
      <c r="A101" s="9" t="s">
        <v>2126</v>
      </c>
      <c r="B101" s="9" t="s">
        <v>2367</v>
      </c>
      <c r="C101" s="9" t="s">
        <v>5</v>
      </c>
      <c r="D101" s="9" t="s">
        <v>2368</v>
      </c>
      <c r="E101" s="9" t="s">
        <v>844</v>
      </c>
      <c r="F101" s="9" t="s">
        <v>2415</v>
      </c>
      <c r="K101" s="9" t="s">
        <v>2416</v>
      </c>
      <c r="L101" s="9" t="s">
        <v>1993</v>
      </c>
      <c r="M101" t="s">
        <v>2417</v>
      </c>
      <c r="N101" s="9" t="s">
        <v>2418</v>
      </c>
      <c r="O101" s="9" t="s">
        <v>2419</v>
      </c>
      <c r="P101" s="9" t="s">
        <v>34</v>
      </c>
    </row>
    <row r="102" spans="1:16">
      <c r="A102" s="9" t="s">
        <v>2126</v>
      </c>
      <c r="B102" s="9" t="s">
        <v>2367</v>
      </c>
      <c r="C102" s="9" t="s">
        <v>5</v>
      </c>
      <c r="D102" s="9" t="s">
        <v>2368</v>
      </c>
      <c r="E102" s="9" t="s">
        <v>844</v>
      </c>
      <c r="F102" s="9" t="s">
        <v>699</v>
      </c>
      <c r="K102" s="9" t="s">
        <v>2420</v>
      </c>
      <c r="L102" s="9" t="s">
        <v>1993</v>
      </c>
      <c r="M102" t="s">
        <v>2421</v>
      </c>
      <c r="N102" s="9" t="s">
        <v>2422</v>
      </c>
      <c r="O102" t="s">
        <v>2423</v>
      </c>
      <c r="P102" s="9" t="s">
        <v>34</v>
      </c>
    </row>
    <row r="103" spans="1:16">
      <c r="A103" s="9" t="s">
        <v>2127</v>
      </c>
      <c r="B103" s="9" t="s">
        <v>2367</v>
      </c>
      <c r="C103" s="9" t="s">
        <v>5</v>
      </c>
      <c r="D103" s="9" t="s">
        <v>2227</v>
      </c>
      <c r="E103" s="9" t="s">
        <v>844</v>
      </c>
      <c r="F103" s="9" t="s">
        <v>699</v>
      </c>
      <c r="K103" s="9">
        <v>2011</v>
      </c>
      <c r="L103" s="9" t="s">
        <v>1993</v>
      </c>
      <c r="M103" s="9" t="s">
        <v>2424</v>
      </c>
      <c r="N103" s="9" t="s">
        <v>2425</v>
      </c>
      <c r="O103" s="9" t="s">
        <v>2426</v>
      </c>
      <c r="P103" s="9" t="s">
        <v>34</v>
      </c>
    </row>
    <row r="104" spans="1:16">
      <c r="A104" s="9" t="s">
        <v>2122</v>
      </c>
      <c r="B104" s="9" t="s">
        <v>2367</v>
      </c>
      <c r="C104" s="9" t="s">
        <v>5</v>
      </c>
      <c r="D104" s="9" t="s">
        <v>2206</v>
      </c>
      <c r="E104" s="9" t="s">
        <v>844</v>
      </c>
      <c r="F104" s="9" t="s">
        <v>699</v>
      </c>
      <c r="K104" s="9" t="s">
        <v>2123</v>
      </c>
      <c r="L104" s="9" t="s">
        <v>1993</v>
      </c>
      <c r="M104" t="s">
        <v>2115</v>
      </c>
      <c r="N104" s="9" t="s">
        <v>2116</v>
      </c>
      <c r="O104" s="9" t="s">
        <v>2117</v>
      </c>
      <c r="P104" s="9" t="s">
        <v>34</v>
      </c>
    </row>
    <row r="105" spans="1:16">
      <c r="A105" s="9" t="s">
        <v>2281</v>
      </c>
      <c r="B105" s="9" t="s">
        <v>2367</v>
      </c>
      <c r="C105" s="9" t="s">
        <v>5</v>
      </c>
      <c r="D105" s="9" t="s">
        <v>2227</v>
      </c>
      <c r="E105" s="9" t="s">
        <v>844</v>
      </c>
      <c r="F105" s="9" t="s">
        <v>699</v>
      </c>
      <c r="K105" s="9" t="s">
        <v>2427</v>
      </c>
      <c r="L105" s="9" t="s">
        <v>1993</v>
      </c>
      <c r="M105" t="s">
        <v>2428</v>
      </c>
      <c r="N105" s="9" t="s">
        <v>2429</v>
      </c>
      <c r="O105" s="9" t="s">
        <v>2430</v>
      </c>
      <c r="P105" s="9" t="s">
        <v>34</v>
      </c>
    </row>
    <row r="106" spans="1:16">
      <c r="A106" s="9" t="s">
        <v>2281</v>
      </c>
      <c r="B106" s="9" t="s">
        <v>45</v>
      </c>
      <c r="C106" s="9" t="s">
        <v>5</v>
      </c>
      <c r="D106" s="9" t="s">
        <v>2206</v>
      </c>
      <c r="E106" s="26" t="s">
        <v>547</v>
      </c>
      <c r="F106" s="9" t="s">
        <v>156</v>
      </c>
      <c r="K106" s="9" t="s">
        <v>2431</v>
      </c>
      <c r="L106" s="9" t="s">
        <v>1993</v>
      </c>
      <c r="M106" t="s">
        <v>2432</v>
      </c>
      <c r="N106" s="9" t="s">
        <v>2433</v>
      </c>
      <c r="O106" t="s">
        <v>2434</v>
      </c>
      <c r="P106" s="9" t="s">
        <v>34</v>
      </c>
    </row>
    <row r="107" spans="1:16">
      <c r="A107" s="9" t="s">
        <v>2435</v>
      </c>
      <c r="B107" s="9" t="s">
        <v>45</v>
      </c>
      <c r="C107" s="9" t="s">
        <v>5</v>
      </c>
      <c r="D107" s="9" t="s">
        <v>2206</v>
      </c>
      <c r="E107" s="26" t="s">
        <v>547</v>
      </c>
      <c r="F107" s="9" t="s">
        <v>156</v>
      </c>
      <c r="K107" s="9">
        <v>2012</v>
      </c>
      <c r="L107" s="9" t="s">
        <v>1993</v>
      </c>
      <c r="M107" s="28" t="s">
        <v>2436</v>
      </c>
      <c r="N107" s="9" t="s">
        <v>2437</v>
      </c>
      <c r="O107" s="9" t="s">
        <v>2438</v>
      </c>
      <c r="P107" s="9" t="s">
        <v>34</v>
      </c>
    </row>
    <row r="108" spans="1:16">
      <c r="A108" s="9" t="s">
        <v>2119</v>
      </c>
      <c r="B108" s="9" t="s">
        <v>45</v>
      </c>
      <c r="C108" s="9" t="s">
        <v>5</v>
      </c>
      <c r="D108" s="9" t="s">
        <v>2227</v>
      </c>
      <c r="E108" s="26" t="s">
        <v>547</v>
      </c>
      <c r="F108" s="9" t="s">
        <v>156</v>
      </c>
      <c r="K108" s="9">
        <v>2014</v>
      </c>
      <c r="L108" s="9" t="s">
        <v>1993</v>
      </c>
      <c r="M108" t="s">
        <v>2439</v>
      </c>
      <c r="N108" s="9" t="s">
        <v>2440</v>
      </c>
      <c r="O108" s="9" t="s">
        <v>2441</v>
      </c>
      <c r="P108" s="9" t="s">
        <v>34</v>
      </c>
    </row>
    <row r="109" spans="1:16">
      <c r="A109" s="9" t="s">
        <v>2205</v>
      </c>
      <c r="B109" s="9" t="s">
        <v>45</v>
      </c>
      <c r="C109" s="9" t="s">
        <v>5</v>
      </c>
      <c r="D109" s="9" t="s">
        <v>2227</v>
      </c>
      <c r="E109" s="26" t="s">
        <v>547</v>
      </c>
      <c r="F109" s="9" t="s">
        <v>156</v>
      </c>
      <c r="K109" s="9" t="s">
        <v>2076</v>
      </c>
      <c r="L109" s="9" t="s">
        <v>1993</v>
      </c>
      <c r="M109" t="s">
        <v>2442</v>
      </c>
      <c r="N109" s="9" t="s">
        <v>2443</v>
      </c>
      <c r="O109" s="9" t="s">
        <v>2444</v>
      </c>
      <c r="P109" s="9" t="s">
        <v>34</v>
      </c>
    </row>
    <row r="110" spans="1:16">
      <c r="A110" s="9" t="s">
        <v>2124</v>
      </c>
      <c r="B110" s="9" t="s">
        <v>2367</v>
      </c>
      <c r="C110" s="9" t="s">
        <v>5</v>
      </c>
      <c r="D110" s="9" t="s">
        <v>2227</v>
      </c>
      <c r="E110" s="26" t="s">
        <v>547</v>
      </c>
      <c r="F110" s="9" t="s">
        <v>156</v>
      </c>
      <c r="K110" s="9">
        <v>2008</v>
      </c>
      <c r="L110" s="9" t="s">
        <v>1993</v>
      </c>
      <c r="M110" t="s">
        <v>2445</v>
      </c>
      <c r="N110" s="9" t="s">
        <v>2446</v>
      </c>
      <c r="O110" s="9" t="s">
        <v>2447</v>
      </c>
      <c r="P110" s="9" t="s">
        <v>34</v>
      </c>
    </row>
    <row r="111" spans="1:16">
      <c r="A111" s="9" t="s">
        <v>2124</v>
      </c>
      <c r="B111" s="9" t="s">
        <v>2367</v>
      </c>
      <c r="C111" s="9" t="s">
        <v>5</v>
      </c>
      <c r="D111" s="9" t="s">
        <v>2227</v>
      </c>
      <c r="E111" s="26" t="s">
        <v>547</v>
      </c>
      <c r="F111" s="9" t="s">
        <v>156</v>
      </c>
      <c r="K111" s="9" t="s">
        <v>2058</v>
      </c>
      <c r="L111" s="9" t="s">
        <v>1993</v>
      </c>
      <c r="M111" t="s">
        <v>2448</v>
      </c>
      <c r="N111" s="9" t="s">
        <v>2449</v>
      </c>
      <c r="O111" s="9" t="s">
        <v>2450</v>
      </c>
      <c r="P111" s="9" t="s">
        <v>34</v>
      </c>
    </row>
    <row r="112" spans="1:16">
      <c r="A112" s="9" t="s">
        <v>2124</v>
      </c>
      <c r="B112" s="9" t="s">
        <v>2367</v>
      </c>
      <c r="C112" s="9" t="s">
        <v>5</v>
      </c>
      <c r="D112" s="9" t="s">
        <v>2227</v>
      </c>
      <c r="E112" s="26" t="s">
        <v>547</v>
      </c>
      <c r="F112" s="9" t="s">
        <v>156</v>
      </c>
      <c r="K112" s="9" t="s">
        <v>2451</v>
      </c>
      <c r="L112" s="9" t="s">
        <v>1993</v>
      </c>
      <c r="M112" t="s">
        <v>2452</v>
      </c>
      <c r="N112" s="9" t="s">
        <v>2453</v>
      </c>
      <c r="O112" s="9" t="s">
        <v>2454</v>
      </c>
      <c r="P112" s="9" t="s">
        <v>34</v>
      </c>
    </row>
    <row r="113" spans="1:16">
      <c r="A113" s="9" t="s">
        <v>2126</v>
      </c>
      <c r="B113" s="9" t="s">
        <v>45</v>
      </c>
      <c r="C113" s="9" t="s">
        <v>5</v>
      </c>
      <c r="D113" s="9" t="s">
        <v>2227</v>
      </c>
      <c r="E113" s="26" t="s">
        <v>547</v>
      </c>
      <c r="F113" s="9" t="s">
        <v>156</v>
      </c>
      <c r="K113" s="9" t="s">
        <v>2455</v>
      </c>
      <c r="L113" s="9" t="s">
        <v>1993</v>
      </c>
      <c r="M113" t="s">
        <v>2456</v>
      </c>
      <c r="N113" s="9" t="s">
        <v>2457</v>
      </c>
      <c r="O113" s="9" t="s">
        <v>2458</v>
      </c>
      <c r="P113" s="9" t="s">
        <v>34</v>
      </c>
    </row>
    <row r="114" spans="1:16">
      <c r="A114" s="9" t="s">
        <v>2122</v>
      </c>
      <c r="B114" s="9" t="s">
        <v>2367</v>
      </c>
      <c r="C114" s="9" t="s">
        <v>5</v>
      </c>
      <c r="D114" s="9" t="s">
        <v>2227</v>
      </c>
      <c r="E114" s="26" t="s">
        <v>547</v>
      </c>
      <c r="F114" s="9" t="s">
        <v>156</v>
      </c>
      <c r="K114" s="9" t="s">
        <v>2106</v>
      </c>
      <c r="L114" s="9" t="s">
        <v>1993</v>
      </c>
      <c r="M114" t="s">
        <v>2459</v>
      </c>
      <c r="N114" s="9" t="s">
        <v>2460</v>
      </c>
      <c r="O114" s="9" t="s">
        <v>2461</v>
      </c>
      <c r="P114" s="9" t="s">
        <v>34</v>
      </c>
    </row>
    <row r="115" spans="1:16">
      <c r="A115" s="9" t="s">
        <v>2122</v>
      </c>
      <c r="B115" s="9" t="s">
        <v>2367</v>
      </c>
      <c r="C115" s="9" t="s">
        <v>5</v>
      </c>
      <c r="D115" s="9" t="s">
        <v>2227</v>
      </c>
      <c r="E115" s="26" t="s">
        <v>547</v>
      </c>
      <c r="F115" s="9" t="s">
        <v>156</v>
      </c>
      <c r="K115" s="9" t="s">
        <v>2058</v>
      </c>
      <c r="L115" s="9" t="s">
        <v>1993</v>
      </c>
      <c r="M115" t="s">
        <v>2059</v>
      </c>
      <c r="N115" s="9" t="s">
        <v>2060</v>
      </c>
      <c r="O115" t="s">
        <v>2061</v>
      </c>
      <c r="P115" s="9" t="s">
        <v>34</v>
      </c>
    </row>
    <row r="116" spans="1:16">
      <c r="A116" s="9" t="s">
        <v>2138</v>
      </c>
      <c r="B116" s="9" t="s">
        <v>45</v>
      </c>
      <c r="C116" s="9" t="s">
        <v>5</v>
      </c>
      <c r="D116" s="9" t="s">
        <v>2227</v>
      </c>
      <c r="E116" s="26" t="s">
        <v>547</v>
      </c>
      <c r="F116" s="9" t="s">
        <v>156</v>
      </c>
      <c r="K116" s="9" t="s">
        <v>2462</v>
      </c>
      <c r="L116" s="9" t="s">
        <v>1993</v>
      </c>
      <c r="M116" t="s">
        <v>2463</v>
      </c>
      <c r="N116" s="9" t="s">
        <v>2464</v>
      </c>
      <c r="O116" s="9" t="s">
        <v>2465</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40625" defaultRowHeight="15"/>
  <cols>
    <col min="1" max="1" width="10.85546875" style="9" customWidth="1"/>
    <col min="2" max="2" width="14.42578125" style="9" customWidth="1"/>
    <col min="3" max="7" width="9.140625" style="9"/>
    <col min="8" max="8" width="16.28515625" style="9" customWidth="1"/>
    <col min="9" max="10" width="12.5703125" style="9" customWidth="1"/>
    <col min="11" max="11" width="16.42578125" style="9" customWidth="1"/>
    <col min="12" max="12" width="9.140625" style="9"/>
    <col min="13" max="13" width="12.42578125" style="9" bestFit="1" customWidth="1"/>
    <col min="14" max="14" width="9.140625" style="9"/>
    <col min="15" max="15" width="13" style="9" customWidth="1"/>
    <col min="16" max="21" width="9.140625" style="9"/>
    <col min="22" max="16384" width="9.140625" style="2"/>
  </cols>
  <sheetData>
    <row r="1" spans="1:18" s="4" customFormat="1" ht="60">
      <c r="A1" s="14" t="s">
        <v>2195</v>
      </c>
      <c r="B1" s="14" t="s">
        <v>6</v>
      </c>
      <c r="C1" s="14" t="s">
        <v>8</v>
      </c>
      <c r="D1" s="3" t="s">
        <v>9</v>
      </c>
      <c r="E1" s="3" t="s">
        <v>10</v>
      </c>
      <c r="F1" s="3" t="s">
        <v>11</v>
      </c>
      <c r="G1" s="3" t="s">
        <v>12</v>
      </c>
      <c r="H1" s="14" t="s">
        <v>2466</v>
      </c>
      <c r="I1" s="14" t="s">
        <v>2467</v>
      </c>
      <c r="J1" s="14" t="s">
        <v>2468</v>
      </c>
      <c r="K1" s="3" t="s">
        <v>2469</v>
      </c>
      <c r="L1" s="3" t="s">
        <v>2470</v>
      </c>
      <c r="M1" s="3" t="s">
        <v>2471</v>
      </c>
      <c r="N1" s="3" t="s">
        <v>21</v>
      </c>
      <c r="O1" s="14" t="s">
        <v>22</v>
      </c>
      <c r="P1" s="14" t="s">
        <v>2472</v>
      </c>
      <c r="Q1" s="3" t="s">
        <v>24</v>
      </c>
    </row>
    <row r="2" spans="1:18" ht="45">
      <c r="A2" s="9" t="s">
        <v>2119</v>
      </c>
      <c r="B2" s="10" t="s">
        <v>893</v>
      </c>
      <c r="C2" s="9" t="s">
        <v>454</v>
      </c>
      <c r="H2" s="9" t="s">
        <v>806</v>
      </c>
      <c r="I2" s="9" t="s">
        <v>2473</v>
      </c>
      <c r="J2" s="9" t="s">
        <v>2474</v>
      </c>
      <c r="K2" s="9" t="s">
        <v>2475</v>
      </c>
      <c r="L2" s="9" t="s">
        <v>2476</v>
      </c>
      <c r="M2" s="16">
        <v>44370</v>
      </c>
      <c r="O2" s="9" t="s">
        <v>2477</v>
      </c>
      <c r="P2" s="9" t="s">
        <v>2478</v>
      </c>
    </row>
    <row r="4" spans="1:18">
      <c r="A4" s="9" t="s">
        <v>2209</v>
      </c>
      <c r="B4" s="9" t="s">
        <v>524</v>
      </c>
      <c r="C4" s="9" t="s">
        <v>454</v>
      </c>
      <c r="H4" s="9" t="s">
        <v>806</v>
      </c>
      <c r="I4" s="9" t="s">
        <v>2473</v>
      </c>
      <c r="J4" s="9" t="s">
        <v>2474</v>
      </c>
      <c r="K4" s="9" t="s">
        <v>2475</v>
      </c>
      <c r="L4" s="9" t="s">
        <v>2311</v>
      </c>
      <c r="M4" s="9">
        <v>2005</v>
      </c>
      <c r="N4" s="9" t="s">
        <v>2211</v>
      </c>
      <c r="O4" s="9" t="s">
        <v>2212</v>
      </c>
      <c r="P4" s="9" t="s">
        <v>2213</v>
      </c>
      <c r="Q4" s="9" t="s">
        <v>34</v>
      </c>
      <c r="R4" s="2"/>
    </row>
    <row r="7" spans="1:18">
      <c r="A7" s="9" t="s">
        <v>2479</v>
      </c>
      <c r="B7" s="9" t="s">
        <v>2480</v>
      </c>
      <c r="C7" s="9" t="s">
        <v>454</v>
      </c>
      <c r="H7" s="9" t="s">
        <v>2481</v>
      </c>
      <c r="I7" s="9" t="s">
        <v>2482</v>
      </c>
      <c r="J7" s="9" t="s">
        <v>2474</v>
      </c>
      <c r="K7" s="9" t="s">
        <v>2475</v>
      </c>
      <c r="L7" s="9" t="s">
        <v>2476</v>
      </c>
      <c r="M7" s="16">
        <v>43629</v>
      </c>
      <c r="N7" t="s">
        <v>2483</v>
      </c>
      <c r="O7" s="9" t="s">
        <v>2253</v>
      </c>
      <c r="P7" t="s">
        <v>2254</v>
      </c>
      <c r="Q7" s="9" t="s">
        <v>34</v>
      </c>
    </row>
    <row r="9" spans="1:18" ht="24" customHeight="1">
      <c r="A9" s="9" t="s">
        <v>2484</v>
      </c>
      <c r="B9" s="9" t="s">
        <v>1548</v>
      </c>
      <c r="C9" s="9" t="s">
        <v>1377</v>
      </c>
      <c r="H9" s="9" t="s">
        <v>2485</v>
      </c>
      <c r="I9" s="9" t="s">
        <v>2486</v>
      </c>
      <c r="J9" s="9" t="s">
        <v>2474</v>
      </c>
      <c r="K9" s="9" t="s">
        <v>2475</v>
      </c>
      <c r="L9" s="9" t="s">
        <v>2476</v>
      </c>
      <c r="M9" s="9">
        <v>2019</v>
      </c>
      <c r="N9" s="10" t="s">
        <v>2487</v>
      </c>
      <c r="O9" s="9" t="s">
        <v>2488</v>
      </c>
      <c r="P9" s="9" t="s">
        <v>2489</v>
      </c>
      <c r="Q9" s="9" t="s">
        <v>34</v>
      </c>
    </row>
    <row r="11" spans="1:18">
      <c r="A11" s="9" t="s">
        <v>2122</v>
      </c>
      <c r="B11" s="26" t="s">
        <v>1968</v>
      </c>
      <c r="C11" s="9" t="s">
        <v>454</v>
      </c>
      <c r="H11" s="9" t="s">
        <v>806</v>
      </c>
      <c r="I11" s="9" t="s">
        <v>2482</v>
      </c>
      <c r="J11" s="9" t="s">
        <v>2474</v>
      </c>
      <c r="K11" s="9" t="s">
        <v>2475</v>
      </c>
      <c r="L11" s="9" t="s">
        <v>2490</v>
      </c>
      <c r="N11" t="s">
        <v>2491</v>
      </c>
      <c r="O11" s="9" t="s">
        <v>2492</v>
      </c>
      <c r="P11" t="s">
        <v>2175</v>
      </c>
      <c r="Q11" s="9" t="s">
        <v>34</v>
      </c>
    </row>
    <row r="13" spans="1:18">
      <c r="A13" s="9" t="s">
        <v>2119</v>
      </c>
      <c r="B13" s="9" t="s">
        <v>1995</v>
      </c>
      <c r="C13" s="9" t="s">
        <v>454</v>
      </c>
      <c r="H13" s="9" t="s">
        <v>806</v>
      </c>
      <c r="J13" s="9" t="s">
        <v>2474</v>
      </c>
      <c r="K13" s="9" t="s">
        <v>2475</v>
      </c>
      <c r="L13" s="9" t="s">
        <v>2311</v>
      </c>
      <c r="N13" t="s">
        <v>2493</v>
      </c>
      <c r="O13" s="9" t="s">
        <v>464</v>
      </c>
      <c r="P13" t="s">
        <v>2321</v>
      </c>
      <c r="Q13" s="9" t="s">
        <v>34</v>
      </c>
    </row>
    <row r="14" spans="1:18">
      <c r="A14" s="9" t="s">
        <v>2322</v>
      </c>
      <c r="B14" s="9" t="s">
        <v>1995</v>
      </c>
      <c r="C14" s="9" t="s">
        <v>454</v>
      </c>
      <c r="H14" s="9" t="s">
        <v>806</v>
      </c>
      <c r="I14" s="9" t="s">
        <v>2482</v>
      </c>
      <c r="J14" s="9" t="s">
        <v>2474</v>
      </c>
      <c r="K14" s="9" t="s">
        <v>2475</v>
      </c>
      <c r="L14" s="9" t="s">
        <v>2311</v>
      </c>
      <c r="N14" s="9" t="s">
        <v>2494</v>
      </c>
      <c r="O14" s="9" t="s">
        <v>2324</v>
      </c>
      <c r="P14" s="9" t="s">
        <v>2325</v>
      </c>
      <c r="Q14" s="9" t="s">
        <v>34</v>
      </c>
    </row>
    <row r="15" spans="1:18">
      <c r="A15" s="9" t="s">
        <v>2495</v>
      </c>
      <c r="B15" s="9" t="s">
        <v>1995</v>
      </c>
      <c r="C15" s="9" t="s">
        <v>454</v>
      </c>
      <c r="H15" s="9" t="s">
        <v>806</v>
      </c>
      <c r="I15" s="9" t="s">
        <v>2482</v>
      </c>
      <c r="J15" s="9" t="s">
        <v>2474</v>
      </c>
      <c r="K15" s="9" t="s">
        <v>2475</v>
      </c>
      <c r="L15" s="9" t="s">
        <v>2311</v>
      </c>
      <c r="N15" s="9" t="s">
        <v>2496</v>
      </c>
      <c r="O15" s="9" t="s">
        <v>2497</v>
      </c>
      <c r="P15" s="9" t="s">
        <v>2498</v>
      </c>
      <c r="Q15" s="9" t="s">
        <v>34</v>
      </c>
    </row>
    <row r="16" spans="1:18">
      <c r="A16" s="9" t="s">
        <v>2205</v>
      </c>
      <c r="B16" s="9" t="s">
        <v>1995</v>
      </c>
      <c r="C16" s="9" t="s">
        <v>454</v>
      </c>
      <c r="H16" s="9" t="s">
        <v>806</v>
      </c>
      <c r="I16" s="9" t="s">
        <v>2499</v>
      </c>
      <c r="J16" s="9" t="s">
        <v>2474</v>
      </c>
      <c r="K16" s="9" t="s">
        <v>2475</v>
      </c>
      <c r="L16" s="9" t="s">
        <v>2311</v>
      </c>
      <c r="N16" t="s">
        <v>2500</v>
      </c>
      <c r="O16" s="9" t="s">
        <v>2337</v>
      </c>
      <c r="P16" s="9" t="s">
        <v>2338</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D26" sqref="D26:D27"/>
    </sheetView>
  </sheetViews>
  <sheetFormatPr defaultRowHeight="15"/>
  <cols>
    <col min="1" max="1" width="14" customWidth="1"/>
    <col min="4" max="4" width="38.5703125" customWidth="1"/>
  </cols>
  <sheetData>
    <row r="1" spans="1:22" s="3" customFormat="1" ht="7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2501</v>
      </c>
      <c r="D2" s="9" t="s">
        <v>2502</v>
      </c>
      <c r="E2" s="9" t="s">
        <v>28</v>
      </c>
      <c r="F2" s="9" t="s">
        <v>905</v>
      </c>
      <c r="H2" s="9" t="s">
        <v>909</v>
      </c>
      <c r="N2">
        <f>AVERAGE(O2:P2)</f>
        <v>0.76300000000000001</v>
      </c>
      <c r="O2" s="9">
        <v>0.84099999999999997</v>
      </c>
      <c r="P2" s="9">
        <v>0.68500000000000005</v>
      </c>
      <c r="S2" s="9" t="s">
        <v>2503</v>
      </c>
      <c r="T2" s="9" t="s">
        <v>2504</v>
      </c>
      <c r="U2" s="21" t="s">
        <v>917</v>
      </c>
      <c r="V2" s="9" t="s">
        <v>34</v>
      </c>
    </row>
    <row r="3" spans="1:22">
      <c r="A3" t="s">
        <v>45</v>
      </c>
      <c r="B3" t="s">
        <v>2505</v>
      </c>
      <c r="C3" t="s">
        <v>2506</v>
      </c>
      <c r="E3" s="9" t="s">
        <v>28</v>
      </c>
      <c r="F3" s="28" t="s">
        <v>648</v>
      </c>
      <c r="G3" t="s">
        <v>677</v>
      </c>
      <c r="H3" t="s">
        <v>454</v>
      </c>
      <c r="I3" t="s">
        <v>525</v>
      </c>
      <c r="K3" t="s">
        <v>510</v>
      </c>
      <c r="N3">
        <f>AVERAGE(O3:P3)</f>
        <v>0.91500000000000004</v>
      </c>
      <c r="O3">
        <v>0.84</v>
      </c>
      <c r="P3">
        <v>0.99</v>
      </c>
      <c r="S3" t="s">
        <v>2507</v>
      </c>
      <c r="T3" t="s">
        <v>2508</v>
      </c>
      <c r="U3" t="s">
        <v>2509</v>
      </c>
      <c r="V3" t="s">
        <v>34</v>
      </c>
    </row>
    <row r="4" spans="1:22">
      <c r="A4" t="s">
        <v>45</v>
      </c>
      <c r="B4" t="s">
        <v>2505</v>
      </c>
      <c r="C4" t="s">
        <v>2506</v>
      </c>
      <c r="E4" s="9" t="s">
        <v>45</v>
      </c>
      <c r="F4" s="28" t="s">
        <v>648</v>
      </c>
      <c r="G4" t="s">
        <v>677</v>
      </c>
      <c r="H4" t="s">
        <v>454</v>
      </c>
      <c r="I4" t="s">
        <v>525</v>
      </c>
      <c r="K4" t="s">
        <v>510</v>
      </c>
      <c r="S4" t="s">
        <v>2510</v>
      </c>
      <c r="T4" t="s">
        <v>2511</v>
      </c>
      <c r="U4" t="s">
        <v>2512</v>
      </c>
      <c r="V4" t="s">
        <v>34</v>
      </c>
    </row>
    <row r="5" spans="1:22" s="24" customFormat="1">
      <c r="A5" s="23" t="s">
        <v>45</v>
      </c>
      <c r="B5" s="24" t="s">
        <v>2513</v>
      </c>
      <c r="E5" s="24" t="s">
        <v>45</v>
      </c>
      <c r="F5" s="24" t="s">
        <v>1383</v>
      </c>
      <c r="H5" s="24" t="s">
        <v>30</v>
      </c>
      <c r="I5" s="24" t="s">
        <v>673</v>
      </c>
      <c r="K5" s="24" t="s">
        <v>673</v>
      </c>
      <c r="N5"/>
      <c r="S5" s="24" t="s">
        <v>2514</v>
      </c>
      <c r="T5" s="24" t="s">
        <v>2515</v>
      </c>
      <c r="U5" s="24" t="s">
        <v>2516</v>
      </c>
      <c r="V5" s="24" t="s">
        <v>34</v>
      </c>
    </row>
    <row r="6" spans="1:22" s="24" customFormat="1">
      <c r="A6" s="23" t="s">
        <v>45</v>
      </c>
      <c r="B6" s="24" t="s">
        <v>2517</v>
      </c>
      <c r="D6" s="24" t="s">
        <v>994</v>
      </c>
      <c r="E6" s="24" t="s">
        <v>45</v>
      </c>
      <c r="F6" s="24" t="s">
        <v>1383</v>
      </c>
      <c r="H6" s="24" t="s">
        <v>30</v>
      </c>
      <c r="I6" s="24" t="s">
        <v>673</v>
      </c>
      <c r="K6" s="24" t="s">
        <v>673</v>
      </c>
      <c r="N6"/>
      <c r="S6" s="24" t="s">
        <v>2518</v>
      </c>
      <c r="T6" s="24" t="s">
        <v>996</v>
      </c>
      <c r="U6" s="25" t="s">
        <v>997</v>
      </c>
      <c r="V6" s="24" t="s">
        <v>34</v>
      </c>
    </row>
    <row r="7" spans="1:22">
      <c r="A7" t="s">
        <v>45</v>
      </c>
      <c r="B7" t="s">
        <v>2519</v>
      </c>
      <c r="F7" t="s">
        <v>1038</v>
      </c>
      <c r="H7" t="s">
        <v>454</v>
      </c>
      <c r="K7" t="s">
        <v>1096</v>
      </c>
      <c r="S7" t="s">
        <v>2520</v>
      </c>
      <c r="T7" t="s">
        <v>2521</v>
      </c>
      <c r="V7" t="s">
        <v>34</v>
      </c>
    </row>
    <row r="8" spans="1:22">
      <c r="A8" t="s">
        <v>45</v>
      </c>
      <c r="B8" t="s">
        <v>2522</v>
      </c>
      <c r="F8" t="s">
        <v>1038</v>
      </c>
      <c r="H8" t="s">
        <v>454</v>
      </c>
      <c r="S8" t="s">
        <v>2523</v>
      </c>
      <c r="T8" t="s">
        <v>2524</v>
      </c>
      <c r="V8" t="s">
        <v>34</v>
      </c>
    </row>
    <row r="9" spans="1:22">
      <c r="A9" t="s">
        <v>45</v>
      </c>
      <c r="B9" t="s">
        <v>2525</v>
      </c>
      <c r="E9" t="s">
        <v>2526</v>
      </c>
      <c r="F9" t="s">
        <v>1038</v>
      </c>
      <c r="H9" t="s">
        <v>454</v>
      </c>
      <c r="K9" t="s">
        <v>2527</v>
      </c>
      <c r="S9" t="s">
        <v>2528</v>
      </c>
      <c r="T9" t="s">
        <v>2529</v>
      </c>
      <c r="V9" t="s">
        <v>34</v>
      </c>
    </row>
    <row r="10" spans="1:22">
      <c r="A10" t="s">
        <v>45</v>
      </c>
      <c r="B10" t="s">
        <v>2530</v>
      </c>
      <c r="E10" t="s">
        <v>28</v>
      </c>
      <c r="F10" t="s">
        <v>1038</v>
      </c>
      <c r="H10" t="s">
        <v>454</v>
      </c>
      <c r="S10" t="s">
        <v>2531</v>
      </c>
      <c r="T10" t="s">
        <v>2532</v>
      </c>
      <c r="U10" s="20" t="s">
        <v>2533</v>
      </c>
      <c r="V10" t="s">
        <v>34</v>
      </c>
    </row>
    <row r="11" spans="1:22">
      <c r="A11" t="s">
        <v>45</v>
      </c>
      <c r="B11" t="s">
        <v>2534</v>
      </c>
      <c r="E11" t="s">
        <v>28</v>
      </c>
      <c r="F11" t="s">
        <v>1038</v>
      </c>
      <c r="H11" t="s">
        <v>454</v>
      </c>
      <c r="S11" t="s">
        <v>2535</v>
      </c>
      <c r="T11" t="s">
        <v>1200</v>
      </c>
      <c r="U11" s="20" t="s">
        <v>2536</v>
      </c>
      <c r="V11" t="s">
        <v>34</v>
      </c>
    </row>
    <row r="12" spans="1:22">
      <c r="A12" t="s">
        <v>45</v>
      </c>
      <c r="B12" t="s">
        <v>2537</v>
      </c>
      <c r="E12" t="s">
        <v>28</v>
      </c>
      <c r="F12" t="s">
        <v>29</v>
      </c>
      <c r="H12" t="s">
        <v>2538</v>
      </c>
      <c r="S12" t="s">
        <v>2539</v>
      </c>
      <c r="T12" t="s">
        <v>608</v>
      </c>
      <c r="U12" s="20" t="s">
        <v>2540</v>
      </c>
      <c r="V12" t="s">
        <v>34</v>
      </c>
    </row>
    <row r="13" spans="1:22">
      <c r="A13" t="s">
        <v>45</v>
      </c>
      <c r="B13" t="s">
        <v>2541</v>
      </c>
      <c r="E13" t="s">
        <v>53</v>
      </c>
      <c r="F13" t="s">
        <v>2542</v>
      </c>
      <c r="H13" t="s">
        <v>673</v>
      </c>
      <c r="T13" t="s">
        <v>2543</v>
      </c>
      <c r="U13" s="20" t="s">
        <v>2544</v>
      </c>
      <c r="V13" t="s">
        <v>34</v>
      </c>
    </row>
    <row r="14" spans="1:22">
      <c r="A14" t="s">
        <v>45</v>
      </c>
      <c r="B14" t="s">
        <v>2545</v>
      </c>
      <c r="E14" t="s">
        <v>28</v>
      </c>
      <c r="F14" t="s">
        <v>1383</v>
      </c>
      <c r="H14" t="s">
        <v>30</v>
      </c>
      <c r="S14" t="s">
        <v>2546</v>
      </c>
      <c r="T14" t="s">
        <v>2547</v>
      </c>
      <c r="U14" s="20" t="s">
        <v>2548</v>
      </c>
      <c r="V14" t="s">
        <v>34</v>
      </c>
    </row>
    <row r="15" spans="1:22">
      <c r="A15" t="s">
        <v>45</v>
      </c>
      <c r="B15" t="s">
        <v>2549</v>
      </c>
      <c r="E15" t="s">
        <v>28</v>
      </c>
      <c r="F15" t="s">
        <v>673</v>
      </c>
      <c r="H15" t="s">
        <v>30</v>
      </c>
      <c r="S15" t="s">
        <v>2550</v>
      </c>
      <c r="T15" t="s">
        <v>2551</v>
      </c>
      <c r="U15" s="20" t="s">
        <v>2552</v>
      </c>
      <c r="V15" t="s">
        <v>34</v>
      </c>
    </row>
    <row r="16" spans="1:22">
      <c r="A16" t="s">
        <v>45</v>
      </c>
      <c r="B16" t="s">
        <v>2553</v>
      </c>
      <c r="E16" t="s">
        <v>28</v>
      </c>
      <c r="F16" t="s">
        <v>673</v>
      </c>
      <c r="H16" t="s">
        <v>30</v>
      </c>
      <c r="S16" t="s">
        <v>2554</v>
      </c>
      <c r="T16" t="s">
        <v>2555</v>
      </c>
      <c r="U16" s="20" t="s">
        <v>2556</v>
      </c>
      <c r="V16" t="s">
        <v>34</v>
      </c>
    </row>
    <row r="17" spans="1:22">
      <c r="A17" t="s">
        <v>45</v>
      </c>
      <c r="B17" t="s">
        <v>2557</v>
      </c>
      <c r="E17" t="s">
        <v>28</v>
      </c>
      <c r="F17" t="s">
        <v>673</v>
      </c>
      <c r="H17" t="s">
        <v>454</v>
      </c>
      <c r="S17" t="s">
        <v>2558</v>
      </c>
      <c r="T17" t="s">
        <v>2559</v>
      </c>
      <c r="U17" s="20" t="s">
        <v>2560</v>
      </c>
      <c r="V17" t="s">
        <v>34</v>
      </c>
    </row>
    <row r="18" spans="1:22">
      <c r="A18" t="s">
        <v>45</v>
      </c>
      <c r="B18" t="s">
        <v>2561</v>
      </c>
      <c r="E18" t="s">
        <v>28</v>
      </c>
      <c r="F18" t="s">
        <v>673</v>
      </c>
      <c r="H18" t="s">
        <v>673</v>
      </c>
      <c r="S18" t="s">
        <v>2562</v>
      </c>
      <c r="T18" t="s">
        <v>2563</v>
      </c>
      <c r="U18" s="20" t="s">
        <v>2564</v>
      </c>
      <c r="V18" t="s">
        <v>34</v>
      </c>
    </row>
    <row r="19" spans="1:22">
      <c r="A19" t="s">
        <v>45</v>
      </c>
      <c r="B19" t="s">
        <v>2565</v>
      </c>
      <c r="E19" t="s">
        <v>28</v>
      </c>
      <c r="F19" t="s">
        <v>673</v>
      </c>
      <c r="H19" t="s">
        <v>454</v>
      </c>
      <c r="S19" t="s">
        <v>2566</v>
      </c>
      <c r="T19" t="s">
        <v>2567</v>
      </c>
      <c r="U19" s="20" t="s">
        <v>2568</v>
      </c>
      <c r="V19" t="s">
        <v>34</v>
      </c>
    </row>
    <row r="20" spans="1:22">
      <c r="A20" t="s">
        <v>45</v>
      </c>
      <c r="B20" t="s">
        <v>2569</v>
      </c>
      <c r="E20" t="s">
        <v>28</v>
      </c>
      <c r="F20" s="27" t="s">
        <v>2570</v>
      </c>
      <c r="H20" t="s">
        <v>454</v>
      </c>
      <c r="I20" t="s">
        <v>525</v>
      </c>
      <c r="S20" t="s">
        <v>2571</v>
      </c>
      <c r="T20" t="s">
        <v>2572</v>
      </c>
      <c r="U20" t="s">
        <v>2573</v>
      </c>
      <c r="V20" t="s">
        <v>34</v>
      </c>
    </row>
    <row r="21" spans="1:22">
      <c r="A21" t="s">
        <v>45</v>
      </c>
      <c r="B21" t="s">
        <v>2574</v>
      </c>
      <c r="E21" t="s">
        <v>28</v>
      </c>
      <c r="F21" t="s">
        <v>2575</v>
      </c>
      <c r="H21" t="s">
        <v>454</v>
      </c>
      <c r="S21" t="s">
        <v>2576</v>
      </c>
      <c r="T21" t="s">
        <v>2577</v>
      </c>
      <c r="U21" s="20" t="s">
        <v>2578</v>
      </c>
      <c r="V21" t="s">
        <v>34</v>
      </c>
    </row>
    <row r="22" spans="1:22">
      <c r="A22" t="s">
        <v>45</v>
      </c>
      <c r="B22" t="s">
        <v>2579</v>
      </c>
      <c r="E22" t="s">
        <v>28</v>
      </c>
      <c r="F22" s="28" t="s">
        <v>2156</v>
      </c>
      <c r="H22" t="s">
        <v>454</v>
      </c>
      <c r="I22" t="s">
        <v>525</v>
      </c>
      <c r="S22" t="s">
        <v>2580</v>
      </c>
      <c r="T22" t="s">
        <v>2581</v>
      </c>
      <c r="U22" s="20" t="s">
        <v>2582</v>
      </c>
      <c r="V22" t="s">
        <v>34</v>
      </c>
    </row>
    <row r="23" spans="1:22">
      <c r="A23" t="s">
        <v>45</v>
      </c>
      <c r="B23" t="s">
        <v>2583</v>
      </c>
      <c r="E23" t="s">
        <v>53</v>
      </c>
      <c r="F23" s="28" t="s">
        <v>547</v>
      </c>
      <c r="G23" t="s">
        <v>2584</v>
      </c>
      <c r="H23" t="s">
        <v>156</v>
      </c>
      <c r="S23" t="s">
        <v>2585</v>
      </c>
      <c r="T23" t="s">
        <v>2586</v>
      </c>
      <c r="U23" s="20" t="s">
        <v>2587</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LOT!$J$3:$J$10</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17"/>
  <sheetViews>
    <sheetView workbookViewId="0">
      <selection activeCell="B120" sqref="B120"/>
    </sheetView>
  </sheetViews>
  <sheetFormatPr defaultColWidth="9.140625" defaultRowHeight="15"/>
  <cols>
    <col min="1" max="1" width="25.28515625" style="126" customWidth="1"/>
    <col min="2" max="2" width="25.28515625" style="2" customWidth="1"/>
    <col min="3" max="3" width="25.140625" style="10" customWidth="1"/>
    <col min="4" max="4" width="32.85546875" style="9" customWidth="1"/>
    <col min="5" max="5" width="9.140625" style="9"/>
    <col min="6" max="6" width="18.85546875" style="9" customWidth="1"/>
    <col min="7" max="7" width="31.5703125" style="9" customWidth="1"/>
    <col min="8" max="8" width="9.140625" style="9"/>
    <col min="9" max="9" width="10.5703125" style="9" customWidth="1"/>
    <col min="10" max="10" width="29.7109375" style="9" customWidth="1"/>
    <col min="11" max="11" width="9.140625" style="9"/>
    <col min="12" max="12" width="13.42578125" style="9" customWidth="1"/>
    <col min="13" max="13" width="14" style="9" customWidth="1"/>
    <col min="14" max="14" width="9.140625" style="9"/>
    <col min="15" max="15" width="21.28515625" style="9" customWidth="1"/>
    <col min="16" max="16" width="19.7109375" style="9" customWidth="1"/>
    <col min="17" max="37" width="9.140625" style="9"/>
    <col min="38" max="16384" width="9.140625" style="2"/>
  </cols>
  <sheetData>
    <row r="1" spans="1:17">
      <c r="A1" s="126" t="s">
        <v>2760</v>
      </c>
      <c r="B1" s="126" t="s">
        <v>2761</v>
      </c>
      <c r="C1" s="8" t="s">
        <v>2762</v>
      </c>
      <c r="D1" s="17" t="s">
        <v>2588</v>
      </c>
      <c r="P1" s="17" t="s">
        <v>1402</v>
      </c>
      <c r="Q1" s="17" t="s">
        <v>2588</v>
      </c>
    </row>
    <row r="2" spans="1:17" ht="58.5" customHeight="1">
      <c r="A2" s="8" t="s">
        <v>0</v>
      </c>
      <c r="B2" s="10" t="s">
        <v>2763</v>
      </c>
      <c r="C2" s="10" t="s">
        <v>25</v>
      </c>
      <c r="D2" s="10" t="s">
        <v>2590</v>
      </c>
      <c r="H2" s="10"/>
      <c r="I2" s="10"/>
      <c r="J2" s="10"/>
      <c r="P2" s="9" t="s">
        <v>2595</v>
      </c>
    </row>
    <row r="3" spans="1:17" ht="62.25" customHeight="1">
      <c r="A3" s="8" t="s">
        <v>0</v>
      </c>
      <c r="B3" s="10" t="s">
        <v>2763</v>
      </c>
      <c r="C3" s="10" t="s">
        <v>479</v>
      </c>
      <c r="D3" s="10" t="s">
        <v>2596</v>
      </c>
      <c r="H3" s="10"/>
      <c r="I3" s="10"/>
      <c r="J3" s="10"/>
      <c r="P3" s="9" t="s">
        <v>2600</v>
      </c>
    </row>
    <row r="4" spans="1:17" ht="62.25" customHeight="1">
      <c r="A4" s="8" t="s">
        <v>0</v>
      </c>
      <c r="B4" s="10" t="s">
        <v>2763</v>
      </c>
      <c r="C4" s="10" t="s">
        <v>40</v>
      </c>
      <c r="D4" s="10" t="s">
        <v>2601</v>
      </c>
      <c r="H4" s="10"/>
      <c r="P4" s="9" t="s">
        <v>2604</v>
      </c>
    </row>
    <row r="5" spans="1:17" ht="62.25" customHeight="1">
      <c r="A5" s="8" t="s">
        <v>0</v>
      </c>
      <c r="B5" s="10" t="s">
        <v>2763</v>
      </c>
      <c r="C5" s="10" t="s">
        <v>73</v>
      </c>
      <c r="D5" s="10" t="s">
        <v>2605</v>
      </c>
      <c r="H5" s="10"/>
      <c r="P5" s="9" t="s">
        <v>2609</v>
      </c>
    </row>
    <row r="6" spans="1:17" ht="62.25" customHeight="1">
      <c r="A6" s="8" t="s">
        <v>0</v>
      </c>
      <c r="B6" s="10" t="s">
        <v>2763</v>
      </c>
      <c r="C6" s="10" t="s">
        <v>80</v>
      </c>
      <c r="D6" s="10" t="s">
        <v>2610</v>
      </c>
      <c r="P6" s="9" t="s">
        <v>2613</v>
      </c>
    </row>
    <row r="7" spans="1:17" ht="62.25" customHeight="1">
      <c r="A7" s="8" t="s">
        <v>0</v>
      </c>
      <c r="B7" s="10" t="s">
        <v>2763</v>
      </c>
      <c r="C7" s="10" t="s">
        <v>902</v>
      </c>
      <c r="P7" s="9" t="s">
        <v>2616</v>
      </c>
    </row>
    <row r="8" spans="1:17">
      <c r="A8" s="8" t="s">
        <v>0</v>
      </c>
      <c r="B8" s="10" t="s">
        <v>2763</v>
      </c>
      <c r="C8" s="10" t="s">
        <v>45</v>
      </c>
      <c r="D8" s="10" t="s">
        <v>2616</v>
      </c>
    </row>
    <row r="9" spans="1:17" ht="30">
      <c r="A9" s="8" t="s">
        <v>0</v>
      </c>
      <c r="B9" s="10" t="s">
        <v>2764</v>
      </c>
      <c r="C9" s="10" t="s">
        <v>1273</v>
      </c>
      <c r="D9" s="10" t="s">
        <v>2619</v>
      </c>
    </row>
    <row r="10" spans="1:17" ht="30">
      <c r="A10" s="8" t="s">
        <v>0</v>
      </c>
      <c r="B10" s="10" t="s">
        <v>2764</v>
      </c>
      <c r="C10" s="10" t="s">
        <v>2621</v>
      </c>
      <c r="D10" s="10" t="s">
        <v>2622</v>
      </c>
    </row>
    <row r="11" spans="1:17" ht="30">
      <c r="A11" s="8" t="s">
        <v>0</v>
      </c>
      <c r="B11" s="10" t="s">
        <v>2764</v>
      </c>
      <c r="C11" s="10" t="s">
        <v>2624</v>
      </c>
      <c r="D11" s="10" t="s">
        <v>2625</v>
      </c>
    </row>
    <row r="12" spans="1:17" ht="30">
      <c r="A12" s="8" t="s">
        <v>0</v>
      </c>
      <c r="B12" s="10" t="s">
        <v>2764</v>
      </c>
      <c r="C12" s="10" t="s">
        <v>1275</v>
      </c>
      <c r="D12" s="10" t="s">
        <v>2626</v>
      </c>
    </row>
    <row r="13" spans="1:17" ht="30">
      <c r="A13" s="8" t="s">
        <v>0</v>
      </c>
      <c r="B13" s="10" t="s">
        <v>2764</v>
      </c>
      <c r="C13" s="10" t="s">
        <v>45</v>
      </c>
      <c r="D13" s="10" t="s">
        <v>2616</v>
      </c>
    </row>
    <row r="14" spans="1:17" ht="30">
      <c r="A14" s="8" t="s">
        <v>0</v>
      </c>
      <c r="B14" s="10" t="s">
        <v>2764</v>
      </c>
      <c r="C14" s="10" t="s">
        <v>1278</v>
      </c>
      <c r="D14" s="9" t="s">
        <v>2627</v>
      </c>
    </row>
    <row r="15" spans="1:17" ht="30">
      <c r="A15" s="8" t="s">
        <v>0</v>
      </c>
      <c r="B15" s="10" t="s">
        <v>2764</v>
      </c>
      <c r="C15" s="10" t="s">
        <v>1292</v>
      </c>
      <c r="D15" s="9" t="s">
        <v>2628</v>
      </c>
    </row>
    <row r="16" spans="1:17">
      <c r="A16" s="8" t="s">
        <v>0</v>
      </c>
      <c r="B16" s="10" t="s">
        <v>2765</v>
      </c>
      <c r="C16" s="10" t="s">
        <v>2629</v>
      </c>
      <c r="D16" s="9" t="s">
        <v>2630</v>
      </c>
    </row>
    <row r="17" spans="1:6">
      <c r="A17" s="8" t="s">
        <v>0</v>
      </c>
      <c r="B17" s="10" t="s">
        <v>2765</v>
      </c>
      <c r="C17" s="10" t="s">
        <v>2631</v>
      </c>
      <c r="D17" s="9" t="s">
        <v>2632</v>
      </c>
    </row>
    <row r="18" spans="1:6">
      <c r="A18" s="8" t="s">
        <v>0</v>
      </c>
      <c r="B18" s="10" t="s">
        <v>2765</v>
      </c>
      <c r="C18" s="10" t="s">
        <v>45</v>
      </c>
      <c r="D18" s="9" t="s">
        <v>2616</v>
      </c>
    </row>
    <row r="19" spans="1:6">
      <c r="A19" s="8" t="s">
        <v>0</v>
      </c>
      <c r="B19" s="10" t="s">
        <v>2766</v>
      </c>
      <c r="C19" s="10" t="s">
        <v>1580</v>
      </c>
      <c r="D19" s="9" t="s">
        <v>2633</v>
      </c>
    </row>
    <row r="20" spans="1:6">
      <c r="A20" s="8" t="s">
        <v>0</v>
      </c>
      <c r="B20" s="10" t="s">
        <v>2766</v>
      </c>
      <c r="C20" s="10" t="s">
        <v>1588</v>
      </c>
      <c r="D20" s="9" t="s">
        <v>2634</v>
      </c>
    </row>
    <row r="21" spans="1:6">
      <c r="A21" s="8" t="s">
        <v>1577</v>
      </c>
      <c r="B21" s="10" t="s">
        <v>2766</v>
      </c>
      <c r="C21" s="10" t="s">
        <v>1612</v>
      </c>
      <c r="D21" s="9" t="s">
        <v>2635</v>
      </c>
    </row>
    <row r="22" spans="1:6">
      <c r="A22" s="8" t="s">
        <v>1577</v>
      </c>
      <c r="B22" s="10" t="s">
        <v>2766</v>
      </c>
      <c r="C22" s="10" t="s">
        <v>1608</v>
      </c>
      <c r="D22" s="9" t="s">
        <v>2636</v>
      </c>
    </row>
    <row r="23" spans="1:6">
      <c r="A23" s="8" t="s">
        <v>1577</v>
      </c>
      <c r="B23" s="10" t="s">
        <v>2766</v>
      </c>
      <c r="C23" s="10" t="s">
        <v>1581</v>
      </c>
      <c r="D23" s="9" t="s">
        <v>2637</v>
      </c>
    </row>
    <row r="24" spans="1:6">
      <c r="A24" s="8" t="s">
        <v>1579</v>
      </c>
      <c r="B24" s="10" t="s">
        <v>2766</v>
      </c>
      <c r="C24" s="10" t="s">
        <v>1696</v>
      </c>
    </row>
    <row r="25" spans="1:6">
      <c r="A25" s="8" t="s">
        <v>1579</v>
      </c>
      <c r="B25" s="10" t="s">
        <v>2766</v>
      </c>
      <c r="C25" s="10" t="s">
        <v>1701</v>
      </c>
    </row>
    <row r="26" spans="1:6">
      <c r="A26" s="8" t="s">
        <v>1579</v>
      </c>
      <c r="B26" s="10" t="s">
        <v>2766</v>
      </c>
      <c r="C26" s="10" t="s">
        <v>2638</v>
      </c>
    </row>
    <row r="27" spans="1:6" ht="30">
      <c r="A27" s="17" t="s">
        <v>2589</v>
      </c>
      <c r="C27" s="9" t="s">
        <v>704</v>
      </c>
      <c r="D27" s="10" t="s">
        <v>2591</v>
      </c>
    </row>
    <row r="28" spans="1:6" ht="45">
      <c r="A28" s="17" t="s">
        <v>2589</v>
      </c>
      <c r="C28" s="9" t="s">
        <v>393</v>
      </c>
      <c r="D28" s="10" t="s">
        <v>2597</v>
      </c>
      <c r="E28" s="2"/>
      <c r="F28" s="2"/>
    </row>
    <row r="29" spans="1:6" ht="30">
      <c r="A29" s="17" t="s">
        <v>2589</v>
      </c>
      <c r="C29" s="9" t="s">
        <v>678</v>
      </c>
      <c r="D29" s="10" t="s">
        <v>2602</v>
      </c>
      <c r="E29" s="2"/>
      <c r="F29" s="2"/>
    </row>
    <row r="30" spans="1:6" ht="45">
      <c r="A30" s="17" t="s">
        <v>2589</v>
      </c>
      <c r="C30" s="9" t="s">
        <v>2606</v>
      </c>
      <c r="D30" s="10" t="s">
        <v>2607</v>
      </c>
      <c r="E30" s="2"/>
      <c r="F30" s="2"/>
    </row>
    <row r="31" spans="1:6" ht="30">
      <c r="A31" s="17" t="s">
        <v>2589</v>
      </c>
      <c r="C31" s="10" t="s">
        <v>2611</v>
      </c>
      <c r="E31" s="2"/>
      <c r="F31" s="2"/>
    </row>
    <row r="32" spans="1:6" ht="45">
      <c r="A32" s="17" t="s">
        <v>2589</v>
      </c>
      <c r="C32" s="10" t="s">
        <v>514</v>
      </c>
      <c r="D32" s="10" t="s">
        <v>2614</v>
      </c>
      <c r="E32" s="2"/>
      <c r="F32" s="2"/>
    </row>
    <row r="33" spans="1:6">
      <c r="A33" s="17" t="s">
        <v>2589</v>
      </c>
      <c r="C33" s="9" t="s">
        <v>45</v>
      </c>
      <c r="E33" s="2"/>
      <c r="F33" s="2"/>
    </row>
    <row r="34" spans="1:6" ht="30">
      <c r="A34" s="17" t="s">
        <v>4</v>
      </c>
      <c r="C34" s="10" t="s">
        <v>2592</v>
      </c>
      <c r="D34" s="10" t="s">
        <v>2593</v>
      </c>
      <c r="E34" s="2"/>
      <c r="F34" s="2"/>
    </row>
    <row r="35" spans="1:6" ht="30">
      <c r="A35" s="17" t="s">
        <v>4</v>
      </c>
      <c r="C35" s="10" t="s">
        <v>394</v>
      </c>
      <c r="D35" s="10" t="s">
        <v>2598</v>
      </c>
      <c r="E35" s="2"/>
      <c r="F35" s="2"/>
    </row>
    <row r="36" spans="1:6" ht="30">
      <c r="A36" s="17" t="s">
        <v>5</v>
      </c>
      <c r="C36" s="10" t="s">
        <v>28</v>
      </c>
      <c r="D36" s="10" t="s">
        <v>2594</v>
      </c>
      <c r="E36" s="2"/>
      <c r="F36" s="2"/>
    </row>
    <row r="37" spans="1:6">
      <c r="A37" s="17" t="s">
        <v>5</v>
      </c>
      <c r="C37" s="10" t="s">
        <v>395</v>
      </c>
      <c r="D37" s="10" t="s">
        <v>2599</v>
      </c>
    </row>
    <row r="38" spans="1:6">
      <c r="A38" s="17" t="s">
        <v>5</v>
      </c>
      <c r="C38" s="10" t="s">
        <v>102</v>
      </c>
      <c r="D38" s="10" t="s">
        <v>2603</v>
      </c>
    </row>
    <row r="39" spans="1:6">
      <c r="A39" s="17" t="s">
        <v>5</v>
      </c>
      <c r="C39" s="10" t="s">
        <v>662</v>
      </c>
      <c r="D39" s="10" t="s">
        <v>2608</v>
      </c>
    </row>
    <row r="40" spans="1:6">
      <c r="A40" s="17" t="s">
        <v>5</v>
      </c>
      <c r="C40" s="10" t="s">
        <v>935</v>
      </c>
      <c r="D40" s="10" t="s">
        <v>2612</v>
      </c>
    </row>
    <row r="41" spans="1:6">
      <c r="A41" s="17" t="s">
        <v>5</v>
      </c>
      <c r="C41" s="9" t="s">
        <v>53</v>
      </c>
      <c r="D41" s="9" t="s">
        <v>2615</v>
      </c>
    </row>
    <row r="42" spans="1:6">
      <c r="A42" s="17" t="s">
        <v>5</v>
      </c>
      <c r="C42" s="9" t="s">
        <v>1332</v>
      </c>
      <c r="D42" s="9" t="s">
        <v>2617</v>
      </c>
    </row>
    <row r="43" spans="1:6">
      <c r="A43" s="17" t="s">
        <v>5</v>
      </c>
      <c r="C43" s="10" t="s">
        <v>45</v>
      </c>
      <c r="D43" s="9" t="s">
        <v>2616</v>
      </c>
    </row>
    <row r="44" spans="1:6">
      <c r="A44" s="17" t="s">
        <v>24</v>
      </c>
      <c r="C44" s="9" t="s">
        <v>34</v>
      </c>
      <c r="D44" s="9" t="s">
        <v>2618</v>
      </c>
    </row>
    <row r="45" spans="1:6">
      <c r="A45" s="17" t="s">
        <v>24</v>
      </c>
      <c r="C45" s="9" t="s">
        <v>407</v>
      </c>
      <c r="D45" s="9" t="s">
        <v>2620</v>
      </c>
    </row>
    <row r="46" spans="1:6">
      <c r="A46" s="17" t="s">
        <v>24</v>
      </c>
      <c r="C46" s="9" t="s">
        <v>895</v>
      </c>
      <c r="D46" s="9" t="s">
        <v>2623</v>
      </c>
    </row>
    <row r="47" spans="1:6">
      <c r="A47" s="17" t="s">
        <v>24</v>
      </c>
      <c r="C47" s="10" t="s">
        <v>522</v>
      </c>
      <c r="D47" s="9" t="s">
        <v>2767</v>
      </c>
    </row>
    <row r="48" spans="1:6">
      <c r="A48" s="17" t="s">
        <v>0</v>
      </c>
      <c r="B48" s="2" t="s">
        <v>2768</v>
      </c>
      <c r="C48" s="9" t="s">
        <v>2199</v>
      </c>
    </row>
    <row r="49" spans="1:6">
      <c r="A49" s="17" t="s">
        <v>0</v>
      </c>
      <c r="B49" s="2" t="s">
        <v>2768</v>
      </c>
      <c r="C49" s="9" t="s">
        <v>45</v>
      </c>
    </row>
    <row r="50" spans="1:6">
      <c r="A50" s="17" t="s">
        <v>2196</v>
      </c>
      <c r="B50" s="2" t="s">
        <v>2768</v>
      </c>
      <c r="C50" s="9" t="s">
        <v>5</v>
      </c>
      <c r="F50" s="2"/>
    </row>
    <row r="51" spans="1:6">
      <c r="A51" s="17" t="s">
        <v>2196</v>
      </c>
      <c r="B51" s="2" t="s">
        <v>2768</v>
      </c>
      <c r="C51" s="9" t="s">
        <v>2647</v>
      </c>
      <c r="F51" s="2"/>
    </row>
    <row r="52" spans="1:6">
      <c r="A52" s="17" t="s">
        <v>2769</v>
      </c>
      <c r="B52" s="2" t="s">
        <v>2768</v>
      </c>
      <c r="C52" s="9" t="s">
        <v>2206</v>
      </c>
      <c r="D52" s="9" t="s">
        <v>2640</v>
      </c>
      <c r="F52" s="2"/>
    </row>
    <row r="53" spans="1:6">
      <c r="A53" s="17" t="s">
        <v>2769</v>
      </c>
      <c r="B53" s="2" t="s">
        <v>2768</v>
      </c>
      <c r="C53" s="9" t="s">
        <v>2200</v>
      </c>
      <c r="D53" s="9" t="s">
        <v>2641</v>
      </c>
      <c r="F53" s="2"/>
    </row>
    <row r="54" spans="1:6">
      <c r="A54" s="17" t="s">
        <v>2769</v>
      </c>
      <c r="B54" s="2" t="s">
        <v>2768</v>
      </c>
      <c r="C54" s="9" t="s">
        <v>2233</v>
      </c>
      <c r="D54" s="9" t="s">
        <v>2642</v>
      </c>
      <c r="F54" s="2"/>
    </row>
    <row r="55" spans="1:6">
      <c r="A55" s="17" t="s">
        <v>2769</v>
      </c>
      <c r="B55" s="2" t="s">
        <v>2768</v>
      </c>
      <c r="C55" s="9" t="s">
        <v>2643</v>
      </c>
      <c r="D55" s="9" t="s">
        <v>2642</v>
      </c>
    </row>
    <row r="56" spans="1:6" ht="30">
      <c r="A56" s="8" t="s">
        <v>2650</v>
      </c>
      <c r="B56" s="2" t="s">
        <v>2770</v>
      </c>
      <c r="C56" s="9" t="s">
        <v>806</v>
      </c>
    </row>
    <row r="57" spans="1:6" ht="30">
      <c r="A57" s="8" t="s">
        <v>2650</v>
      </c>
      <c r="B57" s="2" t="s">
        <v>2770</v>
      </c>
      <c r="C57" s="9" t="s">
        <v>401</v>
      </c>
    </row>
    <row r="58" spans="1:6">
      <c r="A58" s="8" t="s">
        <v>2467</v>
      </c>
      <c r="B58" s="2" t="s">
        <v>2770</v>
      </c>
      <c r="C58" s="9" t="s">
        <v>2473</v>
      </c>
    </row>
    <row r="59" spans="1:6">
      <c r="A59" s="8" t="s">
        <v>2467</v>
      </c>
      <c r="B59" s="2" t="s">
        <v>2770</v>
      </c>
      <c r="C59" s="9" t="s">
        <v>2655</v>
      </c>
    </row>
    <row r="60" spans="1:6" ht="30">
      <c r="A60" s="8" t="s">
        <v>2469</v>
      </c>
      <c r="B60" s="2" t="s">
        <v>2770</v>
      </c>
      <c r="C60" s="9" t="s">
        <v>2475</v>
      </c>
    </row>
    <row r="61" spans="1:6" ht="30">
      <c r="A61" s="8" t="s">
        <v>2469</v>
      </c>
      <c r="B61" s="2" t="s">
        <v>2770</v>
      </c>
      <c r="C61" s="9" t="s">
        <v>2658</v>
      </c>
    </row>
    <row r="62" spans="1:6" ht="30">
      <c r="A62" s="8" t="s">
        <v>2469</v>
      </c>
      <c r="B62" s="2" t="s">
        <v>2770</v>
      </c>
      <c r="C62" s="9" t="s">
        <v>2659</v>
      </c>
    </row>
    <row r="63" spans="1:6" ht="30">
      <c r="A63" s="8" t="s">
        <v>2469</v>
      </c>
      <c r="B63" s="2" t="s">
        <v>2770</v>
      </c>
      <c r="C63" s="9" t="s">
        <v>2660</v>
      </c>
    </row>
    <row r="64" spans="1:6">
      <c r="A64" s="8" t="s">
        <v>2470</v>
      </c>
      <c r="B64" s="2" t="s">
        <v>2770</v>
      </c>
      <c r="C64" s="9" t="s">
        <v>2476</v>
      </c>
    </row>
    <row r="65" spans="1:3">
      <c r="A65" s="8" t="s">
        <v>2470</v>
      </c>
      <c r="B65" s="2" t="s">
        <v>2770</v>
      </c>
      <c r="C65" s="9" t="s">
        <v>2490</v>
      </c>
    </row>
    <row r="66" spans="1:3">
      <c r="A66" s="126" t="s">
        <v>6</v>
      </c>
      <c r="C66" s="10" t="s">
        <v>29</v>
      </c>
    </row>
    <row r="67" spans="1:3">
      <c r="A67" s="126" t="s">
        <v>6</v>
      </c>
      <c r="C67" s="10" t="s">
        <v>148</v>
      </c>
    </row>
    <row r="68" spans="1:3">
      <c r="A68" s="126" t="s">
        <v>6</v>
      </c>
      <c r="C68" s="10" t="s">
        <v>447</v>
      </c>
    </row>
    <row r="69" spans="1:3">
      <c r="A69" s="126" t="s">
        <v>6</v>
      </c>
      <c r="C69" s="10" t="s">
        <v>462</v>
      </c>
    </row>
    <row r="70" spans="1:3" ht="30">
      <c r="A70" s="126" t="s">
        <v>6</v>
      </c>
      <c r="C70" s="10" t="s">
        <v>2771</v>
      </c>
    </row>
    <row r="71" spans="1:3">
      <c r="A71" s="126" t="s">
        <v>6</v>
      </c>
      <c r="C71" s="10" t="s">
        <v>493</v>
      </c>
    </row>
    <row r="72" spans="1:3">
      <c r="A72" s="126" t="s">
        <v>6</v>
      </c>
      <c r="C72" s="10" t="s">
        <v>547</v>
      </c>
    </row>
    <row r="73" spans="1:3">
      <c r="A73" s="126" t="s">
        <v>6</v>
      </c>
      <c r="C73" s="10" t="s">
        <v>575</v>
      </c>
    </row>
    <row r="74" spans="1:3">
      <c r="A74" s="126" t="s">
        <v>6</v>
      </c>
      <c r="C74" s="10" t="s">
        <v>1548</v>
      </c>
    </row>
    <row r="75" spans="1:3">
      <c r="A75" s="126" t="s">
        <v>6</v>
      </c>
      <c r="C75" s="10" t="s">
        <v>616</v>
      </c>
    </row>
    <row r="76" spans="1:3">
      <c r="A76" s="126" t="s">
        <v>6</v>
      </c>
      <c r="C76" s="10" t="s">
        <v>1333</v>
      </c>
    </row>
    <row r="77" spans="1:3">
      <c r="A77" s="126" t="s">
        <v>6</v>
      </c>
      <c r="C77" s="10" t="s">
        <v>547</v>
      </c>
    </row>
    <row r="78" spans="1:3">
      <c r="A78" s="126" t="s">
        <v>6</v>
      </c>
      <c r="C78" s="10" t="s">
        <v>2772</v>
      </c>
    </row>
    <row r="79" spans="1:3">
      <c r="A79" s="126" t="s">
        <v>6</v>
      </c>
      <c r="C79" s="10" t="s">
        <v>783</v>
      </c>
    </row>
    <row r="80" spans="1:3">
      <c r="A80" s="126" t="s">
        <v>6</v>
      </c>
      <c r="C80" s="10" t="s">
        <v>844</v>
      </c>
    </row>
    <row r="81" spans="1:3">
      <c r="A81" s="126" t="s">
        <v>6</v>
      </c>
      <c r="C81" s="10" t="s">
        <v>1568</v>
      </c>
    </row>
    <row r="82" spans="1:3" ht="30">
      <c r="A82" s="126" t="s">
        <v>6</v>
      </c>
      <c r="C82" s="10" t="s">
        <v>893</v>
      </c>
    </row>
    <row r="83" spans="1:3">
      <c r="A83" s="126" t="s">
        <v>6</v>
      </c>
      <c r="C83" s="10" t="s">
        <v>1038</v>
      </c>
    </row>
    <row r="84" spans="1:3">
      <c r="A84" s="126" t="s">
        <v>6</v>
      </c>
      <c r="C84" s="10" t="s">
        <v>6</v>
      </c>
    </row>
    <row r="85" spans="1:3" ht="30">
      <c r="A85" s="126" t="s">
        <v>6</v>
      </c>
      <c r="C85" s="10" t="s">
        <v>905</v>
      </c>
    </row>
    <row r="86" spans="1:3">
      <c r="A86" s="126" t="s">
        <v>6</v>
      </c>
      <c r="C86" s="10" t="s">
        <v>1484</v>
      </c>
    </row>
    <row r="87" spans="1:3">
      <c r="A87" s="126" t="s">
        <v>6</v>
      </c>
      <c r="C87" s="10" t="s">
        <v>925</v>
      </c>
    </row>
    <row r="88" spans="1:3">
      <c r="A88" s="126" t="s">
        <v>6</v>
      </c>
      <c r="C88" s="10" t="s">
        <v>1558</v>
      </c>
    </row>
    <row r="89" spans="1:3">
      <c r="A89" s="126" t="s">
        <v>6</v>
      </c>
      <c r="C89" s="10" t="s">
        <v>1146</v>
      </c>
    </row>
    <row r="90" spans="1:3">
      <c r="A90" s="126" t="s">
        <v>6</v>
      </c>
      <c r="C90" s="10" t="s">
        <v>1203</v>
      </c>
    </row>
    <row r="91" spans="1:3">
      <c r="A91" s="8" t="s">
        <v>2195</v>
      </c>
      <c r="C91" s="10" t="s">
        <v>2639</v>
      </c>
    </row>
    <row r="92" spans="1:3">
      <c r="A92" s="8" t="s">
        <v>2195</v>
      </c>
      <c r="C92" s="10" t="s">
        <v>2130</v>
      </c>
    </row>
    <row r="93" spans="1:3">
      <c r="A93" s="8" t="s">
        <v>2195</v>
      </c>
      <c r="C93" s="10" t="s">
        <v>2281</v>
      </c>
    </row>
    <row r="94" spans="1:3">
      <c r="A94" s="8" t="s">
        <v>2195</v>
      </c>
      <c r="C94" s="10" t="s">
        <v>2129</v>
      </c>
    </row>
    <row r="95" spans="1:3">
      <c r="A95" s="8" t="s">
        <v>2195</v>
      </c>
      <c r="C95" s="10" t="s">
        <v>2644</v>
      </c>
    </row>
    <row r="96" spans="1:3">
      <c r="A96" s="8" t="s">
        <v>2195</v>
      </c>
      <c r="C96" s="10" t="s">
        <v>2645</v>
      </c>
    </row>
    <row r="97" spans="1:3">
      <c r="A97" s="8" t="s">
        <v>2195</v>
      </c>
      <c r="C97" s="10" t="s">
        <v>2122</v>
      </c>
    </row>
    <row r="98" spans="1:3">
      <c r="A98" s="8" t="s">
        <v>2195</v>
      </c>
      <c r="C98" s="10" t="s">
        <v>2134</v>
      </c>
    </row>
    <row r="99" spans="1:3">
      <c r="A99" s="8" t="s">
        <v>2195</v>
      </c>
      <c r="C99" s="10" t="s">
        <v>2646</v>
      </c>
    </row>
    <row r="100" spans="1:3">
      <c r="A100" s="8" t="s">
        <v>2195</v>
      </c>
      <c r="C100" s="10" t="s">
        <v>2124</v>
      </c>
    </row>
    <row r="101" spans="1:3">
      <c r="A101" s="8" t="s">
        <v>2195</v>
      </c>
      <c r="C101" s="10" t="s">
        <v>2127</v>
      </c>
    </row>
    <row r="102" spans="1:3">
      <c r="A102" s="8" t="s">
        <v>2195</v>
      </c>
      <c r="C102" s="10" t="s">
        <v>2209</v>
      </c>
    </row>
    <row r="103" spans="1:3">
      <c r="A103" s="8" t="s">
        <v>2195</v>
      </c>
      <c r="C103" s="10" t="s">
        <v>2304</v>
      </c>
    </row>
    <row r="104" spans="1:3">
      <c r="A104" s="8" t="s">
        <v>2195</v>
      </c>
      <c r="C104" s="10" t="s">
        <v>2138</v>
      </c>
    </row>
    <row r="105" spans="1:3">
      <c r="A105" s="8" t="s">
        <v>2195</v>
      </c>
      <c r="C105" s="10" t="s">
        <v>2126</v>
      </c>
    </row>
    <row r="106" spans="1:3">
      <c r="A106" s="8" t="s">
        <v>2195</v>
      </c>
      <c r="C106" s="10" t="s">
        <v>2648</v>
      </c>
    </row>
    <row r="107" spans="1:3">
      <c r="A107" s="8" t="s">
        <v>2195</v>
      </c>
      <c r="C107" s="10" t="s">
        <v>2649</v>
      </c>
    </row>
    <row r="108" spans="1:3">
      <c r="A108" s="8" t="s">
        <v>2195</v>
      </c>
      <c r="C108" s="10" t="s">
        <v>2651</v>
      </c>
    </row>
    <row r="109" spans="1:3">
      <c r="A109" s="8" t="s">
        <v>2195</v>
      </c>
      <c r="C109" s="10" t="s">
        <v>2652</v>
      </c>
    </row>
    <row r="110" spans="1:3">
      <c r="A110" s="8" t="s">
        <v>2195</v>
      </c>
      <c r="C110" s="10" t="s">
        <v>2292</v>
      </c>
    </row>
    <row r="111" spans="1:3">
      <c r="A111" s="8" t="s">
        <v>2195</v>
      </c>
      <c r="C111" s="10" t="s">
        <v>2653</v>
      </c>
    </row>
    <row r="112" spans="1:3">
      <c r="A112" s="8" t="s">
        <v>2195</v>
      </c>
      <c r="C112" s="10" t="s">
        <v>2303</v>
      </c>
    </row>
    <row r="113" spans="1:3">
      <c r="A113" s="8" t="s">
        <v>2195</v>
      </c>
      <c r="C113" s="10" t="s">
        <v>2654</v>
      </c>
    </row>
    <row r="114" spans="1:3">
      <c r="A114" s="8" t="s">
        <v>2195</v>
      </c>
      <c r="C114" s="10" t="s">
        <v>2656</v>
      </c>
    </row>
    <row r="115" spans="1:3">
      <c r="A115" s="8" t="s">
        <v>2195</v>
      </c>
      <c r="C115" s="10" t="s">
        <v>2657</v>
      </c>
    </row>
    <row r="116" spans="1:3">
      <c r="A116" s="8" t="s">
        <v>2195</v>
      </c>
      <c r="C116" s="10" t="s">
        <v>2119</v>
      </c>
    </row>
    <row r="117" spans="1:3">
      <c r="A117" s="8" t="s">
        <v>2195</v>
      </c>
      <c r="C117" s="10" t="s">
        <v>2232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5E97E0-BBD5-44E3-8A7A-108F749CDAD8}">
  <ds:schemaRefs>
    <ds:schemaRef ds:uri="http://schemas.microsoft.com/sharepoint/v3/contenttype/forms"/>
  </ds:schemaRefs>
</ds:datastoreItem>
</file>

<file path=customXml/itemProps2.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customXml/itemProps3.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Natalia Ciria Artiga</cp:lastModifiedBy>
  <cp:revision/>
  <dcterms:created xsi:type="dcterms:W3CDTF">2023-05-22T06:51:01Z</dcterms:created>
  <dcterms:modified xsi:type="dcterms:W3CDTF">2024-10-03T14:30:53Z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