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yukihisa\Desktop\BIRDS bus FAQ\"/>
    </mc:Choice>
  </mc:AlternateContent>
  <xr:revisionPtr revIDLastSave="0" documentId="13_ncr:1_{C10A92B5-BF3B-4C4E-BED4-BD54878A226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Uplink Summary comments" sheetId="7" r:id="rId1"/>
    <sheet name="Downlink Summary comment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1" l="1"/>
  <c r="C20" i="11"/>
  <c r="C10" i="11"/>
  <c r="C13" i="11" s="1"/>
  <c r="D10" i="11"/>
  <c r="D13" i="11" s="1"/>
  <c r="D20" i="11"/>
  <c r="D34" i="11"/>
  <c r="C24" i="11" l="1"/>
  <c r="C32" i="11" s="1"/>
  <c r="C35" i="11" s="1"/>
  <c r="C37" i="11" s="1"/>
  <c r="D24" i="11"/>
  <c r="D32" i="11" s="1"/>
  <c r="D35" i="11" s="1"/>
  <c r="D37" i="11" s="1"/>
  <c r="C20" i="7" l="1"/>
  <c r="C10" i="7" l="1"/>
  <c r="C13" i="7" s="1"/>
  <c r="C24" i="7" s="1"/>
  <c r="C29" i="7" s="1"/>
  <c r="C30" i="7" l="1"/>
  <c r="C3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C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</commentList>
</comments>
</file>

<file path=xl/sharedStrings.xml><?xml version="1.0" encoding="utf-8"?>
<sst xmlns="http://schemas.openxmlformats.org/spreadsheetml/2006/main" count="131" uniqueCount="69">
  <si>
    <t>GROUND STATION</t>
  </si>
  <si>
    <t>Ground Station Transmitter Power Output</t>
  </si>
  <si>
    <t>Ground Station Total Transmission Line Losses</t>
  </si>
  <si>
    <t>Antenna Gain</t>
  </si>
  <si>
    <t>Ground Station EIRP</t>
  </si>
  <si>
    <t>Ground Station Antenna Pointing Loss</t>
  </si>
  <si>
    <t>Ground Station to Spacecraft Antenna Polarization Loss</t>
  </si>
  <si>
    <t>Orbit Altitude</t>
  </si>
  <si>
    <t>Elevation Angle</t>
  </si>
  <si>
    <t>Slant Range</t>
  </si>
  <si>
    <t>Path Loss</t>
  </si>
  <si>
    <t>Atmospheric Losses</t>
  </si>
  <si>
    <t>Ionospheric Losses</t>
  </si>
  <si>
    <t>Rain Losses</t>
  </si>
  <si>
    <t>Isotropic Signal Level at Spacecraft</t>
  </si>
  <si>
    <t>SPACECRAFT</t>
  </si>
  <si>
    <t>Spacecraft Antenna Pointing Loss</t>
  </si>
  <si>
    <t>Spacecraft Antenna Gain</t>
  </si>
  <si>
    <t>Spacecraft Total Transmission Line Losses</t>
  </si>
  <si>
    <t>Signal Power at Spacecraft LNA Input</t>
  </si>
  <si>
    <t>System Link Margin</t>
  </si>
  <si>
    <t>Spacecraft Transmitter Power Output</t>
  </si>
  <si>
    <t>Spacecraft EIRP</t>
  </si>
  <si>
    <t>Isotropic Signal Level at Ground Station</t>
  </si>
  <si>
    <t>Ground Station Antenna Gain</t>
  </si>
  <si>
    <t>Ground Station Effective Noise Temperature</t>
  </si>
  <si>
    <t>Signal Power at Ground Station LNA Input</t>
  </si>
  <si>
    <t>Ground Station Receiver Bandwidth</t>
  </si>
  <si>
    <t>Frequency</t>
  </si>
  <si>
    <t>Emission Type</t>
  </si>
  <si>
    <t>Modulation</t>
  </si>
  <si>
    <t>GMSK</t>
  </si>
  <si>
    <t>Data Rate</t>
  </si>
  <si>
    <t>Protocol</t>
  </si>
  <si>
    <t>AX.25</t>
  </si>
  <si>
    <t>Morse Code</t>
  </si>
  <si>
    <t>20 wpm</t>
  </si>
  <si>
    <t>-</t>
  </si>
  <si>
    <t>[MHz}</t>
  </si>
  <si>
    <t>[bps]</t>
  </si>
  <si>
    <t>[W]</t>
  </si>
  <si>
    <t>[dB]</t>
  </si>
  <si>
    <t>[dBi]</t>
  </si>
  <si>
    <t>[km]</t>
  </si>
  <si>
    <t>[degree]</t>
  </si>
  <si>
    <t>[K]</t>
  </si>
  <si>
    <t>[Hz]</t>
  </si>
  <si>
    <t>Objective</t>
  </si>
  <si>
    <t>Command</t>
  </si>
  <si>
    <t>UPLINK PATH</t>
  </si>
  <si>
    <t>[dBw]</t>
  </si>
  <si>
    <t>PARAMETERS</t>
  </si>
  <si>
    <t>DOWNLINK PATH</t>
  </si>
  <si>
    <t>Spacecraft-to-Ground Antenna Polarization Loss</t>
  </si>
  <si>
    <t>GROUND STATION (SNR Method)</t>
  </si>
  <si>
    <t>Ground Station Receiver Noise Power</t>
  </si>
  <si>
    <t>Signal-to-Noise Power Ratio (SNR) at Ground Station Receiver</t>
  </si>
  <si>
    <t>Required SNR for Ground Station receiver</t>
  </si>
  <si>
    <t>SPACECRAFT (RX Power Sensitivity Method)</t>
  </si>
  <si>
    <t>[dBmW]</t>
  </si>
  <si>
    <t>Required Signal Power at Spacecraft LNA Input</t>
  </si>
  <si>
    <t>Telemetry and other Mission Data</t>
  </si>
  <si>
    <t>500HA1A</t>
  </si>
  <si>
    <t>8K50F1D</t>
  </si>
  <si>
    <t xml:space="preserve">CW Beacon </t>
  </si>
  <si>
    <t>6K80F1D</t>
    <phoneticPr fontId="7"/>
  </si>
  <si>
    <t>U1</t>
    <phoneticPr fontId="7"/>
  </si>
  <si>
    <t>D1</t>
    <phoneticPr fontId="7"/>
  </si>
  <si>
    <t>D2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</si>
</sst>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ＭＳ Ｐゴシック"/>
      <family val="2"/>
      <scheme val="minor"/>
    </font>
    <font>
      <sz val="11"/>
      <color theme="0"/>
      <name val="Book Antiqua"/>
      <family val="1"/>
    </font>
    <font>
      <sz val="1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Book Antiqua"/>
      <family val="1"/>
    </font>
    <font>
      <sz val="10"/>
      <name val="Book Antiqua"/>
      <family val="1"/>
    </font>
    <font>
      <sz val="6"/>
      <name val="ＭＳ Ｐゴシック"/>
      <family val="3"/>
      <charset val="128"/>
      <scheme val="minor"/>
    </font>
    <font>
      <b/>
      <sz val="11"/>
      <color theme="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/>
    <xf numFmtId="0" fontId="2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2" fontId="2" fillId="2" borderId="4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2" borderId="5" xfId="0" applyFont="1" applyFill="1" applyBorder="1" applyAlignment="1">
      <alignment horizontal="lef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 wrapText="1"/>
    </xf>
    <xf numFmtId="0" fontId="8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tabSelected="1" zoomScale="80" zoomScaleNormal="80" workbookViewId="0">
      <selection activeCell="E18" sqref="E18"/>
    </sheetView>
  </sheetViews>
  <sheetFormatPr defaultColWidth="22.453125" defaultRowHeight="14.5" x14ac:dyDescent="0.35"/>
  <cols>
    <col min="1" max="1" width="31.453125" style="5" customWidth="1"/>
    <col min="2" max="2" width="8.1796875" style="20" customWidth="1"/>
    <col min="3" max="3" width="15.81640625" style="21" customWidth="1"/>
    <col min="4" max="16384" width="22.453125" style="5"/>
  </cols>
  <sheetData>
    <row r="1" spans="1:3" ht="15" thickBot="1" x14ac:dyDescent="0.4">
      <c r="A1" s="44" t="s">
        <v>51</v>
      </c>
      <c r="B1" s="43"/>
      <c r="C1" s="38" t="s">
        <v>66</v>
      </c>
    </row>
    <row r="2" spans="1:3" ht="15" thickBot="1" x14ac:dyDescent="0.4">
      <c r="A2" s="11" t="s">
        <v>47</v>
      </c>
      <c r="B2" s="24"/>
      <c r="C2" s="1" t="s">
        <v>48</v>
      </c>
    </row>
    <row r="3" spans="1:3" ht="15" thickBot="1" x14ac:dyDescent="0.4">
      <c r="A3" s="13" t="s">
        <v>28</v>
      </c>
      <c r="B3" s="25" t="s">
        <v>38</v>
      </c>
      <c r="C3" s="1"/>
    </row>
    <row r="4" spans="1:3" ht="15" thickBot="1" x14ac:dyDescent="0.4">
      <c r="A4" s="13" t="s">
        <v>29</v>
      </c>
      <c r="B4" s="25"/>
      <c r="C4" s="1" t="s">
        <v>63</v>
      </c>
    </row>
    <row r="5" spans="1:3" ht="15" thickBot="1" x14ac:dyDescent="0.4">
      <c r="A5" s="13" t="s">
        <v>30</v>
      </c>
      <c r="B5" s="25"/>
      <c r="C5" s="1" t="s">
        <v>31</v>
      </c>
    </row>
    <row r="6" spans="1:3" ht="15" thickBot="1" x14ac:dyDescent="0.4">
      <c r="A6" s="13" t="s">
        <v>32</v>
      </c>
      <c r="B6" s="25" t="s">
        <v>39</v>
      </c>
      <c r="C6" s="1">
        <v>4800</v>
      </c>
    </row>
    <row r="7" spans="1:3" ht="15" thickBot="1" x14ac:dyDescent="0.4">
      <c r="A7" s="13" t="s">
        <v>33</v>
      </c>
      <c r="B7" s="25"/>
      <c r="C7" s="6" t="s">
        <v>34</v>
      </c>
    </row>
    <row r="8" spans="1:3" ht="15" thickBot="1" x14ac:dyDescent="0.4">
      <c r="A8" s="44" t="s">
        <v>0</v>
      </c>
      <c r="B8" s="45"/>
      <c r="C8" s="23"/>
    </row>
    <row r="9" spans="1:3" ht="29.5" thickBot="1" x14ac:dyDescent="0.4">
      <c r="A9" s="3" t="s">
        <v>1</v>
      </c>
      <c r="B9" s="25" t="s">
        <v>40</v>
      </c>
      <c r="C9" s="26">
        <v>50</v>
      </c>
    </row>
    <row r="10" spans="1:3" ht="15" thickBot="1" x14ac:dyDescent="0.4">
      <c r="A10" s="3"/>
      <c r="B10" s="25" t="s">
        <v>50</v>
      </c>
      <c r="C10" s="14">
        <f t="shared" ref="C10" si="0">10*LOG(C9)</f>
        <v>16.989700043360187</v>
      </c>
    </row>
    <row r="11" spans="1:3" ht="29.5" thickBot="1" x14ac:dyDescent="0.4">
      <c r="A11" s="3" t="s">
        <v>2</v>
      </c>
      <c r="B11" s="25" t="s">
        <v>41</v>
      </c>
      <c r="C11" s="34">
        <v>3.4</v>
      </c>
    </row>
    <row r="12" spans="1:3" ht="15" thickBot="1" x14ac:dyDescent="0.4">
      <c r="A12" s="3" t="s">
        <v>3</v>
      </c>
      <c r="B12" s="25" t="s">
        <v>42</v>
      </c>
      <c r="C12" s="14">
        <v>22</v>
      </c>
    </row>
    <row r="13" spans="1:3" ht="15" thickBot="1" x14ac:dyDescent="0.4">
      <c r="A13" s="3" t="s">
        <v>4</v>
      </c>
      <c r="B13" s="25" t="s">
        <v>50</v>
      </c>
      <c r="C13" s="14">
        <f t="shared" ref="C13" si="1">C10-C11+C12</f>
        <v>35.589700043360189</v>
      </c>
    </row>
    <row r="14" spans="1:3" ht="15" thickBot="1" x14ac:dyDescent="0.4">
      <c r="A14" s="44" t="s">
        <v>49</v>
      </c>
      <c r="B14" s="43"/>
      <c r="C14" s="23"/>
    </row>
    <row r="15" spans="1:3" ht="15" thickBot="1" x14ac:dyDescent="0.4">
      <c r="A15" s="3" t="s">
        <v>7</v>
      </c>
      <c r="B15" s="25" t="s">
        <v>43</v>
      </c>
      <c r="C15" s="14">
        <v>400</v>
      </c>
    </row>
    <row r="16" spans="1:3" ht="15" thickBot="1" x14ac:dyDescent="0.4">
      <c r="A16" s="3" t="s">
        <v>8</v>
      </c>
      <c r="B16" s="25" t="s">
        <v>44</v>
      </c>
      <c r="C16" s="14">
        <v>10</v>
      </c>
    </row>
    <row r="17" spans="1:3" ht="15" thickBot="1" x14ac:dyDescent="0.4">
      <c r="A17" s="3" t="s">
        <v>9</v>
      </c>
      <c r="B17" s="25" t="s">
        <v>43</v>
      </c>
      <c r="C17" s="14">
        <v>1439.83</v>
      </c>
    </row>
    <row r="18" spans="1:3" ht="29.5" thickBot="1" x14ac:dyDescent="0.4">
      <c r="A18" s="13" t="s">
        <v>5</v>
      </c>
      <c r="B18" s="25" t="s">
        <v>41</v>
      </c>
      <c r="C18" s="14">
        <v>1</v>
      </c>
    </row>
    <row r="19" spans="1:3" ht="29.5" thickBot="1" x14ac:dyDescent="0.4">
      <c r="A19" s="13" t="s">
        <v>6</v>
      </c>
      <c r="B19" s="25" t="s">
        <v>41</v>
      </c>
      <c r="C19" s="14">
        <v>3</v>
      </c>
    </row>
    <row r="20" spans="1:3" ht="15" thickBot="1" x14ac:dyDescent="0.4">
      <c r="A20" s="13" t="s">
        <v>10</v>
      </c>
      <c r="B20" s="25" t="s">
        <v>41</v>
      </c>
      <c r="C20" s="14" t="e">
        <f>20*LOG(4*PI()*C17*1000*C3*1000000/300000000)</f>
        <v>#NUM!</v>
      </c>
    </row>
    <row r="21" spans="1:3" ht="15" thickBot="1" x14ac:dyDescent="0.4">
      <c r="A21" s="13" t="s">
        <v>11</v>
      </c>
      <c r="B21" s="25" t="s">
        <v>41</v>
      </c>
      <c r="C21" s="14">
        <v>1</v>
      </c>
    </row>
    <row r="22" spans="1:3" ht="15" thickBot="1" x14ac:dyDescent="0.4">
      <c r="A22" s="13" t="s">
        <v>12</v>
      </c>
      <c r="B22" s="25" t="s">
        <v>41</v>
      </c>
      <c r="C22" s="14">
        <v>0.4</v>
      </c>
    </row>
    <row r="23" spans="1:3" ht="15" thickBot="1" x14ac:dyDescent="0.4">
      <c r="A23" s="13" t="s">
        <v>13</v>
      </c>
      <c r="B23" s="25" t="s">
        <v>41</v>
      </c>
      <c r="C23" s="14">
        <v>0</v>
      </c>
    </row>
    <row r="24" spans="1:3" ht="29.5" thickBot="1" x14ac:dyDescent="0.4">
      <c r="A24" s="13" t="s">
        <v>14</v>
      </c>
      <c r="B24" s="25" t="s">
        <v>50</v>
      </c>
      <c r="C24" s="14" t="e">
        <f>C13-SUM(C18:C19,C20:C23)</f>
        <v>#NUM!</v>
      </c>
    </row>
    <row r="25" spans="1:3" ht="15" thickBot="1" x14ac:dyDescent="0.4">
      <c r="A25" s="42" t="s">
        <v>58</v>
      </c>
      <c r="B25" s="43"/>
      <c r="C25" s="23"/>
    </row>
    <row r="26" spans="1:3" ht="15" thickBot="1" x14ac:dyDescent="0.4">
      <c r="A26" s="27" t="s">
        <v>16</v>
      </c>
      <c r="B26" s="28" t="s">
        <v>41</v>
      </c>
      <c r="C26" s="29">
        <v>5</v>
      </c>
    </row>
    <row r="27" spans="1:3" ht="15" thickBot="1" x14ac:dyDescent="0.4">
      <c r="A27" s="27" t="s">
        <v>17</v>
      </c>
      <c r="B27" s="28" t="s">
        <v>42</v>
      </c>
      <c r="C27" s="37">
        <v>1.2</v>
      </c>
    </row>
    <row r="28" spans="1:3" ht="26.5" thickBot="1" x14ac:dyDescent="0.4">
      <c r="A28" s="27" t="s">
        <v>18</v>
      </c>
      <c r="B28" s="28" t="s">
        <v>41</v>
      </c>
      <c r="C28" s="37">
        <v>3</v>
      </c>
    </row>
    <row r="29" spans="1:3" ht="29.65" customHeight="1" thickBot="1" x14ac:dyDescent="0.4">
      <c r="A29" s="30" t="s">
        <v>19</v>
      </c>
      <c r="B29" s="28" t="s">
        <v>50</v>
      </c>
      <c r="C29" s="29" t="e">
        <f>C24-C26+C27-C28</f>
        <v>#NUM!</v>
      </c>
    </row>
    <row r="30" spans="1:3" ht="15" thickBot="1" x14ac:dyDescent="0.4">
      <c r="A30" s="30"/>
      <c r="B30" s="28" t="s">
        <v>59</v>
      </c>
      <c r="C30" s="29" t="e">
        <f t="shared" ref="C30" si="2">C29+30</f>
        <v>#NUM!</v>
      </c>
    </row>
    <row r="31" spans="1:3" ht="26.5" thickBot="1" x14ac:dyDescent="0.4">
      <c r="A31" s="30" t="s">
        <v>60</v>
      </c>
      <c r="B31" s="28" t="s">
        <v>59</v>
      </c>
      <c r="C31" s="22">
        <v>-97</v>
      </c>
    </row>
    <row r="32" spans="1:3" s="19" customFormat="1" ht="15" thickBot="1" x14ac:dyDescent="0.4">
      <c r="A32" s="31" t="s">
        <v>20</v>
      </c>
      <c r="B32" s="32" t="s">
        <v>41</v>
      </c>
      <c r="C32" s="33" t="e">
        <f t="shared" ref="C32" si="3">C30-C31</f>
        <v>#NUM!</v>
      </c>
    </row>
  </sheetData>
  <mergeCells count="4">
    <mergeCell ref="A25:B25"/>
    <mergeCell ref="A1:B1"/>
    <mergeCell ref="A8:B8"/>
    <mergeCell ref="A14:B14"/>
  </mergeCells>
  <phoneticPr fontId="7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7"/>
  <sheetViews>
    <sheetView zoomScale="74" zoomScaleNormal="74" workbookViewId="0">
      <selection activeCell="G11" sqref="G11"/>
    </sheetView>
  </sheetViews>
  <sheetFormatPr defaultColWidth="22.453125" defaultRowHeight="14.5" x14ac:dyDescent="0.35"/>
  <cols>
    <col min="1" max="1" width="31.453125" style="5" customWidth="1"/>
    <col min="2" max="2" width="8.1796875" style="20" customWidth="1"/>
    <col min="3" max="3" width="15.81640625" style="21" customWidth="1"/>
    <col min="4" max="4" width="15.81640625" style="20" customWidth="1"/>
    <col min="5" max="16384" width="22.453125" style="5"/>
  </cols>
  <sheetData>
    <row r="1" spans="1:4" ht="15" thickBot="1" x14ac:dyDescent="0.4">
      <c r="A1" s="44" t="s">
        <v>51</v>
      </c>
      <c r="B1" s="45"/>
      <c r="C1" s="40" t="s">
        <v>67</v>
      </c>
      <c r="D1" s="41" t="s">
        <v>68</v>
      </c>
    </row>
    <row r="2" spans="1:4" ht="44" thickBot="1" x14ac:dyDescent="0.4">
      <c r="A2" s="11" t="s">
        <v>47</v>
      </c>
      <c r="B2" s="12"/>
      <c r="C2" s="39" t="s">
        <v>64</v>
      </c>
      <c r="D2" s="39" t="s">
        <v>61</v>
      </c>
    </row>
    <row r="3" spans="1:4" ht="15" thickBot="1" x14ac:dyDescent="0.4">
      <c r="A3" s="3" t="s">
        <v>28</v>
      </c>
      <c r="B3" s="4" t="s">
        <v>38</v>
      </c>
      <c r="C3" s="2"/>
      <c r="D3" s="2"/>
    </row>
    <row r="4" spans="1:4" ht="15" thickBot="1" x14ac:dyDescent="0.4">
      <c r="A4" s="3" t="s">
        <v>29</v>
      </c>
      <c r="B4" s="4"/>
      <c r="C4" s="2" t="s">
        <v>62</v>
      </c>
      <c r="D4" s="1" t="s">
        <v>65</v>
      </c>
    </row>
    <row r="5" spans="1:4" ht="15" thickBot="1" x14ac:dyDescent="0.4">
      <c r="A5" s="3" t="s">
        <v>30</v>
      </c>
      <c r="B5" s="4"/>
      <c r="C5" s="2" t="s">
        <v>35</v>
      </c>
      <c r="D5" s="1" t="s">
        <v>31</v>
      </c>
    </row>
    <row r="6" spans="1:4" ht="15" thickBot="1" x14ac:dyDescent="0.4">
      <c r="A6" s="3" t="s">
        <v>32</v>
      </c>
      <c r="B6" s="4" t="s">
        <v>39</v>
      </c>
      <c r="C6" s="2" t="s">
        <v>36</v>
      </c>
      <c r="D6" s="1">
        <v>4800</v>
      </c>
    </row>
    <row r="7" spans="1:4" ht="15" thickBot="1" x14ac:dyDescent="0.4">
      <c r="A7" s="3" t="s">
        <v>33</v>
      </c>
      <c r="B7" s="4"/>
      <c r="C7" s="2" t="s">
        <v>37</v>
      </c>
      <c r="D7" s="1" t="s">
        <v>34</v>
      </c>
    </row>
    <row r="8" spans="1:4" ht="15" thickBot="1" x14ac:dyDescent="0.4">
      <c r="A8" s="44" t="s">
        <v>15</v>
      </c>
      <c r="B8" s="43"/>
      <c r="C8" s="10"/>
      <c r="D8" s="9"/>
    </row>
    <row r="9" spans="1:4" ht="29.5" thickBot="1" x14ac:dyDescent="0.4">
      <c r="A9" s="13" t="s">
        <v>21</v>
      </c>
      <c r="B9" s="4" t="s">
        <v>40</v>
      </c>
      <c r="C9" s="35">
        <v>0.1</v>
      </c>
      <c r="D9" s="35">
        <v>0.8</v>
      </c>
    </row>
    <row r="10" spans="1:4" ht="15" thickBot="1" x14ac:dyDescent="0.4">
      <c r="A10" s="13"/>
      <c r="B10" s="4" t="s">
        <v>50</v>
      </c>
      <c r="C10" s="8">
        <f t="shared" ref="C10" si="0">10*LOG(C9)</f>
        <v>-10</v>
      </c>
      <c r="D10" s="8">
        <f t="shared" ref="D10" si="1">10*LOG(D9)</f>
        <v>-0.96910013008056395</v>
      </c>
    </row>
    <row r="11" spans="1:4" ht="29.5" thickBot="1" x14ac:dyDescent="0.4">
      <c r="A11" s="13" t="s">
        <v>18</v>
      </c>
      <c r="B11" s="4" t="s">
        <v>41</v>
      </c>
      <c r="C11" s="35">
        <v>3</v>
      </c>
      <c r="D11" s="35">
        <v>3</v>
      </c>
    </row>
    <row r="12" spans="1:4" ht="15" thickBot="1" x14ac:dyDescent="0.4">
      <c r="A12" s="13" t="s">
        <v>17</v>
      </c>
      <c r="B12" s="4" t="s">
        <v>42</v>
      </c>
      <c r="C12" s="35">
        <v>1.2</v>
      </c>
      <c r="D12" s="35">
        <v>1.2</v>
      </c>
    </row>
    <row r="13" spans="1:4" ht="15" thickBot="1" x14ac:dyDescent="0.4">
      <c r="A13" s="13" t="s">
        <v>22</v>
      </c>
      <c r="B13" s="4" t="s">
        <v>50</v>
      </c>
      <c r="C13" s="36">
        <f t="shared" ref="C13" si="2">ROUNDDOWN(C10-C11+C12,0)</f>
        <v>-11</v>
      </c>
      <c r="D13" s="36">
        <f>ROUNDDOWN(D10-D11+D12,0)</f>
        <v>-2</v>
      </c>
    </row>
    <row r="14" spans="1:4" ht="15" thickBot="1" x14ac:dyDescent="0.4">
      <c r="A14" s="44" t="s">
        <v>52</v>
      </c>
      <c r="B14" s="43"/>
      <c r="C14" s="10"/>
      <c r="D14" s="9"/>
    </row>
    <row r="15" spans="1:4" ht="15" thickBot="1" x14ac:dyDescent="0.4">
      <c r="A15" s="3" t="s">
        <v>7</v>
      </c>
      <c r="B15" s="4" t="s">
        <v>43</v>
      </c>
      <c r="C15" s="2">
        <v>400</v>
      </c>
      <c r="D15" s="2">
        <v>400</v>
      </c>
    </row>
    <row r="16" spans="1:4" ht="15" thickBot="1" x14ac:dyDescent="0.4">
      <c r="A16" s="3" t="s">
        <v>8</v>
      </c>
      <c r="B16" s="4" t="s">
        <v>44</v>
      </c>
      <c r="C16" s="8">
        <v>10</v>
      </c>
      <c r="D16" s="2">
        <v>100</v>
      </c>
    </row>
    <row r="17" spans="1:4" ht="15" thickBot="1" x14ac:dyDescent="0.4">
      <c r="A17" s="3" t="s">
        <v>9</v>
      </c>
      <c r="B17" s="4" t="s">
        <v>43</v>
      </c>
      <c r="C17" s="2">
        <v>1439.83</v>
      </c>
      <c r="D17" s="2">
        <v>1439.83</v>
      </c>
    </row>
    <row r="18" spans="1:4" ht="15" thickBot="1" x14ac:dyDescent="0.4">
      <c r="A18" s="13" t="s">
        <v>16</v>
      </c>
      <c r="B18" s="4" t="s">
        <v>41</v>
      </c>
      <c r="C18" s="8">
        <v>5</v>
      </c>
      <c r="D18" s="8">
        <v>5</v>
      </c>
    </row>
    <row r="19" spans="1:4" ht="29.5" thickBot="1" x14ac:dyDescent="0.4">
      <c r="A19" s="13" t="s">
        <v>53</v>
      </c>
      <c r="B19" s="4" t="s">
        <v>41</v>
      </c>
      <c r="C19" s="8">
        <v>3</v>
      </c>
      <c r="D19" s="8">
        <v>3</v>
      </c>
    </row>
    <row r="20" spans="1:4" ht="15" thickBot="1" x14ac:dyDescent="0.4">
      <c r="A20" s="13" t="s">
        <v>10</v>
      </c>
      <c r="B20" s="4" t="s">
        <v>41</v>
      </c>
      <c r="C20" s="8" t="e">
        <f>20*LOG(4*PI()*C17*1000*C3*1000000/300000000)</f>
        <v>#NUM!</v>
      </c>
      <c r="D20" s="8" t="e">
        <f>20*LOG(4*PI()*D17*1000*D3*1000000/300000000)</f>
        <v>#NUM!</v>
      </c>
    </row>
    <row r="21" spans="1:4" ht="15" thickBot="1" x14ac:dyDescent="0.4">
      <c r="A21" s="13" t="s">
        <v>11</v>
      </c>
      <c r="B21" s="4" t="s">
        <v>41</v>
      </c>
      <c r="C21" s="8">
        <v>1</v>
      </c>
      <c r="D21" s="8">
        <v>1</v>
      </c>
    </row>
    <row r="22" spans="1:4" ht="15" thickBot="1" x14ac:dyDescent="0.4">
      <c r="A22" s="13" t="s">
        <v>12</v>
      </c>
      <c r="B22" s="4" t="s">
        <v>41</v>
      </c>
      <c r="C22" s="8">
        <v>0.4</v>
      </c>
      <c r="D22" s="8">
        <v>0.4</v>
      </c>
    </row>
    <row r="23" spans="1:4" ht="15" thickBot="1" x14ac:dyDescent="0.4">
      <c r="A23" s="13" t="s">
        <v>13</v>
      </c>
      <c r="B23" s="4" t="s">
        <v>41</v>
      </c>
      <c r="C23" s="8">
        <v>0</v>
      </c>
      <c r="D23" s="8">
        <v>0</v>
      </c>
    </row>
    <row r="24" spans="1:4" ht="29.5" thickBot="1" x14ac:dyDescent="0.4">
      <c r="A24" s="13" t="s">
        <v>23</v>
      </c>
      <c r="B24" s="4" t="s">
        <v>50</v>
      </c>
      <c r="C24" s="8" t="e">
        <f t="shared" ref="C24" si="3">C13-SUM(C18:C19,C20:C23)</f>
        <v>#NUM!</v>
      </c>
      <c r="D24" s="8" t="e">
        <f>D13-SUM(D18:D19,D20:D23)</f>
        <v>#NUM!</v>
      </c>
    </row>
    <row r="25" spans="1:4" ht="17.25" customHeight="1" thickBot="1" x14ac:dyDescent="0.4">
      <c r="A25" s="44" t="s">
        <v>54</v>
      </c>
      <c r="B25" s="43"/>
      <c r="C25" s="10"/>
      <c r="D25" s="9"/>
    </row>
    <row r="26" spans="1:4" ht="29.5" thickBot="1" x14ac:dyDescent="0.4">
      <c r="A26" s="13" t="s">
        <v>5</v>
      </c>
      <c r="B26" s="4" t="s">
        <v>41</v>
      </c>
      <c r="C26" s="36">
        <v>1</v>
      </c>
      <c r="D26" s="36">
        <v>1</v>
      </c>
    </row>
    <row r="27" spans="1:4" ht="15" thickBot="1" x14ac:dyDescent="0.4">
      <c r="A27" s="13" t="s">
        <v>24</v>
      </c>
      <c r="B27" s="4" t="s">
        <v>42</v>
      </c>
      <c r="C27" s="36">
        <v>22</v>
      </c>
      <c r="D27" s="36">
        <v>22</v>
      </c>
    </row>
    <row r="28" spans="1:4" ht="29.5" thickBot="1" x14ac:dyDescent="0.4">
      <c r="A28" s="13" t="s">
        <v>2</v>
      </c>
      <c r="B28" s="4" t="s">
        <v>41</v>
      </c>
      <c r="C28" s="35">
        <v>3.4</v>
      </c>
      <c r="D28" s="35">
        <v>3.4</v>
      </c>
    </row>
    <row r="29" spans="1:4" ht="29.5" thickBot="1" x14ac:dyDescent="0.4">
      <c r="A29" s="13" t="s">
        <v>25</v>
      </c>
      <c r="B29" s="4" t="s">
        <v>45</v>
      </c>
      <c r="C29" s="7">
        <v>1000</v>
      </c>
      <c r="D29" s="7">
        <v>1000</v>
      </c>
    </row>
    <row r="30" spans="1:4" s="19" customFormat="1" ht="15" hidden="1" thickBot="1" x14ac:dyDescent="0.4">
      <c r="A30" s="15"/>
      <c r="B30" s="16"/>
      <c r="C30" s="18"/>
      <c r="D30" s="17"/>
    </row>
    <row r="31" spans="1:4" s="19" customFormat="1" ht="15" hidden="1" thickBot="1" x14ac:dyDescent="0.4">
      <c r="A31" s="15"/>
      <c r="B31" s="16"/>
      <c r="C31" s="18"/>
      <c r="D31" s="17"/>
    </row>
    <row r="32" spans="1:4" ht="29.5" thickBot="1" x14ac:dyDescent="0.4">
      <c r="A32" s="13" t="s">
        <v>26</v>
      </c>
      <c r="B32" s="4" t="s">
        <v>50</v>
      </c>
      <c r="C32" s="8" t="e">
        <f>C24-C26+C27-C28</f>
        <v>#NUM!</v>
      </c>
      <c r="D32" s="8" t="e">
        <f>D24-D26+D27-D28</f>
        <v>#NUM!</v>
      </c>
    </row>
    <row r="33" spans="1:4" ht="29.5" thickBot="1" x14ac:dyDescent="0.4">
      <c r="A33" s="13" t="s">
        <v>27</v>
      </c>
      <c r="B33" s="4" t="s">
        <v>46</v>
      </c>
      <c r="C33" s="7">
        <v>500</v>
      </c>
      <c r="D33" s="7">
        <v>6800</v>
      </c>
    </row>
    <row r="34" spans="1:4" ht="29.5" thickBot="1" x14ac:dyDescent="0.4">
      <c r="A34" s="13" t="s">
        <v>55</v>
      </c>
      <c r="B34" s="4" t="s">
        <v>50</v>
      </c>
      <c r="C34" s="8">
        <f>10*LOG(C29*C33*1.38E-23)</f>
        <v>-171.61150909262744</v>
      </c>
      <c r="D34" s="8">
        <f>10*LOG(D29*D33*1.38E-23)</f>
        <v>-160.27612000892529</v>
      </c>
    </row>
    <row r="35" spans="1:4" ht="29.5" thickBot="1" x14ac:dyDescent="0.4">
      <c r="A35" s="13" t="s">
        <v>56</v>
      </c>
      <c r="B35" s="4" t="s">
        <v>41</v>
      </c>
      <c r="C35" s="8" t="e">
        <f>C32-C34</f>
        <v>#NUM!</v>
      </c>
      <c r="D35" s="8" t="e">
        <f>D32-D34</f>
        <v>#NUM!</v>
      </c>
    </row>
    <row r="36" spans="1:4" ht="29.5" thickBot="1" x14ac:dyDescent="0.4">
      <c r="A36" s="13" t="s">
        <v>57</v>
      </c>
      <c r="B36" s="4" t="s">
        <v>41</v>
      </c>
      <c r="C36" s="8">
        <v>10</v>
      </c>
      <c r="D36" s="8">
        <v>10.6</v>
      </c>
    </row>
    <row r="37" spans="1:4" ht="15" thickBot="1" x14ac:dyDescent="0.4">
      <c r="A37" s="15" t="s">
        <v>20</v>
      </c>
      <c r="B37" s="16" t="s">
        <v>41</v>
      </c>
      <c r="C37" s="18" t="e">
        <f>C35-C36</f>
        <v>#NUM!</v>
      </c>
      <c r="D37" s="18" t="e">
        <f>D35-D36</f>
        <v>#NUM!</v>
      </c>
    </row>
  </sheetData>
  <mergeCells count="4">
    <mergeCell ref="A1:B1"/>
    <mergeCell ref="A8:B8"/>
    <mergeCell ref="A14:B14"/>
    <mergeCell ref="A25:B25"/>
  </mergeCells>
  <phoneticPr fontId="7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616CD01331DD469F1A4B5C06288371" ma:contentTypeVersion="17" ma:contentTypeDescription="新しいドキュメントを作成します。" ma:contentTypeScope="" ma:versionID="3dcc97547d308bd70d27c0ad2c5c3a6b">
  <xsd:schema xmlns:xsd="http://www.w3.org/2001/XMLSchema" xmlns:xs="http://www.w3.org/2001/XMLSchema" xmlns:p="http://schemas.microsoft.com/office/2006/metadata/properties" xmlns:ns2="4f36c48d-e3b9-4352-b4b0-d2376bdcfd88" xmlns:ns3="fac83314-3432-45eb-8a2d-03036ec14c79" targetNamespace="http://schemas.microsoft.com/office/2006/metadata/properties" ma:root="true" ma:fieldsID="aea9114d89cf5b9e9354c3f3be7c610f" ns2:_="" ns3:_="">
    <xsd:import namespace="4f36c48d-e3b9-4352-b4b0-d2376bdcfd88"/>
    <xsd:import namespace="fac83314-3432-45eb-8a2d-03036ec14c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6c48d-e3b9-4352-b4b0-d2376bdc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83314-3432-45eb-8a2d-03036ec14c7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36c48d-e3b9-4352-b4b0-d2376bdcfd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859BAF-E877-4C25-B57C-204401809F4B}"/>
</file>

<file path=customXml/itemProps2.xml><?xml version="1.0" encoding="utf-8"?>
<ds:datastoreItem xmlns:ds="http://schemas.openxmlformats.org/officeDocument/2006/customXml" ds:itemID="{A66C7E90-4BD4-487A-8144-A75F23DF4DCC}"/>
</file>

<file path=customXml/itemProps3.xml><?xml version="1.0" encoding="utf-8"?>
<ds:datastoreItem xmlns:ds="http://schemas.openxmlformats.org/officeDocument/2006/customXml" ds:itemID="{5EDAEBDB-CCA4-4C6E-A61F-944FEE1572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Uplink Summary comments</vt:lpstr>
      <vt:lpstr>Downlink Summary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Marloun P. Sejera</dc:creator>
  <cp:lastModifiedBy>OTANI Yukihisa</cp:lastModifiedBy>
  <dcterms:created xsi:type="dcterms:W3CDTF">2019-04-01T00:35:03Z</dcterms:created>
  <dcterms:modified xsi:type="dcterms:W3CDTF">2024-09-12T19:05:30Z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0x010100AD616CD01331DD469F1A4B5C06288371</vt:lpwstr>
  </property>
</Properties>
</file>