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5"/>
  <workbookPr/>
  <mc:AlternateContent xmlns:mc="http://schemas.openxmlformats.org/markup-compatibility/2006">
    <mc:Choice Requires="x15">
      <x15ac:absPath xmlns:x15ac="http://schemas.microsoft.com/office/spreadsheetml/2010/11/ac" url="D:\Works\Satellite\BIRDS-X\APRS Student Mission\Link Budget\"/>
    </mc:Choice>
  </mc:AlternateContent>
  <xr:revisionPtr revIDLastSave="0" documentId="11_BD7F922D4F1CD3F9330913F55A42393B0076EBB0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TX 5W" sheetId="12" r:id="rId1"/>
    <sheet name="TX 15W" sheetId="11" r:id="rId2"/>
    <sheet name="TX 30W" sheetId="14" r:id="rId3"/>
    <sheet name="TX 50W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4" l="1"/>
  <c r="J14" i="14"/>
  <c r="I14" i="14"/>
  <c r="H14" i="14"/>
  <c r="G14" i="14"/>
  <c r="F14" i="14"/>
  <c r="E14" i="14"/>
  <c r="D14" i="14"/>
  <c r="C14" i="14"/>
  <c r="K7" i="14"/>
  <c r="K8" i="14" s="1"/>
  <c r="K18" i="14" s="1"/>
  <c r="J7" i="14"/>
  <c r="J8" i="14" s="1"/>
  <c r="J18" i="14" s="1"/>
  <c r="I7" i="14"/>
  <c r="I8" i="14" s="1"/>
  <c r="I18" i="14" s="1"/>
  <c r="H7" i="14"/>
  <c r="H8" i="14" s="1"/>
  <c r="H18" i="14" s="1"/>
  <c r="G7" i="14"/>
  <c r="G8" i="14" s="1"/>
  <c r="G18" i="14" s="1"/>
  <c r="G21" i="14" s="1"/>
  <c r="G24" i="14" s="1"/>
  <c r="G27" i="14" s="1"/>
  <c r="F7" i="14"/>
  <c r="F8" i="14" s="1"/>
  <c r="F18" i="14" s="1"/>
  <c r="E7" i="14"/>
  <c r="E8" i="14" s="1"/>
  <c r="E18" i="14" s="1"/>
  <c r="D7" i="14"/>
  <c r="D8" i="14" s="1"/>
  <c r="D18" i="14" s="1"/>
  <c r="C7" i="14"/>
  <c r="C8" i="14" s="1"/>
  <c r="C18" i="14" s="1"/>
  <c r="K14" i="13"/>
  <c r="J14" i="13"/>
  <c r="I14" i="13"/>
  <c r="H14" i="13"/>
  <c r="G14" i="13"/>
  <c r="F14" i="13"/>
  <c r="E14" i="13"/>
  <c r="D14" i="13"/>
  <c r="C14" i="13"/>
  <c r="K7" i="13"/>
  <c r="K8" i="13" s="1"/>
  <c r="K18" i="13" s="1"/>
  <c r="J7" i="13"/>
  <c r="J8" i="13" s="1"/>
  <c r="J18" i="13" s="1"/>
  <c r="I7" i="13"/>
  <c r="I8" i="13" s="1"/>
  <c r="I18" i="13" s="1"/>
  <c r="H7" i="13"/>
  <c r="H8" i="13" s="1"/>
  <c r="H18" i="13" s="1"/>
  <c r="H21" i="13" s="1"/>
  <c r="H24" i="13" s="1"/>
  <c r="H27" i="13" s="1"/>
  <c r="G7" i="13"/>
  <c r="G8" i="13" s="1"/>
  <c r="G18" i="13" s="1"/>
  <c r="G21" i="13" s="1"/>
  <c r="G24" i="13" s="1"/>
  <c r="G27" i="13" s="1"/>
  <c r="F7" i="13"/>
  <c r="F8" i="13" s="1"/>
  <c r="F18" i="13" s="1"/>
  <c r="E7" i="13"/>
  <c r="E8" i="13" s="1"/>
  <c r="E18" i="13" s="1"/>
  <c r="D7" i="13"/>
  <c r="D8" i="13" s="1"/>
  <c r="D18" i="13" s="1"/>
  <c r="C7" i="13"/>
  <c r="C8" i="13" s="1"/>
  <c r="C18" i="13" s="1"/>
  <c r="K14" i="12"/>
  <c r="J14" i="12"/>
  <c r="I14" i="12"/>
  <c r="H14" i="12"/>
  <c r="G14" i="12"/>
  <c r="F14" i="12"/>
  <c r="E14" i="12"/>
  <c r="D14" i="12"/>
  <c r="C14" i="12"/>
  <c r="K7" i="12"/>
  <c r="K8" i="12" s="1"/>
  <c r="K18" i="12" s="1"/>
  <c r="J7" i="12"/>
  <c r="J8" i="12" s="1"/>
  <c r="J18" i="12" s="1"/>
  <c r="I7" i="12"/>
  <c r="I8" i="12" s="1"/>
  <c r="I18" i="12" s="1"/>
  <c r="H7" i="12"/>
  <c r="H8" i="12" s="1"/>
  <c r="H18" i="12" s="1"/>
  <c r="G7" i="12"/>
  <c r="G8" i="12" s="1"/>
  <c r="G18" i="12" s="1"/>
  <c r="F7" i="12"/>
  <c r="F8" i="12" s="1"/>
  <c r="F18" i="12" s="1"/>
  <c r="E7" i="12"/>
  <c r="E8" i="12" s="1"/>
  <c r="E18" i="12" s="1"/>
  <c r="D7" i="12"/>
  <c r="D8" i="12" s="1"/>
  <c r="D18" i="12" s="1"/>
  <c r="C7" i="12"/>
  <c r="C8" i="12" s="1"/>
  <c r="C18" i="12" s="1"/>
  <c r="D14" i="11"/>
  <c r="E14" i="11"/>
  <c r="F14" i="11"/>
  <c r="G14" i="11"/>
  <c r="H14" i="11"/>
  <c r="I14" i="11"/>
  <c r="J14" i="11"/>
  <c r="K14" i="11"/>
  <c r="C14" i="11"/>
  <c r="E7" i="11"/>
  <c r="E8" i="11" s="1"/>
  <c r="E18" i="11" s="1"/>
  <c r="F7" i="11"/>
  <c r="F8" i="11" s="1"/>
  <c r="F18" i="11" s="1"/>
  <c r="G7" i="11"/>
  <c r="G8" i="11" s="1"/>
  <c r="G18" i="11" s="1"/>
  <c r="H7" i="11"/>
  <c r="H8" i="11" s="1"/>
  <c r="H18" i="11" s="1"/>
  <c r="H21" i="11" s="1"/>
  <c r="H24" i="11" s="1"/>
  <c r="H27" i="11" s="1"/>
  <c r="I7" i="11"/>
  <c r="I8" i="11" s="1"/>
  <c r="I18" i="11" s="1"/>
  <c r="I21" i="11" s="1"/>
  <c r="I24" i="11" s="1"/>
  <c r="I27" i="11" s="1"/>
  <c r="J7" i="11"/>
  <c r="J8" i="11" s="1"/>
  <c r="J18" i="11" s="1"/>
  <c r="K7" i="11"/>
  <c r="K8" i="11" s="1"/>
  <c r="K18" i="11" s="1"/>
  <c r="D7" i="11"/>
  <c r="D8" i="11" s="1"/>
  <c r="D18" i="11" s="1"/>
  <c r="C7" i="11"/>
  <c r="C8" i="11" s="1"/>
  <c r="C18" i="11" s="1"/>
  <c r="F21" i="13" l="1"/>
  <c r="F24" i="13" s="1"/>
  <c r="F27" i="13" s="1"/>
  <c r="E21" i="14"/>
  <c r="E24" i="14" s="1"/>
  <c r="E27" i="14" s="1"/>
  <c r="I21" i="14"/>
  <c r="I24" i="14" s="1"/>
  <c r="I27" i="14" s="1"/>
  <c r="D21" i="14"/>
  <c r="D24" i="14" s="1"/>
  <c r="D27" i="14" s="1"/>
  <c r="F21" i="14"/>
  <c r="F24" i="14" s="1"/>
  <c r="F27" i="14" s="1"/>
  <c r="H21" i="14"/>
  <c r="H24" i="14" s="1"/>
  <c r="H27" i="14" s="1"/>
  <c r="J21" i="14"/>
  <c r="J24" i="14" s="1"/>
  <c r="J27" i="14" s="1"/>
  <c r="C21" i="14"/>
  <c r="C24" i="14" s="1"/>
  <c r="C27" i="14" s="1"/>
  <c r="K21" i="14"/>
  <c r="K24" i="14" s="1"/>
  <c r="K27" i="14" s="1"/>
  <c r="G21" i="12"/>
  <c r="G24" i="12" s="1"/>
  <c r="G27" i="12" s="1"/>
  <c r="I21" i="12"/>
  <c r="I24" i="12" s="1"/>
  <c r="I27" i="12" s="1"/>
  <c r="E21" i="12"/>
  <c r="E24" i="12" s="1"/>
  <c r="E27" i="12" s="1"/>
  <c r="F21" i="12"/>
  <c r="F24" i="12" s="1"/>
  <c r="F27" i="12" s="1"/>
  <c r="F21" i="11"/>
  <c r="F24" i="11" s="1"/>
  <c r="F27" i="11" s="1"/>
  <c r="E21" i="11"/>
  <c r="E24" i="11" s="1"/>
  <c r="E27" i="11" s="1"/>
  <c r="K21" i="13"/>
  <c r="K24" i="13" s="1"/>
  <c r="K27" i="13" s="1"/>
  <c r="D21" i="13"/>
  <c r="D24" i="13" s="1"/>
  <c r="D27" i="13" s="1"/>
  <c r="C21" i="13"/>
  <c r="C24" i="13" s="1"/>
  <c r="C27" i="13" s="1"/>
  <c r="E21" i="13"/>
  <c r="E24" i="13" s="1"/>
  <c r="E27" i="13" s="1"/>
  <c r="J21" i="13"/>
  <c r="J24" i="13" s="1"/>
  <c r="J27" i="13" s="1"/>
  <c r="I21" i="13"/>
  <c r="I24" i="13" s="1"/>
  <c r="I27" i="13" s="1"/>
  <c r="H21" i="12"/>
  <c r="H24" i="12" s="1"/>
  <c r="H27" i="12" s="1"/>
  <c r="C21" i="12"/>
  <c r="C24" i="12" s="1"/>
  <c r="C27" i="12" s="1"/>
  <c r="K21" i="12"/>
  <c r="K24" i="12" s="1"/>
  <c r="K27" i="12" s="1"/>
  <c r="J21" i="12"/>
  <c r="J24" i="12" s="1"/>
  <c r="J27" i="12" s="1"/>
  <c r="D21" i="12"/>
  <c r="D24" i="12" s="1"/>
  <c r="D27" i="12" s="1"/>
  <c r="C21" i="11"/>
  <c r="C24" i="11" s="1"/>
  <c r="C27" i="11" s="1"/>
  <c r="G21" i="11"/>
  <c r="G24" i="11" s="1"/>
  <c r="G27" i="11" s="1"/>
  <c r="D21" i="11"/>
  <c r="D24" i="11" s="1"/>
  <c r="D27" i="11" s="1"/>
  <c r="K21" i="11"/>
  <c r="K24" i="11" s="1"/>
  <c r="K27" i="11" s="1"/>
  <c r="J21" i="11"/>
  <c r="J24" i="11" s="1"/>
  <c r="J27" i="11" s="1"/>
</calcChain>
</file>

<file path=xl/sharedStrings.xml><?xml version="1.0" encoding="utf-8"?>
<sst xmlns="http://schemas.openxmlformats.org/spreadsheetml/2006/main" count="208" uniqueCount="34">
  <si>
    <t xml:space="preserve">VHF DATA UPLINK </t>
  </si>
  <si>
    <t>Parameters</t>
  </si>
  <si>
    <t>Unit</t>
  </si>
  <si>
    <t>Elevation</t>
  </si>
  <si>
    <t>Frequency</t>
  </si>
  <si>
    <t>MHz</t>
  </si>
  <si>
    <t>Altitude</t>
  </si>
  <si>
    <t>km</t>
  </si>
  <si>
    <t>deg</t>
  </si>
  <si>
    <t>Slant range</t>
  </si>
  <si>
    <t>Free Space Loss</t>
  </si>
  <si>
    <t>dB</t>
  </si>
  <si>
    <t>Ground Terminal Side + Uplink Path</t>
  </si>
  <si>
    <t>TX power (5W)</t>
  </si>
  <si>
    <t>dBW</t>
  </si>
  <si>
    <t>Antenna gain</t>
  </si>
  <si>
    <t>dBi</t>
  </si>
  <si>
    <t>Transmission Line loss</t>
  </si>
  <si>
    <t>EIRP</t>
  </si>
  <si>
    <t>GS Antenna pointing loss</t>
  </si>
  <si>
    <t>Polarization loss</t>
  </si>
  <si>
    <t>Atmospheric loss</t>
  </si>
  <si>
    <t>TOTAL LOSS</t>
  </si>
  <si>
    <t>Satellite Side</t>
  </si>
  <si>
    <t>Receiving power</t>
  </si>
  <si>
    <t>Antenna Pointing Loss</t>
  </si>
  <si>
    <t>Antenna Gain</t>
  </si>
  <si>
    <t>Received power at TRX</t>
  </si>
  <si>
    <t>Required power at TRX</t>
  </si>
  <si>
    <t>LINK MARGIN</t>
  </si>
  <si>
    <t>TX power (15W)</t>
  </si>
  <si>
    <t>TX power (30W)</t>
  </si>
  <si>
    <t>TX power (50W)</t>
  </si>
  <si>
    <t>Receiving power at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</si>
</sst>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b/>
      <sz val="14"/>
      <color rgb="FFFF0000"/>
      <name val="Arial"/>
      <family val="2"/>
    </font>
    <font>
      <sz val="10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00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O12" sqref="O12"/>
    </sheetView>
  </sheetViews>
  <sheetFormatPr defaultColWidth="8.85546875" defaultRowHeight="13.15"/>
  <cols>
    <col min="1" max="1" width="21.7109375" bestFit="1" customWidth="1"/>
  </cols>
  <sheetData>
    <row r="1" spans="1:11" ht="17.45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33</v>
      </c>
      <c r="H6" s="11">
        <v>35</v>
      </c>
      <c r="I6" s="11">
        <v>40</v>
      </c>
      <c r="J6" s="11">
        <v>60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689.06772025828423</v>
      </c>
      <c r="H7" s="4">
        <f t="shared" si="0"/>
        <v>659.71984658656584</v>
      </c>
      <c r="I7" s="4">
        <f t="shared" si="0"/>
        <v>598.14243433283173</v>
      </c>
      <c r="J7" s="4">
        <f t="shared" si="0"/>
        <v>457.41874095807452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132.44187781477217</v>
      </c>
      <c r="H8" s="4">
        <f t="shared" si="1"/>
        <v>132.06383068828498</v>
      </c>
      <c r="I8" s="4">
        <f t="shared" si="1"/>
        <v>131.21273197977217</v>
      </c>
      <c r="J8" s="4">
        <f t="shared" si="1"/>
        <v>128.88291878537174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13</v>
      </c>
      <c r="B11" s="6" t="s">
        <v>14</v>
      </c>
      <c r="C11" s="4">
        <v>7</v>
      </c>
      <c r="D11" s="4">
        <v>7</v>
      </c>
      <c r="E11" s="4">
        <v>7</v>
      </c>
      <c r="F11" s="4">
        <v>7</v>
      </c>
      <c r="G11" s="4">
        <v>7</v>
      </c>
      <c r="H11" s="4">
        <v>7</v>
      </c>
      <c r="I11" s="4">
        <v>7</v>
      </c>
      <c r="J11" s="4">
        <v>7</v>
      </c>
      <c r="K11" s="4">
        <v>7</v>
      </c>
    </row>
    <row r="12" spans="1:11">
      <c r="A12" s="1" t="s">
        <v>15</v>
      </c>
      <c r="B12" s="6" t="s">
        <v>16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11</v>
      </c>
      <c r="D14" s="4">
        <f t="shared" ref="D14:K14" si="2">D11+D12-D13</f>
        <v>11</v>
      </c>
      <c r="E14" s="4">
        <f t="shared" si="2"/>
        <v>11</v>
      </c>
      <c r="F14" s="4">
        <f t="shared" si="2"/>
        <v>11</v>
      </c>
      <c r="G14" s="4">
        <f t="shared" si="2"/>
        <v>11</v>
      </c>
      <c r="H14" s="4">
        <f t="shared" si="2"/>
        <v>11</v>
      </c>
      <c r="I14" s="4">
        <f t="shared" si="2"/>
        <v>11</v>
      </c>
      <c r="J14" s="4">
        <f t="shared" si="2"/>
        <v>11</v>
      </c>
      <c r="K14" s="4">
        <f t="shared" si="2"/>
        <v>11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1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1">
      <c r="A18" s="2" t="s">
        <v>22</v>
      </c>
      <c r="B18" s="6" t="s">
        <v>11</v>
      </c>
      <c r="C18" s="4">
        <f>C8+C13+C15+C16+C17</f>
        <v>150.88385424386564</v>
      </c>
      <c r="D18" s="4">
        <f t="shared" ref="D18:K18" si="3">D8+D13+D15+D16+D17</f>
        <v>146.84035867735363</v>
      </c>
      <c r="E18" s="4">
        <f t="shared" si="3"/>
        <v>143.53689282569096</v>
      </c>
      <c r="F18" s="4">
        <f t="shared" si="3"/>
        <v>141.05328613115944</v>
      </c>
      <c r="G18" s="4">
        <f t="shared" si="3"/>
        <v>140.44187781477217</v>
      </c>
      <c r="H18" s="4">
        <f t="shared" si="3"/>
        <v>140.06383068828498</v>
      </c>
      <c r="I18" s="4">
        <f t="shared" si="3"/>
        <v>139.21273197977217</v>
      </c>
      <c r="J18" s="4">
        <f t="shared" si="3"/>
        <v>136.88291878537174</v>
      </c>
      <c r="K18" s="4">
        <f t="shared" si="3"/>
        <v>135.71783952860031</v>
      </c>
    </row>
    <row r="19" spans="1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7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1" t="s">
        <v>24</v>
      </c>
      <c r="B21" s="4" t="s">
        <v>14</v>
      </c>
      <c r="C21">
        <f>C14-C18</f>
        <v>-139.88385424386564</v>
      </c>
      <c r="D21">
        <f t="shared" ref="D21:K21" si="4">D14-D18</f>
        <v>-135.84035867735363</v>
      </c>
      <c r="E21">
        <f t="shared" si="4"/>
        <v>-132.53689282569096</v>
      </c>
      <c r="F21">
        <f t="shared" si="4"/>
        <v>-130.05328613115944</v>
      </c>
      <c r="G21">
        <f t="shared" si="4"/>
        <v>-129.44187781477217</v>
      </c>
      <c r="H21">
        <f t="shared" si="4"/>
        <v>-129.06383068828498</v>
      </c>
      <c r="I21">
        <f t="shared" si="4"/>
        <v>-128.21273197977217</v>
      </c>
      <c r="J21">
        <f t="shared" si="4"/>
        <v>-125.88291878537174</v>
      </c>
      <c r="K21">
        <f t="shared" si="4"/>
        <v>-124.71783952860031</v>
      </c>
    </row>
    <row r="22" spans="1:11">
      <c r="A22" s="1" t="s">
        <v>25</v>
      </c>
      <c r="B22" s="6" t="s">
        <v>11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</row>
    <row r="23" spans="1:11">
      <c r="A23" s="1" t="s">
        <v>26</v>
      </c>
      <c r="B23" s="6" t="s">
        <v>16</v>
      </c>
      <c r="C23" s="4">
        <v>2.2000000000000002</v>
      </c>
      <c r="D23" s="4">
        <v>2.2000000000000002</v>
      </c>
      <c r="E23" s="4">
        <v>2.2000000000000002</v>
      </c>
      <c r="F23" s="4">
        <v>2.2000000000000002</v>
      </c>
      <c r="G23" s="4">
        <v>2.2000000000000002</v>
      </c>
      <c r="H23" s="4">
        <v>2.2000000000000002</v>
      </c>
      <c r="I23" s="4">
        <v>2.2000000000000002</v>
      </c>
      <c r="J23" s="4">
        <v>2.2000000000000002</v>
      </c>
      <c r="K23" s="4">
        <v>2.2000000000000002</v>
      </c>
    </row>
    <row r="24" spans="1:11">
      <c r="A24" s="10" t="s">
        <v>27</v>
      </c>
      <c r="B24" s="6" t="s">
        <v>14</v>
      </c>
      <c r="C24" s="4">
        <f>C21-C22+C23</f>
        <v>-140.68385424386565</v>
      </c>
      <c r="D24" s="4">
        <f t="shared" ref="D24:K24" si="5">D21-D22+D23</f>
        <v>-136.64035867735365</v>
      </c>
      <c r="E24" s="4">
        <f t="shared" si="5"/>
        <v>-133.33689282569097</v>
      </c>
      <c r="F24" s="4">
        <f t="shared" si="5"/>
        <v>-130.85328613115945</v>
      </c>
      <c r="G24" s="4">
        <f t="shared" si="5"/>
        <v>-130.24187781477218</v>
      </c>
      <c r="H24" s="4">
        <f t="shared" si="5"/>
        <v>-129.86383068828499</v>
      </c>
      <c r="I24" s="4">
        <f t="shared" si="5"/>
        <v>-129.01273197977218</v>
      </c>
      <c r="J24" s="4">
        <f t="shared" si="5"/>
        <v>-126.68291878537174</v>
      </c>
      <c r="K24" s="4">
        <f t="shared" si="5"/>
        <v>-125.51783952860031</v>
      </c>
    </row>
    <row r="25" spans="1:11">
      <c r="A25" s="9" t="s">
        <v>28</v>
      </c>
      <c r="B25" s="6" t="s">
        <v>14</v>
      </c>
      <c r="C25" s="4">
        <v>-135</v>
      </c>
      <c r="D25" s="4">
        <v>-135</v>
      </c>
      <c r="E25" s="4">
        <v>-135</v>
      </c>
      <c r="F25" s="4">
        <v>-135</v>
      </c>
      <c r="G25" s="4">
        <v>-135</v>
      </c>
      <c r="H25" s="4">
        <v>-135</v>
      </c>
      <c r="I25" s="4">
        <v>-135</v>
      </c>
      <c r="J25" s="4">
        <v>-135</v>
      </c>
      <c r="K25" s="4">
        <v>-135</v>
      </c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2" t="s">
        <v>29</v>
      </c>
      <c r="B27" s="6" t="s">
        <v>11</v>
      </c>
      <c r="C27" s="4">
        <f>C24-C25</f>
        <v>-5.6838542438656532</v>
      </c>
      <c r="D27" s="4">
        <f t="shared" ref="D27:K27" si="6">D24-D25</f>
        <v>-1.640358677353646</v>
      </c>
      <c r="E27" s="4">
        <f t="shared" si="6"/>
        <v>1.6631071743090331</v>
      </c>
      <c r="F27" s="4">
        <f t="shared" si="6"/>
        <v>4.1467138688405498</v>
      </c>
      <c r="G27" s="4">
        <f t="shared" si="6"/>
        <v>4.758122185227819</v>
      </c>
      <c r="H27" s="4">
        <f t="shared" si="6"/>
        <v>5.1361693117150082</v>
      </c>
      <c r="I27" s="4">
        <f t="shared" si="6"/>
        <v>5.9872680202278161</v>
      </c>
      <c r="J27" s="4">
        <f t="shared" si="6"/>
        <v>8.31708121462826</v>
      </c>
      <c r="K27" s="4">
        <f t="shared" si="6"/>
        <v>9.4821604713996948</v>
      </c>
    </row>
    <row r="28" spans="1:11">
      <c r="B28" s="4"/>
    </row>
    <row r="29" spans="1:11">
      <c r="B2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M12" sqref="M12"/>
    </sheetView>
  </sheetViews>
  <sheetFormatPr defaultRowHeight="13.15"/>
  <cols>
    <col min="1" max="1" width="21.7109375" bestFit="1" customWidth="1"/>
  </cols>
  <sheetData>
    <row r="1" spans="1:11" ht="17.45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33</v>
      </c>
      <c r="H6" s="11">
        <v>35</v>
      </c>
      <c r="I6" s="11">
        <v>40</v>
      </c>
      <c r="J6" s="11">
        <v>60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689.06772025828423</v>
      </c>
      <c r="H7" s="4">
        <f t="shared" si="0"/>
        <v>659.71984658656584</v>
      </c>
      <c r="I7" s="4">
        <f t="shared" si="0"/>
        <v>598.14243433283173</v>
      </c>
      <c r="J7" s="4">
        <f t="shared" si="0"/>
        <v>457.41874095807452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132.44187781477217</v>
      </c>
      <c r="H8" s="4">
        <f t="shared" si="1"/>
        <v>132.06383068828498</v>
      </c>
      <c r="I8" s="4">
        <f t="shared" si="1"/>
        <v>131.21273197977217</v>
      </c>
      <c r="J8" s="4">
        <f t="shared" si="1"/>
        <v>128.88291878537174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30</v>
      </c>
      <c r="B11" s="6" t="s">
        <v>14</v>
      </c>
      <c r="C11" s="4">
        <v>11.76</v>
      </c>
      <c r="D11" s="4">
        <v>11.76</v>
      </c>
      <c r="E11" s="4">
        <v>11.76</v>
      </c>
      <c r="F11" s="4">
        <v>11.76</v>
      </c>
      <c r="G11" s="4">
        <v>11.76</v>
      </c>
      <c r="H11" s="4">
        <v>11.76</v>
      </c>
      <c r="I11" s="4">
        <v>11.76</v>
      </c>
      <c r="J11" s="4">
        <v>11.76</v>
      </c>
      <c r="K11" s="4">
        <v>11.76</v>
      </c>
    </row>
    <row r="12" spans="1:11">
      <c r="A12" s="1" t="s">
        <v>15</v>
      </c>
      <c r="B12" s="6" t="s">
        <v>16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15.759999999999998</v>
      </c>
      <c r="D14" s="4">
        <f t="shared" ref="D14:K14" si="2">D11+D12-D13</f>
        <v>15.759999999999998</v>
      </c>
      <c r="E14" s="4">
        <f t="shared" si="2"/>
        <v>15.759999999999998</v>
      </c>
      <c r="F14" s="4">
        <f t="shared" si="2"/>
        <v>15.759999999999998</v>
      </c>
      <c r="G14" s="4">
        <f t="shared" si="2"/>
        <v>15.759999999999998</v>
      </c>
      <c r="H14" s="4">
        <f t="shared" si="2"/>
        <v>15.759999999999998</v>
      </c>
      <c r="I14" s="4">
        <f t="shared" si="2"/>
        <v>15.759999999999998</v>
      </c>
      <c r="J14" s="4">
        <f t="shared" si="2"/>
        <v>15.759999999999998</v>
      </c>
      <c r="K14" s="4">
        <f t="shared" si="2"/>
        <v>15.759999999999998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1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1">
      <c r="A18" s="2" t="s">
        <v>22</v>
      </c>
      <c r="B18" s="6" t="s">
        <v>11</v>
      </c>
      <c r="C18" s="4">
        <f>C8+C13+C15+C16+C17</f>
        <v>150.88385424386564</v>
      </c>
      <c r="D18" s="4">
        <f t="shared" ref="D18:K18" si="3">D8+D13+D15+D16+D17</f>
        <v>146.84035867735363</v>
      </c>
      <c r="E18" s="4">
        <f t="shared" si="3"/>
        <v>143.53689282569096</v>
      </c>
      <c r="F18" s="4">
        <f t="shared" si="3"/>
        <v>141.05328613115944</v>
      </c>
      <c r="G18" s="4">
        <f t="shared" si="3"/>
        <v>140.44187781477217</v>
      </c>
      <c r="H18" s="4">
        <f t="shared" si="3"/>
        <v>140.06383068828498</v>
      </c>
      <c r="I18" s="4">
        <f t="shared" si="3"/>
        <v>139.21273197977217</v>
      </c>
      <c r="J18" s="4">
        <f t="shared" si="3"/>
        <v>136.88291878537174</v>
      </c>
      <c r="K18" s="4">
        <f t="shared" si="3"/>
        <v>135.71783952860031</v>
      </c>
    </row>
    <row r="19" spans="1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7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1" t="s">
        <v>24</v>
      </c>
      <c r="B21" s="4" t="s">
        <v>14</v>
      </c>
      <c r="C21">
        <f>C14-C18</f>
        <v>-135.12385424386565</v>
      </c>
      <c r="D21">
        <f t="shared" ref="D21:K21" si="4">D14-D18</f>
        <v>-131.08035867735364</v>
      </c>
      <c r="E21">
        <f t="shared" si="4"/>
        <v>-127.77689282569096</v>
      </c>
      <c r="F21">
        <f t="shared" si="4"/>
        <v>-125.29328613115945</v>
      </c>
      <c r="G21">
        <f t="shared" si="4"/>
        <v>-124.68187781477218</v>
      </c>
      <c r="H21">
        <f t="shared" si="4"/>
        <v>-124.30383068828499</v>
      </c>
      <c r="I21">
        <f t="shared" si="4"/>
        <v>-123.45273197977218</v>
      </c>
      <c r="J21">
        <f t="shared" si="4"/>
        <v>-121.12291878537175</v>
      </c>
      <c r="K21">
        <f t="shared" si="4"/>
        <v>-119.95783952860032</v>
      </c>
    </row>
    <row r="22" spans="1:11">
      <c r="A22" s="1" t="s">
        <v>25</v>
      </c>
      <c r="B22" s="6" t="s">
        <v>11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</row>
    <row r="23" spans="1:11">
      <c r="A23" s="1" t="s">
        <v>26</v>
      </c>
      <c r="B23" s="6" t="s">
        <v>16</v>
      </c>
      <c r="C23" s="4">
        <v>2.2000000000000002</v>
      </c>
      <c r="D23" s="4">
        <v>2.2000000000000002</v>
      </c>
      <c r="E23" s="4">
        <v>2.2000000000000002</v>
      </c>
      <c r="F23" s="4">
        <v>2.2000000000000002</v>
      </c>
      <c r="G23" s="4">
        <v>2.2000000000000002</v>
      </c>
      <c r="H23" s="4">
        <v>2.2000000000000002</v>
      </c>
      <c r="I23" s="4">
        <v>2.2000000000000002</v>
      </c>
      <c r="J23" s="4">
        <v>2.2000000000000002</v>
      </c>
      <c r="K23" s="4">
        <v>2.2000000000000002</v>
      </c>
    </row>
    <row r="24" spans="1:11">
      <c r="A24" s="10" t="s">
        <v>27</v>
      </c>
      <c r="B24" s="6" t="s">
        <v>14</v>
      </c>
      <c r="C24" s="4">
        <f>C21-C22+C23</f>
        <v>-135.92385424386566</v>
      </c>
      <c r="D24" s="4">
        <f t="shared" ref="D24:K24" si="5">D21-D22+D23</f>
        <v>-131.88035867735366</v>
      </c>
      <c r="E24" s="4">
        <f t="shared" si="5"/>
        <v>-128.57689282569098</v>
      </c>
      <c r="F24" s="4">
        <f t="shared" si="5"/>
        <v>-126.09328613115945</v>
      </c>
      <c r="G24" s="4">
        <f t="shared" si="5"/>
        <v>-125.48187781477218</v>
      </c>
      <c r="H24" s="4">
        <f t="shared" si="5"/>
        <v>-125.10383068828499</v>
      </c>
      <c r="I24" s="4">
        <f t="shared" si="5"/>
        <v>-124.25273197977218</v>
      </c>
      <c r="J24" s="4">
        <f t="shared" si="5"/>
        <v>-121.92291878537175</v>
      </c>
      <c r="K24" s="4">
        <f t="shared" si="5"/>
        <v>-120.75783952860031</v>
      </c>
    </row>
    <row r="25" spans="1:11">
      <c r="A25" s="9" t="s">
        <v>28</v>
      </c>
      <c r="B25" s="6" t="s">
        <v>14</v>
      </c>
      <c r="C25" s="4">
        <v>-135</v>
      </c>
      <c r="D25" s="4">
        <v>-135</v>
      </c>
      <c r="E25" s="4">
        <v>-135</v>
      </c>
      <c r="F25" s="4">
        <v>-135</v>
      </c>
      <c r="G25" s="4">
        <v>-135</v>
      </c>
      <c r="H25" s="4">
        <v>-135</v>
      </c>
      <c r="I25" s="4">
        <v>-135</v>
      </c>
      <c r="J25" s="4">
        <v>-135</v>
      </c>
      <c r="K25" s="4">
        <v>-135</v>
      </c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2" t="s">
        <v>29</v>
      </c>
      <c r="B27" s="6" t="s">
        <v>11</v>
      </c>
      <c r="C27" s="4">
        <f>C24-C25</f>
        <v>-0.92385424386566228</v>
      </c>
      <c r="D27" s="4">
        <f t="shared" ref="D27:K27" si="6">D24-D25</f>
        <v>3.1196413226463449</v>
      </c>
      <c r="E27" s="4">
        <f t="shared" si="6"/>
        <v>6.423107174309024</v>
      </c>
      <c r="F27" s="4">
        <f t="shared" si="6"/>
        <v>8.9067138688405549</v>
      </c>
      <c r="G27" s="4">
        <f t="shared" si="6"/>
        <v>9.5181221852278242</v>
      </c>
      <c r="H27" s="4">
        <f t="shared" si="6"/>
        <v>9.8961693117150134</v>
      </c>
      <c r="I27" s="4">
        <f t="shared" si="6"/>
        <v>10.747268020227821</v>
      </c>
      <c r="J27" s="4">
        <f t="shared" si="6"/>
        <v>13.077081214628251</v>
      </c>
      <c r="K27" s="4">
        <f t="shared" si="6"/>
        <v>14.242160471399686</v>
      </c>
    </row>
    <row r="28" spans="1:11">
      <c r="B28" s="4"/>
    </row>
    <row r="29" spans="1:11">
      <c r="B2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N12" sqref="N12"/>
    </sheetView>
  </sheetViews>
  <sheetFormatPr defaultColWidth="8.85546875" defaultRowHeight="13.15"/>
  <cols>
    <col min="1" max="1" width="21.7109375" bestFit="1" customWidth="1"/>
  </cols>
  <sheetData>
    <row r="1" spans="1:11" ht="17.45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33</v>
      </c>
      <c r="H6" s="11">
        <v>35</v>
      </c>
      <c r="I6" s="11">
        <v>40</v>
      </c>
      <c r="J6" s="11">
        <v>60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689.06772025828423</v>
      </c>
      <c r="H7" s="4">
        <f t="shared" si="0"/>
        <v>659.71984658656584</v>
      </c>
      <c r="I7" s="4">
        <f t="shared" si="0"/>
        <v>598.14243433283173</v>
      </c>
      <c r="J7" s="4">
        <f t="shared" si="0"/>
        <v>457.41874095807452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132.44187781477217</v>
      </c>
      <c r="H8" s="4">
        <f t="shared" si="1"/>
        <v>132.06383068828498</v>
      </c>
      <c r="I8" s="4">
        <f t="shared" si="1"/>
        <v>131.21273197977217</v>
      </c>
      <c r="J8" s="4">
        <f t="shared" si="1"/>
        <v>128.88291878537174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31</v>
      </c>
      <c r="B11" s="6" t="s">
        <v>14</v>
      </c>
      <c r="C11" s="4">
        <v>14.77</v>
      </c>
      <c r="D11" s="4">
        <v>14.77</v>
      </c>
      <c r="E11" s="4">
        <v>14.77</v>
      </c>
      <c r="F11" s="4">
        <v>14.77</v>
      </c>
      <c r="G11" s="4">
        <v>14.77</v>
      </c>
      <c r="H11" s="4">
        <v>14.77</v>
      </c>
      <c r="I11" s="4">
        <v>14.77</v>
      </c>
      <c r="J11" s="4">
        <v>14.77</v>
      </c>
      <c r="K11" s="4">
        <v>14.77</v>
      </c>
    </row>
    <row r="12" spans="1:11">
      <c r="A12" s="1" t="s">
        <v>15</v>
      </c>
      <c r="B12" s="6" t="s">
        <v>16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18.77</v>
      </c>
      <c r="D14" s="4">
        <f t="shared" ref="D14:K14" si="2">D11+D12-D13</f>
        <v>18.77</v>
      </c>
      <c r="E14" s="4">
        <f t="shared" si="2"/>
        <v>18.77</v>
      </c>
      <c r="F14" s="4">
        <f t="shared" si="2"/>
        <v>18.77</v>
      </c>
      <c r="G14" s="4">
        <f t="shared" si="2"/>
        <v>18.77</v>
      </c>
      <c r="H14" s="4">
        <f t="shared" si="2"/>
        <v>18.77</v>
      </c>
      <c r="I14" s="4">
        <f t="shared" si="2"/>
        <v>18.77</v>
      </c>
      <c r="J14" s="4">
        <f t="shared" si="2"/>
        <v>18.77</v>
      </c>
      <c r="K14" s="4">
        <f t="shared" si="2"/>
        <v>18.77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1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1">
      <c r="A18" s="2" t="s">
        <v>22</v>
      </c>
      <c r="B18" s="6" t="s">
        <v>11</v>
      </c>
      <c r="C18" s="4">
        <f>C8+C13+C15+C16+C17</f>
        <v>150.88385424386564</v>
      </c>
      <c r="D18" s="4">
        <f t="shared" ref="D18:K18" si="3">D8+D13+D15+D16+D17</f>
        <v>146.84035867735363</v>
      </c>
      <c r="E18" s="4">
        <f t="shared" si="3"/>
        <v>143.53689282569096</v>
      </c>
      <c r="F18" s="4">
        <f t="shared" si="3"/>
        <v>141.05328613115944</v>
      </c>
      <c r="G18" s="4">
        <f t="shared" si="3"/>
        <v>140.44187781477217</v>
      </c>
      <c r="H18" s="4">
        <f t="shared" si="3"/>
        <v>140.06383068828498</v>
      </c>
      <c r="I18" s="4">
        <f t="shared" si="3"/>
        <v>139.21273197977217</v>
      </c>
      <c r="J18" s="4">
        <f t="shared" si="3"/>
        <v>136.88291878537174</v>
      </c>
      <c r="K18" s="4">
        <f t="shared" si="3"/>
        <v>135.71783952860031</v>
      </c>
    </row>
    <row r="19" spans="1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7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1" t="s">
        <v>24</v>
      </c>
      <c r="B21" s="4" t="s">
        <v>14</v>
      </c>
      <c r="C21">
        <f>C14-C18</f>
        <v>-132.11385424386563</v>
      </c>
      <c r="D21">
        <f t="shared" ref="D21:K21" si="4">D14-D18</f>
        <v>-128.07035867735362</v>
      </c>
      <c r="E21">
        <f t="shared" si="4"/>
        <v>-124.76689282569096</v>
      </c>
      <c r="F21">
        <f t="shared" si="4"/>
        <v>-122.28328613115944</v>
      </c>
      <c r="G21">
        <f t="shared" si="4"/>
        <v>-121.67187781477217</v>
      </c>
      <c r="H21">
        <f t="shared" si="4"/>
        <v>-121.29383068828498</v>
      </c>
      <c r="I21">
        <f t="shared" si="4"/>
        <v>-120.44273197977218</v>
      </c>
      <c r="J21">
        <f t="shared" si="4"/>
        <v>-118.11291878537175</v>
      </c>
      <c r="K21">
        <f t="shared" si="4"/>
        <v>-116.94783952860031</v>
      </c>
    </row>
    <row r="22" spans="1:11">
      <c r="A22" s="1" t="s">
        <v>25</v>
      </c>
      <c r="B22" s="6" t="s">
        <v>11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</row>
    <row r="23" spans="1:11">
      <c r="A23" s="1" t="s">
        <v>26</v>
      </c>
      <c r="B23" s="6" t="s">
        <v>16</v>
      </c>
      <c r="C23" s="4">
        <v>2.2000000000000002</v>
      </c>
      <c r="D23" s="4">
        <v>2.2000000000000002</v>
      </c>
      <c r="E23" s="4">
        <v>2.2000000000000002</v>
      </c>
      <c r="F23" s="4">
        <v>2.2000000000000002</v>
      </c>
      <c r="G23" s="4">
        <v>2.2000000000000002</v>
      </c>
      <c r="H23" s="4">
        <v>2.2000000000000002</v>
      </c>
      <c r="I23" s="4">
        <v>2.2000000000000002</v>
      </c>
      <c r="J23" s="4">
        <v>2.2000000000000002</v>
      </c>
      <c r="K23" s="4">
        <v>2.2000000000000002</v>
      </c>
    </row>
    <row r="24" spans="1:11">
      <c r="A24" s="10" t="s">
        <v>27</v>
      </c>
      <c r="B24" s="6" t="s">
        <v>14</v>
      </c>
      <c r="C24" s="4">
        <f>C21-C22+C23</f>
        <v>-132.91385424386564</v>
      </c>
      <c r="D24" s="4">
        <f t="shared" ref="D24:K24" si="5">D21-D22+D23</f>
        <v>-128.87035867735364</v>
      </c>
      <c r="E24" s="4">
        <f t="shared" si="5"/>
        <v>-125.56689282569096</v>
      </c>
      <c r="F24" s="4">
        <f t="shared" si="5"/>
        <v>-123.08328613115944</v>
      </c>
      <c r="G24" s="4">
        <f t="shared" si="5"/>
        <v>-122.47187781477217</v>
      </c>
      <c r="H24" s="4">
        <f t="shared" si="5"/>
        <v>-122.09383068828498</v>
      </c>
      <c r="I24" s="4">
        <f t="shared" si="5"/>
        <v>-121.24273197977217</v>
      </c>
      <c r="J24" s="4">
        <f t="shared" si="5"/>
        <v>-118.91291878537174</v>
      </c>
      <c r="K24" s="4">
        <f t="shared" si="5"/>
        <v>-117.74783952860031</v>
      </c>
    </row>
    <row r="25" spans="1:11">
      <c r="A25" s="9" t="s">
        <v>28</v>
      </c>
      <c r="B25" s="6" t="s">
        <v>14</v>
      </c>
      <c r="C25" s="4">
        <v>-135</v>
      </c>
      <c r="D25" s="4">
        <v>-135</v>
      </c>
      <c r="E25" s="4">
        <v>-135</v>
      </c>
      <c r="F25" s="4">
        <v>-135</v>
      </c>
      <c r="G25" s="4">
        <v>-135</v>
      </c>
      <c r="H25" s="4">
        <v>-135</v>
      </c>
      <c r="I25" s="4">
        <v>-135</v>
      </c>
      <c r="J25" s="4">
        <v>-135</v>
      </c>
      <c r="K25" s="4">
        <v>-135</v>
      </c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2" t="s">
        <v>29</v>
      </c>
      <c r="B27" s="6" t="s">
        <v>11</v>
      </c>
      <c r="C27" s="4">
        <f>C24-C25</f>
        <v>2.086145756134357</v>
      </c>
      <c r="D27" s="4">
        <f t="shared" ref="D27:K27" si="6">D24-D25</f>
        <v>6.1296413226463642</v>
      </c>
      <c r="E27" s="4">
        <f t="shared" si="6"/>
        <v>9.4331071743090433</v>
      </c>
      <c r="F27" s="4">
        <f t="shared" si="6"/>
        <v>11.91671386884056</v>
      </c>
      <c r="G27" s="4">
        <f t="shared" si="6"/>
        <v>12.528122185227829</v>
      </c>
      <c r="H27" s="4">
        <f t="shared" si="6"/>
        <v>12.906169311715018</v>
      </c>
      <c r="I27" s="4">
        <f t="shared" si="6"/>
        <v>13.757268020227826</v>
      </c>
      <c r="J27" s="4">
        <f t="shared" si="6"/>
        <v>16.087081214628256</v>
      </c>
      <c r="K27" s="4">
        <f t="shared" si="6"/>
        <v>17.252160471399691</v>
      </c>
    </row>
    <row r="28" spans="1:11">
      <c r="B28" s="4"/>
    </row>
    <row r="29" spans="1:11">
      <c r="B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abSelected="1" workbookViewId="0">
      <selection activeCell="M6" sqref="M6"/>
    </sheetView>
  </sheetViews>
  <sheetFormatPr defaultColWidth="8.85546875" defaultRowHeight="13.15"/>
  <cols>
    <col min="1" max="1" width="21.7109375" bestFit="1" customWidth="1"/>
  </cols>
  <sheetData>
    <row r="1" spans="1:11" ht="17.45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33</v>
      </c>
      <c r="H6" s="11">
        <v>35</v>
      </c>
      <c r="I6" s="11">
        <v>40</v>
      </c>
      <c r="J6" s="11">
        <v>60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689.06772025828423</v>
      </c>
      <c r="H7" s="4">
        <f t="shared" si="0"/>
        <v>659.71984658656584</v>
      </c>
      <c r="I7" s="4">
        <f t="shared" si="0"/>
        <v>598.14243433283173</v>
      </c>
      <c r="J7" s="4">
        <f t="shared" si="0"/>
        <v>457.41874095807452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132.44187781477217</v>
      </c>
      <c r="H8" s="4">
        <f t="shared" si="1"/>
        <v>132.06383068828498</v>
      </c>
      <c r="I8" s="4">
        <f t="shared" si="1"/>
        <v>131.21273197977217</v>
      </c>
      <c r="J8" s="4">
        <f t="shared" si="1"/>
        <v>128.88291878537174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32</v>
      </c>
      <c r="B11" s="6" t="s">
        <v>14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17</v>
      </c>
    </row>
    <row r="12" spans="1:11">
      <c r="A12" s="1" t="s">
        <v>15</v>
      </c>
      <c r="B12" s="6" t="s">
        <v>16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21</v>
      </c>
      <c r="D14" s="4">
        <f t="shared" ref="D14:K14" si="2">D11+D12-D13</f>
        <v>21</v>
      </c>
      <c r="E14" s="4">
        <f t="shared" si="2"/>
        <v>21</v>
      </c>
      <c r="F14" s="4">
        <f t="shared" si="2"/>
        <v>21</v>
      </c>
      <c r="G14" s="4">
        <f t="shared" si="2"/>
        <v>21</v>
      </c>
      <c r="H14" s="4">
        <f t="shared" si="2"/>
        <v>21</v>
      </c>
      <c r="I14" s="4">
        <f t="shared" si="2"/>
        <v>21</v>
      </c>
      <c r="J14" s="4">
        <f t="shared" si="2"/>
        <v>21</v>
      </c>
      <c r="K14" s="4">
        <f t="shared" si="2"/>
        <v>21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1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1">
      <c r="A18" s="2" t="s">
        <v>22</v>
      </c>
      <c r="B18" s="6" t="s">
        <v>11</v>
      </c>
      <c r="C18" s="4">
        <f>C8+C13+C15+C16+C17</f>
        <v>150.88385424386564</v>
      </c>
      <c r="D18" s="4">
        <f t="shared" ref="D18:K18" si="3">D8+D13+D15+D16+D17</f>
        <v>146.84035867735363</v>
      </c>
      <c r="E18" s="4">
        <f t="shared" si="3"/>
        <v>143.53689282569096</v>
      </c>
      <c r="F18" s="4">
        <f t="shared" si="3"/>
        <v>141.05328613115944</v>
      </c>
      <c r="G18" s="4">
        <f t="shared" si="3"/>
        <v>140.44187781477217</v>
      </c>
      <c r="H18" s="4">
        <f t="shared" si="3"/>
        <v>140.06383068828498</v>
      </c>
      <c r="I18" s="4">
        <f t="shared" si="3"/>
        <v>139.21273197977217</v>
      </c>
      <c r="J18" s="4">
        <f t="shared" si="3"/>
        <v>136.88291878537174</v>
      </c>
      <c r="K18" s="4">
        <f t="shared" si="3"/>
        <v>135.71783952860031</v>
      </c>
    </row>
    <row r="19" spans="1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7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1" t="s">
        <v>24</v>
      </c>
      <c r="B21" s="4" t="s">
        <v>14</v>
      </c>
      <c r="C21">
        <f>C14-C18</f>
        <v>-129.88385424386564</v>
      </c>
      <c r="D21">
        <f t="shared" ref="D21:K21" si="4">D14-D18</f>
        <v>-125.84035867735363</v>
      </c>
      <c r="E21">
        <f t="shared" si="4"/>
        <v>-122.53689282569096</v>
      </c>
      <c r="F21">
        <f t="shared" si="4"/>
        <v>-120.05328613115944</v>
      </c>
      <c r="G21">
        <f t="shared" si="4"/>
        <v>-119.44187781477217</v>
      </c>
      <c r="H21">
        <f t="shared" si="4"/>
        <v>-119.06383068828498</v>
      </c>
      <c r="I21">
        <f t="shared" si="4"/>
        <v>-118.21273197977217</v>
      </c>
      <c r="J21">
        <f t="shared" si="4"/>
        <v>-115.88291878537174</v>
      </c>
      <c r="K21">
        <f t="shared" si="4"/>
        <v>-114.71783952860031</v>
      </c>
    </row>
    <row r="22" spans="1:11">
      <c r="A22" s="1" t="s">
        <v>25</v>
      </c>
      <c r="B22" s="6" t="s">
        <v>11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</row>
    <row r="23" spans="1:11">
      <c r="A23" s="1" t="s">
        <v>26</v>
      </c>
      <c r="B23" s="6" t="s">
        <v>16</v>
      </c>
      <c r="C23" s="4">
        <v>2.2000000000000002</v>
      </c>
      <c r="D23" s="4">
        <v>2.2000000000000002</v>
      </c>
      <c r="E23" s="4">
        <v>2.2000000000000002</v>
      </c>
      <c r="F23" s="4">
        <v>2.2000000000000002</v>
      </c>
      <c r="G23" s="4">
        <v>2.2000000000000002</v>
      </c>
      <c r="H23" s="4">
        <v>2.2000000000000002</v>
      </c>
      <c r="I23" s="4">
        <v>2.2000000000000002</v>
      </c>
      <c r="J23" s="4">
        <v>2.2000000000000002</v>
      </c>
      <c r="K23" s="4">
        <v>2.2000000000000002</v>
      </c>
    </row>
    <row r="24" spans="1:11">
      <c r="A24" s="10" t="s">
        <v>33</v>
      </c>
      <c r="B24" s="6" t="s">
        <v>14</v>
      </c>
      <c r="C24" s="4">
        <f>C21-C22+C23</f>
        <v>-130.68385424386565</v>
      </c>
      <c r="D24" s="4">
        <f t="shared" ref="D24:K24" si="5">D21-D22+D23</f>
        <v>-126.64035867735363</v>
      </c>
      <c r="E24" s="4">
        <f t="shared" si="5"/>
        <v>-123.33689282569095</v>
      </c>
      <c r="F24" s="4">
        <f t="shared" si="5"/>
        <v>-120.85328613115944</v>
      </c>
      <c r="G24" s="4">
        <f t="shared" si="5"/>
        <v>-120.24187781477217</v>
      </c>
      <c r="H24" s="4">
        <f t="shared" si="5"/>
        <v>-119.86383068828498</v>
      </c>
      <c r="I24" s="4">
        <f t="shared" si="5"/>
        <v>-119.01273197977217</v>
      </c>
      <c r="J24" s="4">
        <f t="shared" si="5"/>
        <v>-116.68291878537174</v>
      </c>
      <c r="K24" s="4">
        <f t="shared" si="5"/>
        <v>-115.51783952860031</v>
      </c>
    </row>
    <row r="25" spans="1:11">
      <c r="A25" s="9" t="s">
        <v>28</v>
      </c>
      <c r="B25" s="6" t="s">
        <v>14</v>
      </c>
      <c r="C25" s="4">
        <v>-135</v>
      </c>
      <c r="D25" s="4">
        <v>-135</v>
      </c>
      <c r="E25" s="4">
        <v>-135</v>
      </c>
      <c r="F25" s="4">
        <v>-135</v>
      </c>
      <c r="G25" s="4">
        <v>-135</v>
      </c>
      <c r="H25" s="4">
        <v>-135</v>
      </c>
      <c r="I25" s="4">
        <v>-135</v>
      </c>
      <c r="J25" s="4">
        <v>-135</v>
      </c>
      <c r="K25" s="4">
        <v>-135</v>
      </c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2" t="s">
        <v>29</v>
      </c>
      <c r="B27" s="6" t="s">
        <v>11</v>
      </c>
      <c r="C27" s="4">
        <f>C24-C25</f>
        <v>4.3161457561343468</v>
      </c>
      <c r="D27" s="4">
        <f t="shared" ref="D27:K27" si="6">D24-D25</f>
        <v>8.3596413226463682</v>
      </c>
      <c r="E27" s="4">
        <f t="shared" si="6"/>
        <v>11.663107174309047</v>
      </c>
      <c r="F27" s="4">
        <f t="shared" si="6"/>
        <v>14.146713868840564</v>
      </c>
      <c r="G27" s="4">
        <f t="shared" si="6"/>
        <v>14.758122185227833</v>
      </c>
      <c r="H27" s="4">
        <f t="shared" si="6"/>
        <v>15.136169311715022</v>
      </c>
      <c r="I27" s="4">
        <f t="shared" si="6"/>
        <v>15.98726802022783</v>
      </c>
      <c r="J27" s="4">
        <f t="shared" si="6"/>
        <v>18.31708121462826</v>
      </c>
      <c r="K27" s="4">
        <f t="shared" si="6"/>
        <v>19.482160471399695</v>
      </c>
    </row>
    <row r="28" spans="1:11">
      <c r="B28" s="4"/>
    </row>
    <row r="29" spans="1:11">
      <c r="B2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8F0E6-6180-4847-8020-8710582D9417}"/>
</file>

<file path=customXml/itemProps2.xml><?xml version="1.0" encoding="utf-8"?>
<ds:datastoreItem xmlns:ds="http://schemas.openxmlformats.org/officeDocument/2006/customXml" ds:itemID="{ED324B34-4C16-43E0-BA72-3FD31C401B7A}"/>
</file>

<file path=customXml/itemProps3.xml><?xml version="1.0" encoding="utf-8"?>
<ds:datastoreItem xmlns:ds="http://schemas.openxmlformats.org/officeDocument/2006/customXml" ds:itemID="{8153921C-32D6-48AB-8458-5063E0505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10 Version 2</dc:creator>
  <cp:keywords/>
  <dc:description/>
  <cp:lastModifiedBy>FERRER TORRES Javier Eladio</cp:lastModifiedBy>
  <cp:revision/>
  <dcterms:created xsi:type="dcterms:W3CDTF">2018-06-20T04:22:39Z</dcterms:created>
  <dcterms:modified xsi:type="dcterms:W3CDTF">2024-04-10T06:58:48Z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