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yutechjp-my.sharepoint.com/personal/ferrer-torres_eladio-javier857_mail_kyutech_jp/Documents/BIRDS-X/BIRDS_X_APRS_SFWRD/"/>
    </mc:Choice>
  </mc:AlternateContent>
  <xr:revisionPtr revIDLastSave="2" documentId="8_{64F90DEC-363B-4ECD-AB80-DE6BD26B31F0}" xr6:coauthVersionLast="47" xr6:coauthVersionMax="47" xr10:uidLastSave="{2F615DEF-0D13-42AD-9788-B9B1020465FB}"/>
  <bookViews>
    <workbookView xWindow="-108" yWindow="-108" windowWidth="23256" windowHeight="12576" xr2:uid="{D1D42765-ED3B-4D5B-BD05-04906E09B20F}"/>
  </bookViews>
  <sheets>
    <sheet name="BOM_Sample_v1.0" sheetId="1" r:id="rId1"/>
  </sheets>
  <definedNames>
    <definedName name="ExternalData_1" localSheetId="0" hidden="1">BOM_Sample_v1.0!$A$1:$Z$44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4" i="1" l="1"/>
  <c r="AE44" i="1" s="1"/>
  <c r="AC44" i="1"/>
  <c r="AD43" i="1"/>
  <c r="AE43" i="1" s="1"/>
  <c r="AC43" i="1"/>
  <c r="AD42" i="1"/>
  <c r="AE42" i="1" s="1"/>
  <c r="AC42" i="1"/>
  <c r="AD41" i="1"/>
  <c r="AE41" i="1" s="1"/>
  <c r="AC41" i="1"/>
  <c r="AE40" i="1"/>
  <c r="AD40" i="1"/>
  <c r="AC40" i="1"/>
  <c r="AE39" i="1"/>
  <c r="AD39" i="1"/>
  <c r="AC39" i="1"/>
  <c r="AD38" i="1"/>
  <c r="AE38" i="1" s="1"/>
  <c r="AC38" i="1"/>
  <c r="AD37" i="1"/>
  <c r="AE37" i="1" s="1"/>
  <c r="AC37" i="1"/>
  <c r="AE36" i="1"/>
  <c r="AD36" i="1"/>
  <c r="AC36" i="1"/>
  <c r="AE35" i="1"/>
  <c r="AD35" i="1"/>
  <c r="AC35" i="1"/>
  <c r="AD34" i="1"/>
  <c r="AE34" i="1" s="1"/>
  <c r="AC34" i="1"/>
  <c r="AD33" i="1"/>
  <c r="AE33" i="1" s="1"/>
  <c r="AC33" i="1"/>
  <c r="AE32" i="1"/>
  <c r="AD32" i="1"/>
  <c r="AC32" i="1"/>
  <c r="AE31" i="1"/>
  <c r="AD31" i="1"/>
  <c r="AC31" i="1"/>
  <c r="AD30" i="1"/>
  <c r="AE30" i="1" s="1"/>
  <c r="AC30" i="1"/>
  <c r="AD29" i="1"/>
  <c r="AE29" i="1" s="1"/>
  <c r="AC29" i="1"/>
  <c r="AD28" i="1"/>
  <c r="AE28" i="1" s="1"/>
  <c r="AC28" i="1"/>
  <c r="AE27" i="1"/>
  <c r="AD27" i="1"/>
  <c r="AC27" i="1"/>
  <c r="AD26" i="1"/>
  <c r="AE26" i="1" s="1"/>
  <c r="AC26" i="1"/>
  <c r="AD25" i="1"/>
  <c r="AE25" i="1" s="1"/>
  <c r="AC25" i="1"/>
  <c r="AD24" i="1"/>
  <c r="AE24" i="1" s="1"/>
  <c r="AC24" i="1"/>
  <c r="AE23" i="1"/>
  <c r="AD23" i="1"/>
  <c r="AC23" i="1"/>
  <c r="AD22" i="1"/>
  <c r="AE22" i="1" s="1"/>
  <c r="AC22" i="1"/>
  <c r="AD21" i="1"/>
  <c r="AE21" i="1" s="1"/>
  <c r="AC21" i="1"/>
  <c r="AD20" i="1"/>
  <c r="AE20" i="1" s="1"/>
  <c r="AC20" i="1"/>
  <c r="AE19" i="1"/>
  <c r="AD19" i="1"/>
  <c r="AC19" i="1"/>
  <c r="AD18" i="1"/>
  <c r="AE18" i="1" s="1"/>
  <c r="AC18" i="1"/>
  <c r="AD17" i="1"/>
  <c r="AE17" i="1" s="1"/>
  <c r="AC17" i="1"/>
  <c r="AD16" i="1"/>
  <c r="AE16" i="1" s="1"/>
  <c r="AC16" i="1"/>
  <c r="AD15" i="1"/>
  <c r="AE15" i="1" s="1"/>
  <c r="AC15" i="1"/>
  <c r="AD14" i="1"/>
  <c r="AE14" i="1" s="1"/>
  <c r="AC14" i="1"/>
  <c r="AE13" i="1"/>
  <c r="AD13" i="1"/>
  <c r="AC13" i="1"/>
  <c r="AD12" i="1"/>
  <c r="AE12" i="1" s="1"/>
  <c r="AC12" i="1"/>
  <c r="AD11" i="1"/>
  <c r="AE11" i="1" s="1"/>
  <c r="AC11" i="1"/>
  <c r="AD10" i="1"/>
  <c r="AE10" i="1" s="1"/>
  <c r="AC10" i="1"/>
  <c r="AE9" i="1"/>
  <c r="AD9" i="1"/>
  <c r="AC9" i="1"/>
  <c r="AD8" i="1"/>
  <c r="AE8" i="1" s="1"/>
  <c r="AC8" i="1"/>
  <c r="AD7" i="1"/>
  <c r="AE7" i="1" s="1"/>
  <c r="AC7" i="1"/>
  <c r="AD6" i="1"/>
  <c r="AE6" i="1" s="1"/>
  <c r="AC6" i="1"/>
  <c r="AD5" i="1"/>
  <c r="AE5" i="1" s="1"/>
  <c r="AC5" i="1"/>
  <c r="AD4" i="1"/>
  <c r="AE4" i="1" s="1"/>
  <c r="AC4" i="1"/>
  <c r="AD3" i="1"/>
  <c r="AE3" i="1" s="1"/>
  <c r="AC3" i="1"/>
  <c r="AD2" i="1"/>
  <c r="AE2" i="1" s="1"/>
  <c r="AE46" i="1" s="1"/>
  <c r="A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BB2D92-7078-49AA-90E4-FEC236E02DA3}" keepAlive="1" name="Query - B5_Schematic_SF_FMv1 26 (2)" description="Connection to the 'B5_Schematic_SF_FMv1 26 (2)' query in the workbook." type="5" refreshedVersion="8" background="1" saveData="1">
    <dbPr connection="Provider=Microsoft.Mashup.OleDb.1;Data Source=$Workbook$;Location=&quot;B5_Schematic_SF_FMv1 26 (2)&quot;;Extended Properties=&quot;&quot;" command="SELECT * FROM [B5_Schematic_SF_FMv1 26 (2)]"/>
  </connection>
</connections>
</file>

<file path=xl/sharedStrings.xml><?xml version="1.0" encoding="utf-8"?>
<sst xmlns="http://schemas.openxmlformats.org/spreadsheetml/2006/main" count="1051" uniqueCount="262">
  <si>
    <t>Qty</t>
  </si>
  <si>
    <t>Value</t>
  </si>
  <si>
    <t>Device</t>
  </si>
  <si>
    <t>Package</t>
  </si>
  <si>
    <t>Parts</t>
  </si>
  <si>
    <t>Description</t>
  </si>
  <si>
    <t>Mass (g)</t>
  </si>
  <si>
    <t>HEIGHT (mm)</t>
  </si>
  <si>
    <t>Manufacturer</t>
  </si>
  <si>
    <t>Manufacturer Part Number</t>
  </si>
  <si>
    <t>MF</t>
  </si>
  <si>
    <t>MOUSER_PART_NUMBER</t>
  </si>
  <si>
    <t>MOUSER_PRICE-STOCK</t>
  </si>
  <si>
    <t>MP</t>
  </si>
  <si>
    <t>MPN</t>
  </si>
  <si>
    <t>OC_FARNELL</t>
  </si>
  <si>
    <t>OC_NEWARK</t>
  </si>
  <si>
    <t>OTHER_PART_NUMBER</t>
  </si>
  <si>
    <t>PACKAGE.1</t>
  </si>
  <si>
    <t>POPULARITY</t>
  </si>
  <si>
    <t>RS_PART_NUMBER</t>
  </si>
  <si>
    <t>RS_PRICE-STOCK</t>
  </si>
  <si>
    <t>SPICEMODEL</t>
  </si>
  <si>
    <t>SPICEPREFIX</t>
  </si>
  <si>
    <t>SUPPLIER_NAME</t>
  </si>
  <si>
    <t>Column1</t>
  </si>
  <si>
    <t>Column2</t>
  </si>
  <si>
    <t>Price Unit (Yen)</t>
  </si>
  <si>
    <t>Price Unit (U$D)</t>
  </si>
  <si>
    <t>Total Price (Yen)</t>
  </si>
  <si>
    <t>Total Price (U$D)</t>
  </si>
  <si>
    <t/>
  </si>
  <si>
    <t>LEDCHIPLED_0603</t>
  </si>
  <si>
    <t>CHIPLED_0603</t>
  </si>
  <si>
    <t>SFD2</t>
  </si>
  <si>
    <t>LED</t>
  </si>
  <si>
    <t>OSRAM</t>
  </si>
  <si>
    <t>LS Q976-NR-1</t>
  </si>
  <si>
    <t>LEDSML0603</t>
  </si>
  <si>
    <t>SML0603</t>
  </si>
  <si>
    <t>APD1, APD2, APD3, APD4</t>
  </si>
  <si>
    <t>Rohm</t>
  </si>
  <si>
    <t>SML-E12V8WT86</t>
  </si>
  <si>
    <t>PINHD-2X20</t>
  </si>
  <si>
    <t>2X20</t>
  </si>
  <si>
    <t>JP5</t>
  </si>
  <si>
    <t>PIN HEADER</t>
  </si>
  <si>
    <t>PINHD-2X25_2.00</t>
  </si>
  <si>
    <t>2X25M</t>
  </si>
  <si>
    <t>50_PIN</t>
  </si>
  <si>
    <t>N/A</t>
  </si>
  <si>
    <t>Hirose</t>
  </si>
  <si>
    <t>A3B-50PA-2DS(51)</t>
  </si>
  <si>
    <t>HIROSE Pin Header 50 Poles 2.0mm 2 Row A3B-50PA-2DS(51) | RS (rs-online.com)</t>
  </si>
  <si>
    <t>0.025</t>
  </si>
  <si>
    <t>R-US_R0805</t>
  </si>
  <si>
    <t>R0805</t>
  </si>
  <si>
    <t>R18</t>
  </si>
  <si>
    <t>RESISTOR</t>
  </si>
  <si>
    <t>Vishay Dale</t>
  </si>
  <si>
    <t>WSL0805R0250FEA18</t>
  </si>
  <si>
    <t>R</t>
  </si>
  <si>
    <t>WSL0805R0250FEA18 Vishay Dale | Resistors | DigiKey</t>
  </si>
  <si>
    <t>R0805(2012)</t>
  </si>
  <si>
    <t>R10, R15</t>
  </si>
  <si>
    <t>0.1u</t>
  </si>
  <si>
    <t>CC0603</t>
  </si>
  <si>
    <t>C0603</t>
  </si>
  <si>
    <t>C3, C5, C36, C38, C40, C41, C42, C43, C44</t>
  </si>
  <si>
    <t>CAPACITOR</t>
  </si>
  <si>
    <t>Kemet</t>
  </si>
  <si>
    <t>C0603C104K3RAC7867</t>
  </si>
  <si>
    <t>NONE</t>
  </si>
  <si>
    <t>C</t>
  </si>
  <si>
    <t>C0603C104K3RAC7867 KEMET | コンデンサ | DigiKey</t>
  </si>
  <si>
    <t>0.1uF</t>
  </si>
  <si>
    <t>C-EUC0603</t>
  </si>
  <si>
    <t>C21, C22, C24, C25</t>
  </si>
  <si>
    <t>C2</t>
  </si>
  <si>
    <t>100k</t>
  </si>
  <si>
    <t>R-US_R0603</t>
  </si>
  <si>
    <t>R0603</t>
  </si>
  <si>
    <t>R1, R2</t>
  </si>
  <si>
    <t>YAGEO</t>
  </si>
  <si>
    <t>RC0603FR-07100KL</t>
  </si>
  <si>
    <t>RC0603FR-07100KL YAGEO | Resistors | DigiKey</t>
  </si>
  <si>
    <t>100uF</t>
  </si>
  <si>
    <t>C0805(2012)</t>
  </si>
  <si>
    <t>C0805</t>
  </si>
  <si>
    <t>C10, C27, C35</t>
  </si>
  <si>
    <t>Samsung</t>
  </si>
  <si>
    <t>CL21X107MRYN3WE</t>
  </si>
  <si>
    <t>CL21X107MRYN3WE Samsung Electro-Mechanics | Mouser Japan</t>
  </si>
  <si>
    <t>10k</t>
  </si>
  <si>
    <t>R3, R4, R5, R8, R9, R11, R12, R13, R14, R16, R17, R20, R24</t>
  </si>
  <si>
    <t>RN73H1JTTD1002F50</t>
  </si>
  <si>
    <t>RN73H1JTTD1002F50 KOA Speer Electronics, Inc. | Resistors | DigiKey</t>
  </si>
  <si>
    <t>10uF</t>
  </si>
  <si>
    <t>C18</t>
  </si>
  <si>
    <t>TDK Corporation</t>
  </si>
  <si>
    <t>C1608X7S0J106M080AC</t>
  </si>
  <si>
    <t>C1608X7S0J106M080AC TDK Corporation | コンデンサ | DigiKey</t>
  </si>
  <si>
    <t>10uH</t>
  </si>
  <si>
    <t>L-USL2012C</t>
  </si>
  <si>
    <t>L2012C</t>
  </si>
  <si>
    <t>L5</t>
  </si>
  <si>
    <t>INDUCTOR</t>
  </si>
  <si>
    <t>KEMET</t>
  </si>
  <si>
    <t>L0805R100KPWST</t>
  </si>
  <si>
    <t>L</t>
  </si>
  <si>
    <t>L0805R100KPWST KEMET | インダクタ、コイル、チョーク | DigiKey</t>
  </si>
  <si>
    <t>120k</t>
  </si>
  <si>
    <t>R35</t>
  </si>
  <si>
    <t>KOA Speer Electronics</t>
  </si>
  <si>
    <t>RK73H1JTTD1203F</t>
  </si>
  <si>
    <t>RK73H1JTTD1203F KOA Speer Electronics, Inc. | Resistors | DigiKey</t>
  </si>
  <si>
    <t>15k</t>
  </si>
  <si>
    <t>R33</t>
  </si>
  <si>
    <t>KOA Speer Electronics, Inc.</t>
  </si>
  <si>
    <t>RK73H1JTTD1502F</t>
  </si>
  <si>
    <t>RK73H1JTTD1502F KOA Speer Electronics, Inc. | Resistors | DigiKey</t>
  </si>
  <si>
    <t>18p</t>
  </si>
  <si>
    <t>C6, C7, C8, C9</t>
  </si>
  <si>
    <t>CC0805JRNPO0BN180</t>
  </si>
  <si>
    <t>CC0805JRNPO0BN180 YAGEO | Capacitors | DigiKey</t>
  </si>
  <si>
    <t>1k</t>
  </si>
  <si>
    <t>R21, R22, R23, R36</t>
  </si>
  <si>
    <t>RK73H1JTTD1001F</t>
  </si>
  <si>
    <t>RK73H1JTTD1001F KOA Speer Electronics, Inc. | Resistors | DigiKey</t>
  </si>
  <si>
    <t>1u</t>
  </si>
  <si>
    <t>C4, C37, C39</t>
  </si>
  <si>
    <t>CC0201MRX5R5BB105</t>
  </si>
  <si>
    <t>CC0201MRX5R5BB105 YAGEO | Capacitors | DigiKey</t>
  </si>
  <si>
    <t>1uF</t>
  </si>
  <si>
    <t>C23, C26</t>
  </si>
  <si>
    <t>2.2k</t>
  </si>
  <si>
    <t>R19, R38</t>
  </si>
  <si>
    <t>RK73H1JTTD2201F</t>
  </si>
  <si>
    <t>RK73H1JTTD2201F KOA Speer Electronics, Inc. | Resistors | DigiKey</t>
  </si>
  <si>
    <t>2.2n</t>
  </si>
  <si>
    <t>C45</t>
  </si>
  <si>
    <t>C0603C222K1HACAUTO</t>
  </si>
  <si>
    <t>C0603C222K1HACAUTO KEMET | Mouser 日本</t>
  </si>
  <si>
    <t>200k</t>
  </si>
  <si>
    <t>R25, R30</t>
  </si>
  <si>
    <t>RK73H1JTTD2203F</t>
  </si>
  <si>
    <t>RK73H1JTTD2203F KOA Speer Electronics, Inc. | Resistors | DigiKey</t>
  </si>
  <si>
    <t>20MHZ</t>
  </si>
  <si>
    <t>CRYSTALSM49</t>
  </si>
  <si>
    <t>SM49</t>
  </si>
  <si>
    <t>XTAL2</t>
  </si>
  <si>
    <t>CRYSTAL</t>
  </si>
  <si>
    <t>QANTEK</t>
  </si>
  <si>
    <t>QCS20.0000F18B23R</t>
  </si>
  <si>
    <t>unknown</t>
  </si>
  <si>
    <t>QCS20.0000F18B23R | QANTEK Crystal, 20MHz, Surface Mount 2-pin, HC-49/U-S SMD | RS (rs-online.com)</t>
  </si>
  <si>
    <t>220k</t>
  </si>
  <si>
    <t>R26, R29, R31</t>
  </si>
  <si>
    <t>RK73B2ATTD204J</t>
  </si>
  <si>
    <t>RK73B2ATTD204J KOA Speer Electronics, Inc. | Resistors | DigiKey</t>
  </si>
  <si>
    <t>3.3k</t>
  </si>
  <si>
    <t>R7</t>
  </si>
  <si>
    <t>RK73H1JTTD3301F</t>
  </si>
  <si>
    <t>RK73H1JTTD3301F KOA Speer Electronics, Inc. | Resistors | DigiKey</t>
  </si>
  <si>
    <t>330</t>
  </si>
  <si>
    <t>R27, R28</t>
  </si>
  <si>
    <t>Panasonic</t>
  </si>
  <si>
    <t>ERJ-U03F3300V</t>
  </si>
  <si>
    <t>ERJ-U03F3300V Panasonic | Mouser Japan</t>
  </si>
  <si>
    <t>4.3k</t>
  </si>
  <si>
    <t>R39</t>
  </si>
  <si>
    <t>RK73B1JTTD432J</t>
  </si>
  <si>
    <t>RK73B1JTTD432J KOA Speer Electronics, Inc. | Resistors | DigiKey</t>
  </si>
  <si>
    <t>47k</t>
  </si>
  <si>
    <t>R34</t>
  </si>
  <si>
    <t>RK73B2ATTD473J</t>
  </si>
  <si>
    <t>KOA SMD Register, 47kΩ, 0805 (2012M), 0.25W RK73B2ATTD473J | RS (rs-online.com)</t>
  </si>
  <si>
    <t>5.1k</t>
  </si>
  <si>
    <t>R37</t>
  </si>
  <si>
    <t>RK73H1JTTD5101F</t>
  </si>
  <si>
    <t>RK73H1JTTD5101F KOA Speer Electronics, Inc. | Resistors | DigiKey</t>
  </si>
  <si>
    <t>74LVC1G125GW</t>
  </si>
  <si>
    <t>SOT353-1</t>
  </si>
  <si>
    <t>U2</t>
  </si>
  <si>
    <t>Bus buffer/line driver; 3-state</t>
  </si>
  <si>
    <t>Nexperia</t>
  </si>
  <si>
    <t>74LVC1G125GW,125</t>
  </si>
  <si>
    <t>74LVC1G125GW,125 Nexperia | Mouser Japan</t>
  </si>
  <si>
    <t>8MHZ</t>
  </si>
  <si>
    <t>XTAL1</t>
  </si>
  <si>
    <t>Fox Electronics</t>
  </si>
  <si>
    <t>FC4SDCBMF8.0‐T1</t>
  </si>
  <si>
    <t>FC4SDCBMF8.0‐T1 | Fox Electronics 水晶振動子, 8MHz, 表面実装, 2-pin, SMD | RS (rs-online.com)</t>
  </si>
  <si>
    <t>ATMEGA644-20PU</t>
  </si>
  <si>
    <t>DIL40</t>
  </si>
  <si>
    <t>IC2</t>
  </si>
  <si>
    <t>8-bit Microcontroller with 64K Bytes In-System Programmable Flash</t>
  </si>
  <si>
    <t>Microchip Technology</t>
  </si>
  <si>
    <t>1288340</t>
  </si>
  <si>
    <t>23M5060</t>
  </si>
  <si>
    <t>ATMEGA644-20PU Microchip Technology | Mouser Japan</t>
  </si>
  <si>
    <t>BIM1H</t>
  </si>
  <si>
    <t>TRX1</t>
  </si>
  <si>
    <t>Transceiver</t>
  </si>
  <si>
    <t>Radiometrix</t>
  </si>
  <si>
    <t>Radiometrix - Radio Modules - RF Modules - Wireless Modules | BiM1H</t>
  </si>
  <si>
    <t>BIRDS5_LTC4361</t>
  </si>
  <si>
    <t>U$1, U$2, U$3</t>
  </si>
  <si>
    <t>DTC144EKA</t>
  </si>
  <si>
    <t>SOT346-R</t>
  </si>
  <si>
    <t>Q1, Q2, Q3, Q4</t>
  </si>
  <si>
    <t>Micro Commercial Co</t>
  </si>
  <si>
    <t>DTC144EKA ---DTC144EKAT146</t>
  </si>
  <si>
    <t>DTC144EKAT146 Rohm Semiconductor | Discrete Semiconductor Products | DigiKey</t>
  </si>
  <si>
    <t>MCP602SN</t>
  </si>
  <si>
    <t>SO08</t>
  </si>
  <si>
    <t>OPAMP</t>
  </si>
  <si>
    <t>Single Op Amp 2.7V to 6.0V Single Supply CMOS</t>
  </si>
  <si>
    <t>MCP602-E/SN</t>
  </si>
  <si>
    <t>MCP602-E/SN Microchip Technology | 集積回路（IC） | DigiKey</t>
  </si>
  <si>
    <t>MMCX_908_222101T</t>
  </si>
  <si>
    <t>Amphenol</t>
  </si>
  <si>
    <t>908-22101-TC</t>
  </si>
  <si>
    <t>908-22101-TC Amphenol RF | コネクタ、相互接続 | DigiKey</t>
  </si>
  <si>
    <t>MT25QL01GBBB8ESF-0SIT</t>
  </si>
  <si>
    <t>SOIC127P1032X265-16N</t>
  </si>
  <si>
    <t>FM_SF</t>
  </si>
  <si>
    <t>IC FLASH 1GBIT 108MHZ 16SOIC</t>
  </si>
  <si>
    <t>2.65mm</t>
  </si>
  <si>
    <t>Micron</t>
  </si>
  <si>
    <t>RS</t>
  </si>
  <si>
    <t>MT25QU01GBBB8ESF-0SIT TR Micron Technology Inc. | 集積回路（IC） | DigiKey</t>
  </si>
  <si>
    <t>PIC18F67J94-I_PT</t>
  </si>
  <si>
    <t>QFP50P1200X1200X120-64N</t>
  </si>
  <si>
    <t>MCU_SF</t>
  </si>
  <si>
    <t>MCU 8-Bit 128K Flash LCD USB XLP TQFP64 Microchip PIC18F67J94-I/PT, 8bit PIC Microcontroller, 64MHz, 128 kB Flash, 64-Pin TQFP</t>
  </si>
  <si>
    <t>1.2mm</t>
  </si>
  <si>
    <t>Microchip</t>
  </si>
  <si>
    <t>PIC18F67J94-I/PT</t>
  </si>
  <si>
    <t>579-PIC18F67J94-I/PT</t>
  </si>
  <si>
    <t>https://www.mouser.com/Search/Refine.aspx?Keyword=579-PIC18F67J94-I%2FPT</t>
  </si>
  <si>
    <t>http://uk.rs-online.com/web/p/products/1652172</t>
  </si>
  <si>
    <t>PIC18F67J94-I/PT Microchip Technology | 集積回路（IC） | DigiKey</t>
  </si>
  <si>
    <t>PVG3A200C01R00</t>
  </si>
  <si>
    <t>TRIM_PVG3A200C01R00</t>
  </si>
  <si>
    <t>R32</t>
  </si>
  <si>
    <t>Res Cermet Trimmer 20 Ohm 20% 1/4W 1(Elec)/1(Mech)Turn 2.2mm (3.6 X 3.6 X 2mm) J-Hook SMD T/R</t>
  </si>
  <si>
    <t>Bourns Inc.</t>
  </si>
  <si>
    <t>PVG3A203C01R00</t>
  </si>
  <si>
    <t>Bourns</t>
  </si>
  <si>
    <t>TO-221 Bourns</t>
  </si>
  <si>
    <t>PVG3A203C01R00 Bourns Inc. | ポテンショメータ、可変抵抗器 | DigiKey</t>
  </si>
  <si>
    <t>RAB_ACCESS</t>
  </si>
  <si>
    <t>JP1</t>
  </si>
  <si>
    <t>SQ1922EEH</t>
  </si>
  <si>
    <t>SOT65P210X110-6N</t>
  </si>
  <si>
    <t>MOS1, MOS2, MOS3</t>
  </si>
  <si>
    <t>MOSFET 2N-CH 20V SC70-6</t>
  </si>
  <si>
    <t>Vishay Siliconix</t>
  </si>
  <si>
    <t>SQ1922EEH-T1_GE3 Vishay Siliconix | ディスクリート半導体製品 | DigiKey</t>
  </si>
  <si>
    <t xml:space="preserve">TOTAL (U$D) </t>
  </si>
  <si>
    <t>Board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</si>
</sst>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2" fontId="1" fillId="0" borderId="4" xfId="0" applyNumberFormat="1" applyFont="1" applyBorder="1"/>
    <xf numFmtId="0" fontId="1" fillId="0" borderId="0" xfId="0" applyFont="1"/>
  </cellXfs>
  <cellStyles count="2">
    <cellStyle name="ハイパーリンク" xfId="1" builtinId="8"/>
    <cellStyle name="標準" xfId="0" builtinId="0"/>
  </cellStyles>
  <dxfs count="28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31185C-3BD9-4D5E-A89A-AA2501EFCE8E}" autoFormatId="16" applyNumberFormats="0" applyBorderFormats="0" applyFontFormats="0" applyPatternFormats="0" applyAlignmentFormats="0" applyWidthHeightFormats="0">
  <queryTableRefresh nextId="38" unboundColumnsRight="5">
    <queryTableFields count="3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32" dataBound="0" tableColumnId="32"/>
      <queryTableField id="13" name="HEIGHT" tableColumnId="13"/>
      <queryTableField id="14" name="MANUFACTURER_NAME" tableColumnId="14"/>
      <queryTableField id="15" name="MANUFACTURER_PART_NUMBER" tableColumnId="15"/>
      <queryTableField id="16" name="MF" tableColumnId="16"/>
      <queryTableField id="17" name="MOUSER_PART_NUMBER" tableColumnId="17"/>
      <queryTableField id="18" name="MOUSER_PRICE-STOCK" tableColumnId="18"/>
      <queryTableField id="19" name="MP" tableColumnId="19"/>
      <queryTableField id="20" name="MPN" tableColumnId="20"/>
      <queryTableField id="21" name="OC_FARNELL" tableColumnId="21"/>
      <queryTableField id="22" name="OC_NEWARK" tableColumnId="22"/>
      <queryTableField id="23" name="OTHER_PART_NUMBER" tableColumnId="23"/>
      <queryTableField id="24" name="PACKAGE.1" tableColumnId="24"/>
      <queryTableField id="25" name="POPULARITY" tableColumnId="25"/>
      <queryTableField id="26" name="RS_PART_NUMBER" tableColumnId="26"/>
      <queryTableField id="27" name="RS_PRICE-STOCK" tableColumnId="27"/>
      <queryTableField id="28" name="SPICEMODEL" tableColumnId="28"/>
      <queryTableField id="29" name="SPICEPREFIX" tableColumnId="29"/>
      <queryTableField id="30" name="SUPPLIER_NAME" tableColumnId="30"/>
      <queryTableField id="31" name="Column1" tableColumnId="31"/>
      <queryTableField id="33" dataBound="0" tableColumnId="33"/>
      <queryTableField id="37" dataBound="0" tableColumnId="10"/>
      <queryTableField id="34" dataBound="0" tableColumnId="7"/>
      <queryTableField id="36" dataBound="0" tableColumnId="9"/>
      <queryTableField id="35" dataBound="0" tableColumnId="8"/>
    </queryTableFields>
    <queryTableDeletedFields count="6">
      <deletedField name="3D_PACKAGE"/>
      <deletedField name="ALLIED_NUMBER"/>
      <deletedField name="ALLIED_PRICE-STOCK"/>
      <deletedField name="DESCRIPTION.1"/>
      <deletedField name="DIGI-KEY_PART_NUMBER"/>
      <deletedField name="DIGI-KEY_PURCHASE_UR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A4001-3B07-4DA9-92F3-1EA57E5B8A29}" name="B5_Schematic_SF_FMv1_264" displayName="B5_Schematic_SF_FMv1_264" ref="A1:AE44" tableType="queryTable" totalsRowShown="0">
  <autoFilter ref="A1:AE44" xr:uid="{117375FA-F3FE-4D7F-8009-08B59932742D}"/>
  <tableColumns count="31">
    <tableColumn id="1" xr3:uid="{3F79C00B-DFD3-4D08-B24C-6AAC051AF62A}" uniqueName="1" name="Qty" queryTableFieldId="1" dataDxfId="27"/>
    <tableColumn id="2" xr3:uid="{4327F537-F4CD-4C52-B928-C14668B41107}" uniqueName="2" name="Value" queryTableFieldId="2" dataDxfId="26"/>
    <tableColumn id="3" xr3:uid="{4A90E0D1-F9F1-49E0-89EB-C814D7C75FA9}" uniqueName="3" name="Device" queryTableFieldId="3" dataDxfId="25"/>
    <tableColumn id="4" xr3:uid="{0C997327-B633-4D49-94C9-90600DE03102}" uniqueName="4" name="Package" queryTableFieldId="4" dataDxfId="24"/>
    <tableColumn id="5" xr3:uid="{44378CA8-6B79-4E28-A18B-932C0F458247}" uniqueName="5" name="Parts" queryTableFieldId="5" dataDxfId="23"/>
    <tableColumn id="6" xr3:uid="{365D61B7-80B9-45BE-8C56-06F7FFA1757F}" uniqueName="6" name="Description" queryTableFieldId="6" dataDxfId="22"/>
    <tableColumn id="32" xr3:uid="{8C945A0B-5081-47EB-A407-1DA79303581E}" uniqueName="32" name="Mass (g)" queryTableFieldId="32" dataDxfId="21"/>
    <tableColumn id="13" xr3:uid="{DD2A9261-3FC5-493D-832D-8085D7279763}" uniqueName="13" name="HEIGHT (mm)" queryTableFieldId="13" dataDxfId="20"/>
    <tableColumn id="14" xr3:uid="{0188C36D-2C4E-41CD-9BE6-5EDE2B548A60}" uniqueName="14" name="Manufacturer" queryTableFieldId="14" dataDxfId="19"/>
    <tableColumn id="15" xr3:uid="{934284F5-1B99-49B5-A8C1-932F49022E86}" uniqueName="15" name="Manufacturer Part Number" queryTableFieldId="15" dataDxfId="18"/>
    <tableColumn id="16" xr3:uid="{E1BF0EB6-275F-4392-B3A5-65F3A521573B}" uniqueName="16" name="MF" queryTableFieldId="16" dataDxfId="17"/>
    <tableColumn id="17" xr3:uid="{AE7CCF14-6B00-46EA-9FB5-0A508D0485B0}" uniqueName="17" name="MOUSER_PART_NUMBER" queryTableFieldId="17" dataDxfId="16"/>
    <tableColumn id="18" xr3:uid="{976450E4-FC34-4C07-9A49-F32A79E05C65}" uniqueName="18" name="MOUSER_PRICE-STOCK" queryTableFieldId="18" dataDxfId="15"/>
    <tableColumn id="19" xr3:uid="{C5B512C4-3B01-4524-85DC-0C4966D28043}" uniqueName="19" name="MP" queryTableFieldId="19" dataDxfId="14"/>
    <tableColumn id="20" xr3:uid="{3E4C05C7-6244-4FE5-9341-9005A5499F6D}" uniqueName="20" name="MPN" queryTableFieldId="20" dataDxfId="13"/>
    <tableColumn id="21" xr3:uid="{2E75887E-35A6-4594-A0B8-7ABF604F6C94}" uniqueName="21" name="OC_FARNELL" queryTableFieldId="21" dataDxfId="12"/>
    <tableColumn id="22" xr3:uid="{E76E26D0-1279-4E69-8CED-31DF52642101}" uniqueName="22" name="OC_NEWARK" queryTableFieldId="22" dataDxfId="11"/>
    <tableColumn id="23" xr3:uid="{B7428691-AD86-4C23-9B63-25E53C034AFF}" uniqueName="23" name="OTHER_PART_NUMBER" queryTableFieldId="23" dataDxfId="10"/>
    <tableColumn id="24" xr3:uid="{43018238-3AE3-4D9C-9DBA-52E2BD752CC3}" uniqueName="24" name="PACKAGE.1" queryTableFieldId="24" dataDxfId="9"/>
    <tableColumn id="25" xr3:uid="{A2804B5A-6B74-45D9-A8CF-E020E58ADF24}" uniqueName="25" name="POPULARITY" queryTableFieldId="25"/>
    <tableColumn id="26" xr3:uid="{75D098C0-7745-43A7-B230-04F0F3A1414A}" uniqueName="26" name="RS_PART_NUMBER" queryTableFieldId="26"/>
    <tableColumn id="27" xr3:uid="{1EC550F9-855C-4090-B5A1-C1F887EE7705}" uniqueName="27" name="RS_PRICE-STOCK" queryTableFieldId="27" dataDxfId="8"/>
    <tableColumn id="28" xr3:uid="{BDEE8ACB-8020-4A45-82D8-454C34DB0AAC}" uniqueName="28" name="SPICEMODEL" queryTableFieldId="28" dataDxfId="7"/>
    <tableColumn id="29" xr3:uid="{5FE095EC-1AF5-4A4F-BA8A-4CD07DC82A99}" uniqueName="29" name="SPICEPREFIX" queryTableFieldId="29" dataDxfId="6"/>
    <tableColumn id="30" xr3:uid="{7FB6C921-1C1C-4C32-B7A7-D4972AF23E79}" uniqueName="30" name="SUPPLIER_NAME" queryTableFieldId="30" dataDxfId="5"/>
    <tableColumn id="31" xr3:uid="{4168C31F-1E4E-48BA-82BA-C12A72D65278}" uniqueName="31" name="Column1" queryTableFieldId="31" dataDxfId="4"/>
    <tableColumn id="33" xr3:uid="{B808499E-D90F-468F-819C-1ED4979C4B69}" uniqueName="33" name="Column2" queryTableFieldId="33" dataDxfId="3"/>
    <tableColumn id="10" xr3:uid="{7DE3B965-6930-43DA-A251-BF8B5C8FD0D4}" uniqueName="10" name="Price Unit (Yen)" queryTableFieldId="37"/>
    <tableColumn id="7" xr3:uid="{5CD6C50C-BC43-4644-8EC0-FB85F7953A1A}" uniqueName="7" name="Price Unit (U$D)" queryTableFieldId="34" dataDxfId="2">
      <calculatedColumnFormula>B5_Schematic_SF_FMv1_264[[#This Row],[Price Unit (Yen)]]*0.076</calculatedColumnFormula>
    </tableColumn>
    <tableColumn id="9" xr3:uid="{9F2DC881-2275-4646-90D4-D2A6331C137B}" uniqueName="9" name="Total Price (Yen)" queryTableFieldId="36" dataDxfId="1">
      <calculatedColumnFormula>B5_Schematic_SF_FMv1_264[[#This Row],[Price Unit (Yen)]]*B5_Schematic_SF_FMv1_264[[#This Row],[Qty]]</calculatedColumnFormula>
    </tableColumn>
    <tableColumn id="8" xr3:uid="{D27709D5-6AD0-4DAF-AE7C-4817FAB9A627}" uniqueName="8" name="Total Price (U$D)" queryTableFieldId="35" dataDxfId="0">
      <calculatedColumnFormula>B5_Schematic_SF_FMv1_264[[#This Row],[Total Price (Yen)]]*0.076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en/products/detail/koa-speer-electronics-inc/RK73H1JTTD1001F/9846888" TargetMode="External"/><Relationship Id="rId18" Type="http://schemas.openxmlformats.org/officeDocument/2006/relationships/hyperlink" Target="https://www.mouser.jp/ProductDetail/KEMET/C0603C222K1HACAUTO?qs=zW32dvEIR3sqW4pfiKkmLg%3D%3D" TargetMode="External"/><Relationship Id="rId26" Type="http://schemas.openxmlformats.org/officeDocument/2006/relationships/hyperlink" Target="https://www.digikey.jp/en/products/detail/koa-speer-electronics-inc/RN73H1JTTD1002F50/10677869" TargetMode="External"/><Relationship Id="rId39" Type="http://schemas.openxmlformats.org/officeDocument/2006/relationships/hyperlink" Target="https://www.digikey.jp/ja/products/detail/vishay-siliconix/SQ1922EEH-T1-GE3/7566740?s=N4IgTCBcDaIMoEUCMBOMYCiGASIC6AvkA" TargetMode="External"/><Relationship Id="rId21" Type="http://schemas.openxmlformats.org/officeDocument/2006/relationships/hyperlink" Target="https://www.digikey.jp/ja/products/detail/yageo/CC0201MRX5R5BB105/5195515" TargetMode="External"/><Relationship Id="rId34" Type="http://schemas.openxmlformats.org/officeDocument/2006/relationships/hyperlink" Target="https://www.digikey.jp/ja/products/detail/microchip-technology/MCP602-E-SN/683212?s=N4IgTCBcDaILIGEAKA2ADGAtAUQPQGUA5EAXQF8g" TargetMode="External"/><Relationship Id="rId7" Type="http://schemas.openxmlformats.org/officeDocument/2006/relationships/hyperlink" Target="https://www.digikey.com/en/products/detail/vishay-dale/WSL0805R0250FEA18/712459" TargetMode="External"/><Relationship Id="rId2" Type="http://schemas.openxmlformats.org/officeDocument/2006/relationships/hyperlink" Target="https://www.digikey.com/en/products/detail/rohm-semiconductor/DTC144EKAT146/650533" TargetMode="External"/><Relationship Id="rId16" Type="http://schemas.openxmlformats.org/officeDocument/2006/relationships/hyperlink" Target="https://www.digikey.jp/ja/products/detail/kemet/C0603C104K3RACTU/416057" TargetMode="External"/><Relationship Id="rId20" Type="http://schemas.openxmlformats.org/officeDocument/2006/relationships/hyperlink" Target="https://www.mouser.jp/ProductDetail/Samsung-Electro-Mechanics/CL21X107MRYN3WE?qs=Jm2GQyTW%2FbjN1WRvD4gN%252BA%3D%3D" TargetMode="External"/><Relationship Id="rId29" Type="http://schemas.openxmlformats.org/officeDocument/2006/relationships/hyperlink" Target="https://www.digikey.jp/en/products/detail/koa-speer-electronics-inc/RK73H1JTTD2203F/9846933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mouser.com/ProductDetail/ams-OSRAM/LS-Q976-NR-1?qs=K5ta8V%252BWhtbwdFgXKu1Oiw%3D%3D" TargetMode="External"/><Relationship Id="rId6" Type="http://schemas.openxmlformats.org/officeDocument/2006/relationships/hyperlink" Target="https://www.digikey.com/en/products/detail/vishay-dale/WSL0805R0250FEA18/712459" TargetMode="External"/><Relationship Id="rId11" Type="http://schemas.openxmlformats.org/officeDocument/2006/relationships/hyperlink" Target="https://www.digikey.jp/en/products/detail/koa-speer-electronics-inc/RK73H1JTTD3301F/9846903" TargetMode="External"/><Relationship Id="rId24" Type="http://schemas.openxmlformats.org/officeDocument/2006/relationships/hyperlink" Target="https://www.mouser.jp/ProductDetail/Panasonic/ERJ-U03F3300V?qs=pdFhdcvjjghDmBGR0XuHvA%3D%3D" TargetMode="External"/><Relationship Id="rId32" Type="http://schemas.openxmlformats.org/officeDocument/2006/relationships/hyperlink" Target="https://jp.rs-online.com/web/p/pcb-headers/1721806?cm_mmc=aff2-_-jp-_-octopart-_-Instock1721806" TargetMode="External"/><Relationship Id="rId37" Type="http://schemas.openxmlformats.org/officeDocument/2006/relationships/hyperlink" Target="https://www.digikey.jp/ja/products/detail/microchip-technology/PIC18F67J94-I-PT/3872481?s=N4IgTCBcDaIAoEkDCBGAHAMQGwHYBSAnACwC0CA9HACogC6AvkA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radiometrix.com/content/bim1h" TargetMode="External"/><Relationship Id="rId15" Type="http://schemas.openxmlformats.org/officeDocument/2006/relationships/hyperlink" Target="https://www.digikey.jp/ja/products/detail/kemet/C0603C104K3RACTU/416057" TargetMode="External"/><Relationship Id="rId23" Type="http://schemas.openxmlformats.org/officeDocument/2006/relationships/hyperlink" Target="https://jp.rs-online.com/web/p/crystal-units/8149541" TargetMode="External"/><Relationship Id="rId28" Type="http://schemas.openxmlformats.org/officeDocument/2006/relationships/hyperlink" Target="https://www.digikey.jp/en/products/detail/koa-speer-electronics-inc/RK73B2ATTD204J/10238130" TargetMode="External"/><Relationship Id="rId36" Type="http://schemas.openxmlformats.org/officeDocument/2006/relationships/hyperlink" Target="https://www.digikey.jp/ja/products/detail/micron-technology-inc/MT25QU01GBBB8ESF-0SIT-TR/6136064?s=N4IgTCBcDaILIBUwFYCKBVADARgOICFCAOAUQGUAxAWkzIEkEACBAJRAF0BfIA" TargetMode="External"/><Relationship Id="rId10" Type="http://schemas.openxmlformats.org/officeDocument/2006/relationships/hyperlink" Target="https://www.digikey.jp/en/products/detail/koa-speer-electronics-inc/RK73H1JTTD2201F/9846907" TargetMode="External"/><Relationship Id="rId19" Type="http://schemas.openxmlformats.org/officeDocument/2006/relationships/hyperlink" Target="https://www.digikey.jp/ja/products/detail/yageo/CC0805JRNPO0BN180/5884027?s=N4IgTCBcDaIMwEYEFoAsYEE5koHIBEQBdAXyA" TargetMode="External"/><Relationship Id="rId31" Type="http://schemas.openxmlformats.org/officeDocument/2006/relationships/hyperlink" Target="https://www.digikey.jp/ja/products/detail/kemet/L0805R100KPWST/3674050" TargetMode="External"/><Relationship Id="rId4" Type="http://schemas.openxmlformats.org/officeDocument/2006/relationships/hyperlink" Target="https://jp.rs-online.com/web/p/crystal-units/5476452" TargetMode="External"/><Relationship Id="rId9" Type="http://schemas.openxmlformats.org/officeDocument/2006/relationships/hyperlink" Target="https://www.digikey.jp/en/products/detail/koa-speer-electronics-inc/RK73B1JTTD432J/9846829" TargetMode="External"/><Relationship Id="rId14" Type="http://schemas.openxmlformats.org/officeDocument/2006/relationships/hyperlink" Target="https://www.digikey.jp/ja/products/detail/kemet/C0603C104K3RACTU/416057" TargetMode="External"/><Relationship Id="rId22" Type="http://schemas.openxmlformats.org/officeDocument/2006/relationships/hyperlink" Target="https://www.digikey.jp/ja/products/detail/yageo/CC0201MRX5R5BB105/5195515" TargetMode="External"/><Relationship Id="rId27" Type="http://schemas.openxmlformats.org/officeDocument/2006/relationships/hyperlink" Target="https://jp.rs-online.com/web/p/surface-mount-resistors/0432539/?relevancy-data=636F3D3126696E3D4931384E53656172636847656E65726963266C753D6A61266D6D3D6D61746368616C6C7061727469616C26706D3D5E5B5C707B4C7D5C707B4E647D2D2C2F255C2E5D2B2426706F3D31313326736E3D592673723D2673743D4B4559574F52445F53494E474C455F414C5048415F4E554D455249432677633D4E4F4E45267573743D524B37334232415454443437334A267374613D524B37334232415454443437334A26&amp;searchHistory=%7B%22enabled%22%3Atrue%7D" TargetMode="External"/><Relationship Id="rId30" Type="http://schemas.openxmlformats.org/officeDocument/2006/relationships/hyperlink" Target="https://www.digikey.jp/en/products/detail/koa-speer-electronics-inc/RK73H1JTTD1502F/9846896" TargetMode="External"/><Relationship Id="rId35" Type="http://schemas.openxmlformats.org/officeDocument/2006/relationships/hyperlink" Target="https://www.digikey.jp/ja/products/detail/amphenol-rf/908-22101-TC/4746901" TargetMode="External"/><Relationship Id="rId8" Type="http://schemas.openxmlformats.org/officeDocument/2006/relationships/hyperlink" Target="https://www.digikey.jp/en/products/detail/koa-speer-electronics-inc/RK73H1JTTD5101F/9846941" TargetMode="External"/><Relationship Id="rId3" Type="http://schemas.openxmlformats.org/officeDocument/2006/relationships/hyperlink" Target="https://www.mouser.jp/ProductDetail/Microchip-Technology/ATMEGA644-20PU?qs=8jWQYweyg6OtmZV4EMC1iQ%3D%3D" TargetMode="External"/><Relationship Id="rId12" Type="http://schemas.openxmlformats.org/officeDocument/2006/relationships/hyperlink" Target="https://www.digikey.jp/en/products/detail/koa-speer-electronics-inc/RK73H1JTTD1203F/9847089" TargetMode="External"/><Relationship Id="rId17" Type="http://schemas.openxmlformats.org/officeDocument/2006/relationships/hyperlink" Target="https://www.digikey.jp/ja/products/detail/tdk-corporation/C1608X7S0J106M080AC/3661624" TargetMode="External"/><Relationship Id="rId25" Type="http://schemas.openxmlformats.org/officeDocument/2006/relationships/hyperlink" Target="https://www.digikey.jp/en/products/detail/yageo/RC0603FR-07100KL/726889" TargetMode="External"/><Relationship Id="rId33" Type="http://schemas.openxmlformats.org/officeDocument/2006/relationships/hyperlink" Target="https://www.mouser.jp/ProductDetail/Nexperia/74LVC1G125GW125?qs=me8TqzrmIYXtmz2PPTYwGg%3D%3D" TargetMode="External"/><Relationship Id="rId38" Type="http://schemas.openxmlformats.org/officeDocument/2006/relationships/hyperlink" Target="https://www.digikey.jp/ja/products/detail/bourns-inc/PVG3A203C01R00/666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52B6-9E85-4418-8F7D-5CABE7A8BFAC}">
  <dimension ref="A1:AF47"/>
  <sheetViews>
    <sheetView tabSelected="1" workbookViewId="0">
      <selection activeCell="AB1" sqref="AB1:AB1048576"/>
    </sheetView>
  </sheetViews>
  <sheetFormatPr defaultRowHeight="14.45"/>
  <cols>
    <col min="1" max="1" width="6.28515625" bestFit="1" customWidth="1"/>
    <col min="2" max="2" width="22.7109375" bestFit="1" customWidth="1"/>
    <col min="3" max="3" width="22.7109375" hidden="1" customWidth="1"/>
    <col min="4" max="4" width="24.5703125" hidden="1" customWidth="1"/>
    <col min="5" max="5" width="28.85546875" hidden="1" customWidth="1"/>
    <col min="6" max="6" width="32.42578125" customWidth="1"/>
    <col min="7" max="7" width="15.28515625" style="2" customWidth="1"/>
    <col min="8" max="8" width="14" hidden="1" customWidth="1"/>
    <col min="9" max="9" width="24.42578125" customWidth="1"/>
    <col min="10" max="10" width="32.28515625" customWidth="1"/>
    <col min="11" max="11" width="6.7109375" hidden="1" customWidth="1"/>
    <col min="12" max="12" width="25.28515625" hidden="1" customWidth="1"/>
    <col min="13" max="13" width="69.7109375" hidden="1" customWidth="1"/>
    <col min="14" max="14" width="15.7109375" hidden="1" customWidth="1"/>
    <col min="15" max="15" width="16.28515625" hidden="1" customWidth="1"/>
    <col min="16" max="16" width="14" hidden="1" customWidth="1"/>
    <col min="17" max="17" width="14.28515625" hidden="1" customWidth="1"/>
    <col min="18" max="18" width="23.28515625" hidden="1" customWidth="1"/>
    <col min="19" max="19" width="13.28515625" hidden="1" customWidth="1"/>
    <col min="20" max="20" width="13.85546875" hidden="1" customWidth="1"/>
    <col min="21" max="21" width="19.7109375" hidden="1" customWidth="1"/>
    <col min="22" max="22" width="42.7109375" hidden="1" customWidth="1"/>
    <col min="23" max="23" width="14.28515625" hidden="1" customWidth="1"/>
    <col min="24" max="24" width="13.7109375" hidden="1" customWidth="1"/>
    <col min="25" max="25" width="17.7109375" hidden="1" customWidth="1"/>
    <col min="26" max="26" width="10.7109375" hidden="1" customWidth="1"/>
    <col min="27" max="27" width="8.85546875" hidden="1" customWidth="1"/>
    <col min="28" max="28" width="12.140625" hidden="1" customWidth="1"/>
    <col min="29" max="29" width="16.28515625" customWidth="1"/>
    <col min="30" max="30" width="15.85546875" hidden="1" customWidth="1"/>
    <col min="31" max="31" width="19.28515625" customWidth="1"/>
    <col min="32" max="32" width="8.85546875" hidden="1" customWidth="1"/>
  </cols>
  <sheetData>
    <row r="1" spans="1:3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26</v>
      </c>
    </row>
    <row r="2" spans="1:32">
      <c r="A2" s="3">
        <v>1</v>
      </c>
      <c r="B2" s="1" t="s">
        <v>31</v>
      </c>
      <c r="C2" s="1" t="s">
        <v>32</v>
      </c>
      <c r="D2" s="1" t="s">
        <v>33</v>
      </c>
      <c r="E2" s="4" t="s">
        <v>34</v>
      </c>
      <c r="F2" s="1" t="s">
        <v>35</v>
      </c>
      <c r="G2" s="5">
        <v>1.4E-2</v>
      </c>
      <c r="I2" t="s">
        <v>36</v>
      </c>
      <c r="J2" s="6" t="s">
        <v>37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C2" s="7">
        <f>B5_Schematic_SF_FMv1_264[[#This Row],[Price Unit (Yen)]]*0.076</f>
        <v>0</v>
      </c>
      <c r="AD2">
        <f>B5_Schematic_SF_FMv1_264[[#This Row],[Price Unit (Yen)]]*B5_Schematic_SF_FMv1_264[[#This Row],[Qty]]</f>
        <v>0</v>
      </c>
      <c r="AE2" s="7">
        <f>B5_Schematic_SF_FMv1_264[[#This Row],[Total Price (Yen)]]*0.076</f>
        <v>0</v>
      </c>
    </row>
    <row r="3" spans="1:32">
      <c r="A3" s="3">
        <v>4</v>
      </c>
      <c r="B3" s="1" t="s">
        <v>31</v>
      </c>
      <c r="C3" s="1" t="s">
        <v>38</v>
      </c>
      <c r="D3" s="1" t="s">
        <v>39</v>
      </c>
      <c r="E3" s="4" t="s">
        <v>40</v>
      </c>
      <c r="F3" s="1" t="s">
        <v>35</v>
      </c>
      <c r="G3" s="5">
        <v>3.7200000000000002E-3</v>
      </c>
      <c r="I3" t="s">
        <v>41</v>
      </c>
      <c r="J3" t="s">
        <v>42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C3" s="7">
        <f>B5_Schematic_SF_FMv1_264[[#This Row],[Price Unit (Yen)]]*0.076</f>
        <v>0</v>
      </c>
      <c r="AD3">
        <f>B5_Schematic_SF_FMv1_264[[#This Row],[Price Unit (Yen)]]*B5_Schematic_SF_FMv1_264[[#This Row],[Qty]]</f>
        <v>0</v>
      </c>
      <c r="AE3" s="7">
        <f>B5_Schematic_SF_FMv1_264[[#This Row],[Total Price (Yen)]]*0.076</f>
        <v>0</v>
      </c>
    </row>
    <row r="4" spans="1:32">
      <c r="A4" s="3">
        <v>1</v>
      </c>
      <c r="B4" s="1" t="s">
        <v>31</v>
      </c>
      <c r="C4" s="1" t="s">
        <v>43</v>
      </c>
      <c r="D4" s="1" t="s">
        <v>44</v>
      </c>
      <c r="E4" s="4" t="s">
        <v>45</v>
      </c>
      <c r="F4" s="1" t="s">
        <v>46</v>
      </c>
      <c r="G4" s="5"/>
      <c r="H4" t="s">
        <v>31</v>
      </c>
      <c r="I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>
        <v>12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C4" s="7">
        <f>B5_Schematic_SF_FMv1_264[[#This Row],[Price Unit (Yen)]]*0.076</f>
        <v>0</v>
      </c>
      <c r="AD4">
        <f>B5_Schematic_SF_FMv1_264[[#This Row],[Price Unit (Yen)]]*B5_Schematic_SF_FMv1_264[[#This Row],[Qty]]</f>
        <v>0</v>
      </c>
      <c r="AE4" s="7">
        <f>B5_Schematic_SF_FMv1_264[[#This Row],[Total Price (Yen)]]*0.076</f>
        <v>0</v>
      </c>
    </row>
    <row r="5" spans="1:32">
      <c r="A5" s="3">
        <v>1</v>
      </c>
      <c r="B5" s="1" t="s">
        <v>31</v>
      </c>
      <c r="C5" s="1" t="s">
        <v>47</v>
      </c>
      <c r="D5" s="1" t="s">
        <v>48</v>
      </c>
      <c r="E5" s="4" t="s">
        <v>49</v>
      </c>
      <c r="F5" s="1" t="s">
        <v>46</v>
      </c>
      <c r="G5" s="5" t="s">
        <v>50</v>
      </c>
      <c r="H5" t="s">
        <v>31</v>
      </c>
      <c r="I5" t="s">
        <v>51</v>
      </c>
      <c r="J5" t="s">
        <v>52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B5">
        <v>423.2</v>
      </c>
      <c r="AC5" s="7">
        <f>B5_Schematic_SF_FMv1_264[[#This Row],[Price Unit (Yen)]]*0.076</f>
        <v>32.163199999999996</v>
      </c>
      <c r="AD5">
        <f>B5_Schematic_SF_FMv1_264[[#This Row],[Price Unit (Yen)]]*B5_Schematic_SF_FMv1_264[[#This Row],[Qty]]</f>
        <v>423.2</v>
      </c>
      <c r="AE5" s="7">
        <f>B5_Schematic_SF_FMv1_264[[#This Row],[Total Price (Yen)]]*0.076</f>
        <v>32.163199999999996</v>
      </c>
      <c r="AF5" s="6" t="s">
        <v>53</v>
      </c>
    </row>
    <row r="6" spans="1:32">
      <c r="A6" s="3">
        <v>1</v>
      </c>
      <c r="B6" s="1" t="s">
        <v>54</v>
      </c>
      <c r="C6" s="1" t="s">
        <v>55</v>
      </c>
      <c r="D6" s="1" t="s">
        <v>56</v>
      </c>
      <c r="E6" s="4" t="s">
        <v>57</v>
      </c>
      <c r="F6" s="1" t="s">
        <v>58</v>
      </c>
      <c r="G6" s="5" t="s">
        <v>50</v>
      </c>
      <c r="H6" t="s">
        <v>31</v>
      </c>
      <c r="I6" t="s">
        <v>59</v>
      </c>
      <c r="J6" t="s">
        <v>60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V6" t="s">
        <v>31</v>
      </c>
      <c r="W6" t="s">
        <v>31</v>
      </c>
      <c r="X6" t="s">
        <v>61</v>
      </c>
      <c r="Y6" t="s">
        <v>31</v>
      </c>
      <c r="Z6" t="s">
        <v>31</v>
      </c>
      <c r="AB6">
        <v>13.95</v>
      </c>
      <c r="AC6" s="7">
        <f>B5_Schematic_SF_FMv1_264[[#This Row],[Price Unit (Yen)]]*0.076</f>
        <v>1.0601999999999998</v>
      </c>
      <c r="AD6">
        <f>B5_Schematic_SF_FMv1_264[[#This Row],[Price Unit (Yen)]]*B5_Schematic_SF_FMv1_264[[#This Row],[Qty]]</f>
        <v>13.95</v>
      </c>
      <c r="AE6" s="7">
        <f>B5_Schematic_SF_FMv1_264[[#This Row],[Total Price (Yen)]]*0.076</f>
        <v>1.0601999999999998</v>
      </c>
      <c r="AF6" s="6" t="s">
        <v>62</v>
      </c>
    </row>
    <row r="7" spans="1:32">
      <c r="A7" s="3">
        <v>2</v>
      </c>
      <c r="B7" s="1" t="s">
        <v>54</v>
      </c>
      <c r="C7" s="1" t="s">
        <v>63</v>
      </c>
      <c r="D7" s="1" t="s">
        <v>56</v>
      </c>
      <c r="E7" s="4" t="s">
        <v>64</v>
      </c>
      <c r="F7" s="1" t="s">
        <v>31</v>
      </c>
      <c r="G7" s="5" t="s">
        <v>50</v>
      </c>
      <c r="H7" t="s">
        <v>31</v>
      </c>
      <c r="I7" t="s">
        <v>59</v>
      </c>
      <c r="J7" t="s">
        <v>60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B7">
        <v>13.95</v>
      </c>
      <c r="AC7" s="7">
        <f>B5_Schematic_SF_FMv1_264[[#This Row],[Price Unit (Yen)]]*0.076</f>
        <v>1.0601999999999998</v>
      </c>
      <c r="AD7">
        <f>B5_Schematic_SF_FMv1_264[[#This Row],[Price Unit (Yen)]]*B5_Schematic_SF_FMv1_264[[#This Row],[Qty]]</f>
        <v>27.9</v>
      </c>
      <c r="AE7" s="7">
        <f>B5_Schematic_SF_FMv1_264[[#This Row],[Total Price (Yen)]]*0.076</f>
        <v>2.1203999999999996</v>
      </c>
      <c r="AF7" s="6" t="s">
        <v>62</v>
      </c>
    </row>
    <row r="8" spans="1:32" ht="28.9">
      <c r="A8" s="3">
        <v>9</v>
      </c>
      <c r="B8" s="1" t="s">
        <v>65</v>
      </c>
      <c r="C8" s="1" t="s">
        <v>66</v>
      </c>
      <c r="D8" s="1" t="s">
        <v>67</v>
      </c>
      <c r="E8" s="4" t="s">
        <v>68</v>
      </c>
      <c r="F8" s="1" t="s">
        <v>69</v>
      </c>
      <c r="G8" s="5" t="s">
        <v>50</v>
      </c>
      <c r="H8" t="s">
        <v>31</v>
      </c>
      <c r="I8" t="s">
        <v>70</v>
      </c>
      <c r="J8" t="s">
        <v>71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V8" t="s">
        <v>31</v>
      </c>
      <c r="W8" t="s">
        <v>72</v>
      </c>
      <c r="X8" t="s">
        <v>73</v>
      </c>
      <c r="Y8" t="s">
        <v>31</v>
      </c>
      <c r="Z8" t="s">
        <v>31</v>
      </c>
      <c r="AB8">
        <v>14</v>
      </c>
      <c r="AC8" s="7">
        <f>B5_Schematic_SF_FMv1_264[[#This Row],[Price Unit (Yen)]]*0.076</f>
        <v>1.0640000000000001</v>
      </c>
      <c r="AD8">
        <f>B5_Schematic_SF_FMv1_264[[#This Row],[Price Unit (Yen)]]*B5_Schematic_SF_FMv1_264[[#This Row],[Qty]]</f>
        <v>126</v>
      </c>
      <c r="AE8" s="7">
        <f>B5_Schematic_SF_FMv1_264[[#This Row],[Total Price (Yen)]]*0.076</f>
        <v>9.5760000000000005</v>
      </c>
      <c r="AF8" s="6" t="s">
        <v>74</v>
      </c>
    </row>
    <row r="9" spans="1:32">
      <c r="A9" s="3">
        <v>4</v>
      </c>
      <c r="B9" s="1" t="s">
        <v>75</v>
      </c>
      <c r="C9" s="1" t="s">
        <v>76</v>
      </c>
      <c r="D9" s="1" t="s">
        <v>67</v>
      </c>
      <c r="E9" s="4" t="s">
        <v>77</v>
      </c>
      <c r="F9" s="1" t="s">
        <v>69</v>
      </c>
      <c r="G9" s="5" t="s">
        <v>50</v>
      </c>
      <c r="H9" t="s">
        <v>31</v>
      </c>
      <c r="I9" t="s">
        <v>70</v>
      </c>
      <c r="J9" t="s">
        <v>71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V9" t="s">
        <v>31</v>
      </c>
      <c r="W9" t="s">
        <v>31</v>
      </c>
      <c r="X9" t="s">
        <v>73</v>
      </c>
      <c r="Y9" t="s">
        <v>31</v>
      </c>
      <c r="Z9" t="s">
        <v>31</v>
      </c>
      <c r="AB9">
        <v>14</v>
      </c>
      <c r="AC9" s="7">
        <f>B5_Schematic_SF_FMv1_264[[#This Row],[Price Unit (Yen)]]*0.076</f>
        <v>1.0640000000000001</v>
      </c>
      <c r="AD9">
        <f>B5_Schematic_SF_FMv1_264[[#This Row],[Price Unit (Yen)]]*B5_Schematic_SF_FMv1_264[[#This Row],[Qty]]</f>
        <v>56</v>
      </c>
      <c r="AE9" s="7">
        <f>B5_Schematic_SF_FMv1_264[[#This Row],[Total Price (Yen)]]*0.076</f>
        <v>4.2560000000000002</v>
      </c>
      <c r="AF9" s="6" t="s">
        <v>74</v>
      </c>
    </row>
    <row r="10" spans="1:32">
      <c r="A10" s="3">
        <v>1</v>
      </c>
      <c r="B10" s="1" t="s">
        <v>75</v>
      </c>
      <c r="C10" s="1" t="s">
        <v>66</v>
      </c>
      <c r="D10" s="1" t="s">
        <v>67</v>
      </c>
      <c r="E10" s="4" t="s">
        <v>78</v>
      </c>
      <c r="F10" s="1" t="s">
        <v>69</v>
      </c>
      <c r="G10" s="5" t="s">
        <v>50</v>
      </c>
      <c r="H10" t="s">
        <v>31</v>
      </c>
      <c r="I10" t="s">
        <v>70</v>
      </c>
      <c r="J10" t="s">
        <v>71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V10" t="s">
        <v>31</v>
      </c>
      <c r="W10" t="s">
        <v>72</v>
      </c>
      <c r="X10" t="s">
        <v>73</v>
      </c>
      <c r="Y10" t="s">
        <v>31</v>
      </c>
      <c r="Z10" t="s">
        <v>31</v>
      </c>
      <c r="AB10">
        <v>14</v>
      </c>
      <c r="AC10" s="7">
        <f>B5_Schematic_SF_FMv1_264[[#This Row],[Price Unit (Yen)]]*0.076</f>
        <v>1.0640000000000001</v>
      </c>
      <c r="AD10">
        <f>B5_Schematic_SF_FMv1_264[[#This Row],[Price Unit (Yen)]]*B5_Schematic_SF_FMv1_264[[#This Row],[Qty]]</f>
        <v>14</v>
      </c>
      <c r="AE10" s="7">
        <f>B5_Schematic_SF_FMv1_264[[#This Row],[Total Price (Yen)]]*0.076</f>
        <v>1.0640000000000001</v>
      </c>
      <c r="AF10" s="6" t="s">
        <v>74</v>
      </c>
    </row>
    <row r="11" spans="1:32">
      <c r="A11" s="3">
        <v>2</v>
      </c>
      <c r="B11" s="1" t="s">
        <v>79</v>
      </c>
      <c r="C11" s="1" t="s">
        <v>80</v>
      </c>
      <c r="D11" s="1" t="s">
        <v>81</v>
      </c>
      <c r="E11" s="4" t="s">
        <v>82</v>
      </c>
      <c r="F11" s="1" t="s">
        <v>58</v>
      </c>
      <c r="G11" s="5" t="s">
        <v>50</v>
      </c>
      <c r="H11" t="s">
        <v>31</v>
      </c>
      <c r="I11" t="s">
        <v>83</v>
      </c>
      <c r="J11" t="s">
        <v>84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V11" t="s">
        <v>31</v>
      </c>
      <c r="W11" t="s">
        <v>31</v>
      </c>
      <c r="X11" t="s">
        <v>61</v>
      </c>
      <c r="Y11" t="s">
        <v>31</v>
      </c>
      <c r="Z11" t="s">
        <v>31</v>
      </c>
      <c r="AB11">
        <v>14</v>
      </c>
      <c r="AC11" s="7">
        <f>B5_Schematic_SF_FMv1_264[[#This Row],[Price Unit (Yen)]]*0.076</f>
        <v>1.0640000000000001</v>
      </c>
      <c r="AD11">
        <f>B5_Schematic_SF_FMv1_264[[#This Row],[Price Unit (Yen)]]*B5_Schematic_SF_FMv1_264[[#This Row],[Qty]]</f>
        <v>28</v>
      </c>
      <c r="AE11" s="7">
        <f>B5_Schematic_SF_FMv1_264[[#This Row],[Total Price (Yen)]]*0.076</f>
        <v>2.1280000000000001</v>
      </c>
      <c r="AF11" s="6" t="s">
        <v>85</v>
      </c>
    </row>
    <row r="12" spans="1:32">
      <c r="A12" s="3">
        <v>3</v>
      </c>
      <c r="B12" s="1" t="s">
        <v>86</v>
      </c>
      <c r="C12" s="1" t="s">
        <v>87</v>
      </c>
      <c r="D12" s="1" t="s">
        <v>88</v>
      </c>
      <c r="E12" s="4" t="s">
        <v>89</v>
      </c>
      <c r="F12" s="1" t="s">
        <v>69</v>
      </c>
      <c r="G12" s="5" t="s">
        <v>50</v>
      </c>
      <c r="H12" t="s">
        <v>31</v>
      </c>
      <c r="I12" t="s">
        <v>90</v>
      </c>
      <c r="J12" t="s">
        <v>91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B12">
        <v>140</v>
      </c>
      <c r="AC12" s="7">
        <f>B5_Schematic_SF_FMv1_264[[#This Row],[Price Unit (Yen)]]*0.076</f>
        <v>10.64</v>
      </c>
      <c r="AD12">
        <f>B5_Schematic_SF_FMv1_264[[#This Row],[Price Unit (Yen)]]*B5_Schematic_SF_FMv1_264[[#This Row],[Qty]]</f>
        <v>420</v>
      </c>
      <c r="AE12" s="7">
        <f>B5_Schematic_SF_FMv1_264[[#This Row],[Total Price (Yen)]]*0.076</f>
        <v>31.919999999999998</v>
      </c>
      <c r="AF12" s="6" t="s">
        <v>92</v>
      </c>
    </row>
    <row r="13" spans="1:32" ht="28.9">
      <c r="A13" s="3">
        <v>13</v>
      </c>
      <c r="B13" s="1" t="s">
        <v>93</v>
      </c>
      <c r="C13" s="1" t="s">
        <v>80</v>
      </c>
      <c r="D13" s="1" t="s">
        <v>81</v>
      </c>
      <c r="E13" s="4" t="s">
        <v>94</v>
      </c>
      <c r="F13" s="1" t="s">
        <v>58</v>
      </c>
      <c r="G13" s="5" t="s">
        <v>50</v>
      </c>
      <c r="H13" t="s">
        <v>31</v>
      </c>
      <c r="I13" t="s">
        <v>83</v>
      </c>
      <c r="J13" t="s">
        <v>95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V13" t="s">
        <v>31</v>
      </c>
      <c r="W13" t="s">
        <v>31</v>
      </c>
      <c r="X13" t="s">
        <v>61</v>
      </c>
      <c r="Y13" t="s">
        <v>31</v>
      </c>
      <c r="Z13" t="s">
        <v>31</v>
      </c>
      <c r="AB13">
        <v>42.8</v>
      </c>
      <c r="AC13" s="7">
        <f>B5_Schematic_SF_FMv1_264[[#This Row],[Price Unit (Yen)]]*0.076</f>
        <v>3.2527999999999997</v>
      </c>
      <c r="AD13">
        <f>B5_Schematic_SF_FMv1_264[[#This Row],[Price Unit (Yen)]]*B5_Schematic_SF_FMv1_264[[#This Row],[Qty]]</f>
        <v>556.4</v>
      </c>
      <c r="AE13" s="7">
        <f>B5_Schematic_SF_FMv1_264[[#This Row],[Total Price (Yen)]]*0.076</f>
        <v>42.2864</v>
      </c>
      <c r="AF13" s="6" t="s">
        <v>96</v>
      </c>
    </row>
    <row r="14" spans="1:32">
      <c r="A14" s="3">
        <v>1</v>
      </c>
      <c r="B14" s="1" t="s">
        <v>97</v>
      </c>
      <c r="C14" s="1" t="s">
        <v>76</v>
      </c>
      <c r="D14" s="1" t="s">
        <v>67</v>
      </c>
      <c r="E14" s="4" t="s">
        <v>98</v>
      </c>
      <c r="F14" s="1" t="s">
        <v>69</v>
      </c>
      <c r="G14" s="5" t="s">
        <v>50</v>
      </c>
      <c r="H14" t="s">
        <v>31</v>
      </c>
      <c r="I14" t="s">
        <v>99</v>
      </c>
      <c r="J14" t="s">
        <v>100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V14" t="s">
        <v>31</v>
      </c>
      <c r="W14" t="s">
        <v>31</v>
      </c>
      <c r="X14" t="s">
        <v>73</v>
      </c>
      <c r="Y14" t="s">
        <v>31</v>
      </c>
      <c r="Z14" t="s">
        <v>31</v>
      </c>
      <c r="AB14">
        <v>63</v>
      </c>
      <c r="AC14" s="7">
        <f>B5_Schematic_SF_FMv1_264[[#This Row],[Price Unit (Yen)]]*0.076</f>
        <v>4.7880000000000003</v>
      </c>
      <c r="AD14">
        <f>B5_Schematic_SF_FMv1_264[[#This Row],[Price Unit (Yen)]]*B5_Schematic_SF_FMv1_264[[#This Row],[Qty]]</f>
        <v>63</v>
      </c>
      <c r="AE14" s="7">
        <f>B5_Schematic_SF_FMv1_264[[#This Row],[Total Price (Yen)]]*0.076</f>
        <v>4.7880000000000003</v>
      </c>
      <c r="AF14" s="6" t="s">
        <v>101</v>
      </c>
    </row>
    <row r="15" spans="1:32">
      <c r="A15" s="3">
        <v>1</v>
      </c>
      <c r="B15" s="1" t="s">
        <v>102</v>
      </c>
      <c r="C15" s="1" t="s">
        <v>103</v>
      </c>
      <c r="D15" s="1" t="s">
        <v>104</v>
      </c>
      <c r="E15" s="4" t="s">
        <v>105</v>
      </c>
      <c r="F15" s="1" t="s">
        <v>106</v>
      </c>
      <c r="G15" s="5" t="s">
        <v>50</v>
      </c>
      <c r="H15" t="s">
        <v>31</v>
      </c>
      <c r="I15" t="s">
        <v>107</v>
      </c>
      <c r="J15" t="s">
        <v>108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V15" t="s">
        <v>31</v>
      </c>
      <c r="W15" t="s">
        <v>31</v>
      </c>
      <c r="X15" t="s">
        <v>109</v>
      </c>
      <c r="Y15" t="s">
        <v>31</v>
      </c>
      <c r="Z15" t="s">
        <v>31</v>
      </c>
      <c r="AB15">
        <v>35</v>
      </c>
      <c r="AC15" s="7">
        <f>B5_Schematic_SF_FMv1_264[[#This Row],[Price Unit (Yen)]]*0.076</f>
        <v>2.66</v>
      </c>
      <c r="AD15">
        <f>B5_Schematic_SF_FMv1_264[[#This Row],[Price Unit (Yen)]]*B5_Schematic_SF_FMv1_264[[#This Row],[Qty]]</f>
        <v>35</v>
      </c>
      <c r="AE15" s="7">
        <f>B5_Schematic_SF_FMv1_264[[#This Row],[Total Price (Yen)]]*0.076</f>
        <v>2.66</v>
      </c>
      <c r="AF15" s="6" t="s">
        <v>110</v>
      </c>
    </row>
    <row r="16" spans="1:32">
      <c r="A16" s="3">
        <v>1</v>
      </c>
      <c r="B16" s="1" t="s">
        <v>111</v>
      </c>
      <c r="C16" s="1" t="s">
        <v>80</v>
      </c>
      <c r="D16" s="1" t="s">
        <v>81</v>
      </c>
      <c r="E16" s="4" t="s">
        <v>112</v>
      </c>
      <c r="F16" s="1" t="s">
        <v>58</v>
      </c>
      <c r="G16" s="5" t="s">
        <v>50</v>
      </c>
      <c r="H16" t="s">
        <v>31</v>
      </c>
      <c r="I16" t="s">
        <v>113</v>
      </c>
      <c r="J16" t="s">
        <v>114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V16" t="s">
        <v>31</v>
      </c>
      <c r="W16" t="s">
        <v>31</v>
      </c>
      <c r="X16" t="s">
        <v>61</v>
      </c>
      <c r="Y16" t="s">
        <v>31</v>
      </c>
      <c r="Z16" t="s">
        <v>31</v>
      </c>
      <c r="AB16">
        <v>14</v>
      </c>
      <c r="AC16" s="7">
        <f>B5_Schematic_SF_FMv1_264[[#This Row],[Price Unit (Yen)]]*0.076</f>
        <v>1.0640000000000001</v>
      </c>
      <c r="AD16">
        <f>B5_Schematic_SF_FMv1_264[[#This Row],[Price Unit (Yen)]]*B5_Schematic_SF_FMv1_264[[#This Row],[Qty]]</f>
        <v>14</v>
      </c>
      <c r="AE16" s="7">
        <f>B5_Schematic_SF_FMv1_264[[#This Row],[Total Price (Yen)]]*0.076</f>
        <v>1.0640000000000001</v>
      </c>
      <c r="AF16" s="6" t="s">
        <v>115</v>
      </c>
    </row>
    <row r="17" spans="1:32">
      <c r="A17" s="3">
        <v>1</v>
      </c>
      <c r="B17" s="1" t="s">
        <v>116</v>
      </c>
      <c r="C17" s="1" t="s">
        <v>80</v>
      </c>
      <c r="D17" s="1" t="s">
        <v>81</v>
      </c>
      <c r="E17" s="4" t="s">
        <v>117</v>
      </c>
      <c r="F17" s="1" t="s">
        <v>58</v>
      </c>
      <c r="G17" s="5" t="s">
        <v>50</v>
      </c>
      <c r="H17" t="s">
        <v>31</v>
      </c>
      <c r="I17" t="s">
        <v>118</v>
      </c>
      <c r="J17" t="s">
        <v>119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V17" t="s">
        <v>31</v>
      </c>
      <c r="W17" t="s">
        <v>31</v>
      </c>
      <c r="X17" t="s">
        <v>61</v>
      </c>
      <c r="Y17" t="s">
        <v>31</v>
      </c>
      <c r="Z17" t="s">
        <v>31</v>
      </c>
      <c r="AB17">
        <v>14</v>
      </c>
      <c r="AC17" s="7">
        <f>B5_Schematic_SF_FMv1_264[[#This Row],[Price Unit (Yen)]]*0.076</f>
        <v>1.0640000000000001</v>
      </c>
      <c r="AD17">
        <f>B5_Schematic_SF_FMv1_264[[#This Row],[Price Unit (Yen)]]*B5_Schematic_SF_FMv1_264[[#This Row],[Qty]]</f>
        <v>14</v>
      </c>
      <c r="AE17" s="7">
        <f>B5_Schematic_SF_FMv1_264[[#This Row],[Total Price (Yen)]]*0.076</f>
        <v>1.0640000000000001</v>
      </c>
      <c r="AF17" s="6" t="s">
        <v>120</v>
      </c>
    </row>
    <row r="18" spans="1:32">
      <c r="A18" s="3">
        <v>4</v>
      </c>
      <c r="B18" s="1" t="s">
        <v>121</v>
      </c>
      <c r="C18" s="1" t="s">
        <v>73</v>
      </c>
      <c r="D18" s="1" t="s">
        <v>88</v>
      </c>
      <c r="E18" s="4" t="s">
        <v>122</v>
      </c>
      <c r="F18" s="1" t="s">
        <v>69</v>
      </c>
      <c r="G18" s="5" t="s">
        <v>50</v>
      </c>
      <c r="H18" t="s">
        <v>31</v>
      </c>
      <c r="I18" t="s">
        <v>83</v>
      </c>
      <c r="J18" t="s">
        <v>123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V18" t="s">
        <v>31</v>
      </c>
      <c r="W18" t="s">
        <v>72</v>
      </c>
      <c r="X18" t="s">
        <v>73</v>
      </c>
      <c r="Y18" t="s">
        <v>31</v>
      </c>
      <c r="Z18" t="s">
        <v>31</v>
      </c>
      <c r="AB18">
        <v>17</v>
      </c>
      <c r="AC18" s="7">
        <f>B5_Schematic_SF_FMv1_264[[#This Row],[Price Unit (Yen)]]*0.076</f>
        <v>1.292</v>
      </c>
      <c r="AD18">
        <f>B5_Schematic_SF_FMv1_264[[#This Row],[Price Unit (Yen)]]*B5_Schematic_SF_FMv1_264[[#This Row],[Qty]]</f>
        <v>68</v>
      </c>
      <c r="AE18" s="7">
        <f>B5_Schematic_SF_FMv1_264[[#This Row],[Total Price (Yen)]]*0.076</f>
        <v>5.1680000000000001</v>
      </c>
      <c r="AF18" s="6" t="s">
        <v>124</v>
      </c>
    </row>
    <row r="19" spans="1:32">
      <c r="A19" s="3">
        <v>4</v>
      </c>
      <c r="B19" s="1" t="s">
        <v>125</v>
      </c>
      <c r="C19" s="1" t="s">
        <v>80</v>
      </c>
      <c r="D19" s="1" t="s">
        <v>81</v>
      </c>
      <c r="E19" s="4" t="s">
        <v>126</v>
      </c>
      <c r="F19" s="1" t="s">
        <v>58</v>
      </c>
      <c r="G19" s="5" t="s">
        <v>50</v>
      </c>
      <c r="H19" t="s">
        <v>31</v>
      </c>
      <c r="I19" t="s">
        <v>113</v>
      </c>
      <c r="J19" t="s">
        <v>127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V19" t="s">
        <v>31</v>
      </c>
      <c r="W19" t="s">
        <v>31</v>
      </c>
      <c r="X19" t="s">
        <v>61</v>
      </c>
      <c r="Y19" t="s">
        <v>31</v>
      </c>
      <c r="Z19" t="s">
        <v>31</v>
      </c>
      <c r="AB19">
        <v>14</v>
      </c>
      <c r="AC19" s="7">
        <f>B5_Schematic_SF_FMv1_264[[#This Row],[Price Unit (Yen)]]*0.076</f>
        <v>1.0640000000000001</v>
      </c>
      <c r="AD19">
        <f>B5_Schematic_SF_FMv1_264[[#This Row],[Price Unit (Yen)]]*B5_Schematic_SF_FMv1_264[[#This Row],[Qty]]</f>
        <v>56</v>
      </c>
      <c r="AE19" s="7">
        <f>B5_Schematic_SF_FMv1_264[[#This Row],[Total Price (Yen)]]*0.076</f>
        <v>4.2560000000000002</v>
      </c>
      <c r="AF19" s="6" t="s">
        <v>128</v>
      </c>
    </row>
    <row r="20" spans="1:32">
      <c r="A20" s="3">
        <v>3</v>
      </c>
      <c r="B20" s="1" t="s">
        <v>129</v>
      </c>
      <c r="C20" s="1" t="s">
        <v>66</v>
      </c>
      <c r="D20" s="1" t="s">
        <v>67</v>
      </c>
      <c r="E20" s="4" t="s">
        <v>130</v>
      </c>
      <c r="F20" s="1" t="s">
        <v>69</v>
      </c>
      <c r="G20" s="5" t="s">
        <v>50</v>
      </c>
      <c r="H20" t="s">
        <v>31</v>
      </c>
      <c r="I20" t="s">
        <v>83</v>
      </c>
      <c r="J20" t="s">
        <v>131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V20" t="s">
        <v>31</v>
      </c>
      <c r="W20" t="s">
        <v>72</v>
      </c>
      <c r="X20" t="s">
        <v>73</v>
      </c>
      <c r="Y20" t="s">
        <v>31</v>
      </c>
      <c r="Z20" t="s">
        <v>31</v>
      </c>
      <c r="AB20">
        <v>14</v>
      </c>
      <c r="AC20" s="7">
        <f>B5_Schematic_SF_FMv1_264[[#This Row],[Price Unit (Yen)]]*0.076</f>
        <v>1.0640000000000001</v>
      </c>
      <c r="AD20">
        <f>B5_Schematic_SF_FMv1_264[[#This Row],[Price Unit (Yen)]]*B5_Schematic_SF_FMv1_264[[#This Row],[Qty]]</f>
        <v>42</v>
      </c>
      <c r="AE20" s="7">
        <f>B5_Schematic_SF_FMv1_264[[#This Row],[Total Price (Yen)]]*0.076</f>
        <v>3.1919999999999997</v>
      </c>
      <c r="AF20" s="6" t="s">
        <v>132</v>
      </c>
    </row>
    <row r="21" spans="1:32">
      <c r="A21" s="3">
        <v>2</v>
      </c>
      <c r="B21" s="1" t="s">
        <v>133</v>
      </c>
      <c r="C21" s="1" t="s">
        <v>76</v>
      </c>
      <c r="D21" s="1" t="s">
        <v>67</v>
      </c>
      <c r="E21" s="4" t="s">
        <v>134</v>
      </c>
      <c r="F21" s="1" t="s">
        <v>69</v>
      </c>
      <c r="G21" s="5" t="s">
        <v>50</v>
      </c>
      <c r="H21" t="s">
        <v>31</v>
      </c>
      <c r="I21" t="s">
        <v>83</v>
      </c>
      <c r="J21" t="s">
        <v>131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V21" t="s">
        <v>31</v>
      </c>
      <c r="W21" t="s">
        <v>72</v>
      </c>
      <c r="X21" t="s">
        <v>73</v>
      </c>
      <c r="Y21" t="s">
        <v>31</v>
      </c>
      <c r="Z21" t="s">
        <v>31</v>
      </c>
      <c r="AB21">
        <v>14</v>
      </c>
      <c r="AC21" s="7">
        <f>B5_Schematic_SF_FMv1_264[[#This Row],[Price Unit (Yen)]]*0.076</f>
        <v>1.0640000000000001</v>
      </c>
      <c r="AD21">
        <f>B5_Schematic_SF_FMv1_264[[#This Row],[Price Unit (Yen)]]*B5_Schematic_SF_FMv1_264[[#This Row],[Qty]]</f>
        <v>28</v>
      </c>
      <c r="AE21" s="7">
        <f>B5_Schematic_SF_FMv1_264[[#This Row],[Total Price (Yen)]]*0.076</f>
        <v>2.1280000000000001</v>
      </c>
      <c r="AF21" s="6" t="s">
        <v>132</v>
      </c>
    </row>
    <row r="22" spans="1:32">
      <c r="A22" s="3">
        <v>2</v>
      </c>
      <c r="B22" s="1" t="s">
        <v>135</v>
      </c>
      <c r="C22" s="1" t="s">
        <v>80</v>
      </c>
      <c r="D22" s="1" t="s">
        <v>81</v>
      </c>
      <c r="E22" s="4" t="s">
        <v>136</v>
      </c>
      <c r="F22" s="1" t="s">
        <v>58</v>
      </c>
      <c r="G22" s="5" t="s">
        <v>50</v>
      </c>
      <c r="H22" t="s">
        <v>31</v>
      </c>
      <c r="I22" t="s">
        <v>113</v>
      </c>
      <c r="J22" t="s">
        <v>137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V22" t="s">
        <v>31</v>
      </c>
      <c r="W22" t="s">
        <v>31</v>
      </c>
      <c r="X22" t="s">
        <v>61</v>
      </c>
      <c r="Y22" t="s">
        <v>31</v>
      </c>
      <c r="Z22" t="s">
        <v>31</v>
      </c>
      <c r="AB22">
        <v>14</v>
      </c>
      <c r="AC22" s="7">
        <f>B5_Schematic_SF_FMv1_264[[#This Row],[Price Unit (Yen)]]*0.076</f>
        <v>1.0640000000000001</v>
      </c>
      <c r="AD22">
        <f>B5_Schematic_SF_FMv1_264[[#This Row],[Price Unit (Yen)]]*B5_Schematic_SF_FMv1_264[[#This Row],[Qty]]</f>
        <v>28</v>
      </c>
      <c r="AE22" s="7">
        <f>B5_Schematic_SF_FMv1_264[[#This Row],[Total Price (Yen)]]*0.076</f>
        <v>2.1280000000000001</v>
      </c>
      <c r="AF22" s="6" t="s">
        <v>138</v>
      </c>
    </row>
    <row r="23" spans="1:32">
      <c r="A23" s="3">
        <v>1</v>
      </c>
      <c r="B23" s="1" t="s">
        <v>139</v>
      </c>
      <c r="C23" s="1" t="s">
        <v>66</v>
      </c>
      <c r="D23" s="1" t="s">
        <v>67</v>
      </c>
      <c r="E23" s="4" t="s">
        <v>140</v>
      </c>
      <c r="F23" s="1" t="s">
        <v>69</v>
      </c>
      <c r="G23" s="5" t="s">
        <v>50</v>
      </c>
      <c r="H23" t="s">
        <v>31</v>
      </c>
      <c r="I23" t="s">
        <v>107</v>
      </c>
      <c r="J23" t="s">
        <v>141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V23" t="s">
        <v>31</v>
      </c>
      <c r="W23" t="s">
        <v>72</v>
      </c>
      <c r="X23" t="s">
        <v>73</v>
      </c>
      <c r="Y23" t="s">
        <v>31</v>
      </c>
      <c r="Z23" t="s">
        <v>31</v>
      </c>
      <c r="AB23">
        <v>17</v>
      </c>
      <c r="AC23" s="7">
        <f>B5_Schematic_SF_FMv1_264[[#This Row],[Price Unit (Yen)]]*0.076</f>
        <v>1.292</v>
      </c>
      <c r="AD23">
        <f>B5_Schematic_SF_FMv1_264[[#This Row],[Price Unit (Yen)]]*B5_Schematic_SF_FMv1_264[[#This Row],[Qty]]</f>
        <v>17</v>
      </c>
      <c r="AE23" s="7">
        <f>B5_Schematic_SF_FMv1_264[[#This Row],[Total Price (Yen)]]*0.076</f>
        <v>1.292</v>
      </c>
      <c r="AF23" s="6" t="s">
        <v>142</v>
      </c>
    </row>
    <row r="24" spans="1:32">
      <c r="A24" s="3">
        <v>2</v>
      </c>
      <c r="B24" s="1" t="s">
        <v>143</v>
      </c>
      <c r="C24" s="1" t="s">
        <v>80</v>
      </c>
      <c r="D24" s="1" t="s">
        <v>81</v>
      </c>
      <c r="E24" s="4" t="s">
        <v>144</v>
      </c>
      <c r="F24" s="1" t="s">
        <v>58</v>
      </c>
      <c r="G24" s="5" t="s">
        <v>50</v>
      </c>
      <c r="H24" t="s">
        <v>31</v>
      </c>
      <c r="I24" t="s">
        <v>118</v>
      </c>
      <c r="J24" t="s">
        <v>145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V24" t="s">
        <v>31</v>
      </c>
      <c r="W24" t="s">
        <v>31</v>
      </c>
      <c r="X24" t="s">
        <v>61</v>
      </c>
      <c r="Y24" t="s">
        <v>31</v>
      </c>
      <c r="Z24" t="s">
        <v>31</v>
      </c>
      <c r="AB24">
        <v>14</v>
      </c>
      <c r="AC24" s="7">
        <f>B5_Schematic_SF_FMv1_264[[#This Row],[Price Unit (Yen)]]*0.076</f>
        <v>1.0640000000000001</v>
      </c>
      <c r="AD24">
        <f>B5_Schematic_SF_FMv1_264[[#This Row],[Price Unit (Yen)]]*B5_Schematic_SF_FMv1_264[[#This Row],[Qty]]</f>
        <v>28</v>
      </c>
      <c r="AE24" s="7">
        <f>B5_Schematic_SF_FMv1_264[[#This Row],[Total Price (Yen)]]*0.076</f>
        <v>2.1280000000000001</v>
      </c>
      <c r="AF24" s="6" t="s">
        <v>146</v>
      </c>
    </row>
    <row r="25" spans="1:32">
      <c r="A25" s="3">
        <v>1</v>
      </c>
      <c r="B25" s="1" t="s">
        <v>147</v>
      </c>
      <c r="C25" s="1" t="s">
        <v>148</v>
      </c>
      <c r="D25" s="1" t="s">
        <v>149</v>
      </c>
      <c r="E25" s="4" t="s">
        <v>150</v>
      </c>
      <c r="F25" s="1" t="s">
        <v>151</v>
      </c>
      <c r="G25" s="5" t="s">
        <v>50</v>
      </c>
      <c r="H25" t="s">
        <v>31</v>
      </c>
      <c r="I25" t="s">
        <v>152</v>
      </c>
      <c r="J25" t="s">
        <v>153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154</v>
      </c>
      <c r="Q25" t="s">
        <v>154</v>
      </c>
      <c r="R25" t="s">
        <v>31</v>
      </c>
      <c r="S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B25">
        <v>67.599999999999994</v>
      </c>
      <c r="AC25" s="7">
        <f>B5_Schematic_SF_FMv1_264[[#This Row],[Price Unit (Yen)]]*0.076</f>
        <v>5.1375999999999991</v>
      </c>
      <c r="AD25">
        <f>B5_Schematic_SF_FMv1_264[[#This Row],[Price Unit (Yen)]]*B5_Schematic_SF_FMv1_264[[#This Row],[Qty]]</f>
        <v>67.599999999999994</v>
      </c>
      <c r="AE25" s="7">
        <f>B5_Schematic_SF_FMv1_264[[#This Row],[Total Price (Yen)]]*0.076</f>
        <v>5.1375999999999991</v>
      </c>
      <c r="AF25" s="6" t="s">
        <v>155</v>
      </c>
    </row>
    <row r="26" spans="1:32">
      <c r="A26" s="3">
        <v>3</v>
      </c>
      <c r="B26" s="1" t="s">
        <v>156</v>
      </c>
      <c r="C26" s="1" t="s">
        <v>80</v>
      </c>
      <c r="D26" s="1" t="s">
        <v>81</v>
      </c>
      <c r="E26" s="4" t="s">
        <v>157</v>
      </c>
      <c r="F26" s="1" t="s">
        <v>58</v>
      </c>
      <c r="G26" s="5" t="s">
        <v>50</v>
      </c>
      <c r="H26" t="s">
        <v>31</v>
      </c>
      <c r="I26" t="s">
        <v>118</v>
      </c>
      <c r="J26" t="s">
        <v>158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V26" t="s">
        <v>31</v>
      </c>
      <c r="W26" t="s">
        <v>31</v>
      </c>
      <c r="X26" t="s">
        <v>61</v>
      </c>
      <c r="Y26" t="s">
        <v>31</v>
      </c>
      <c r="Z26" t="s">
        <v>31</v>
      </c>
      <c r="AB26">
        <v>14</v>
      </c>
      <c r="AC26" s="7">
        <f>B5_Schematic_SF_FMv1_264[[#This Row],[Price Unit (Yen)]]*0.076</f>
        <v>1.0640000000000001</v>
      </c>
      <c r="AD26">
        <f>B5_Schematic_SF_FMv1_264[[#This Row],[Price Unit (Yen)]]*B5_Schematic_SF_FMv1_264[[#This Row],[Qty]]</f>
        <v>42</v>
      </c>
      <c r="AE26" s="7">
        <f>B5_Schematic_SF_FMv1_264[[#This Row],[Total Price (Yen)]]*0.076</f>
        <v>3.1919999999999997</v>
      </c>
      <c r="AF26" s="6" t="s">
        <v>159</v>
      </c>
    </row>
    <row r="27" spans="1:32">
      <c r="A27" s="3">
        <v>1</v>
      </c>
      <c r="B27" s="1" t="s">
        <v>160</v>
      </c>
      <c r="C27" s="1" t="s">
        <v>80</v>
      </c>
      <c r="D27" s="1" t="s">
        <v>81</v>
      </c>
      <c r="E27" s="4" t="s">
        <v>161</v>
      </c>
      <c r="F27" s="1" t="s">
        <v>58</v>
      </c>
      <c r="G27" s="5" t="s">
        <v>50</v>
      </c>
      <c r="H27" t="s">
        <v>31</v>
      </c>
      <c r="I27" t="s">
        <v>113</v>
      </c>
      <c r="J27" t="s">
        <v>162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V27" t="s">
        <v>31</v>
      </c>
      <c r="W27" t="s">
        <v>31</v>
      </c>
      <c r="X27" t="s">
        <v>61</v>
      </c>
      <c r="Y27" t="s">
        <v>31</v>
      </c>
      <c r="Z27" t="s">
        <v>31</v>
      </c>
      <c r="AB27">
        <v>14</v>
      </c>
      <c r="AC27" s="7">
        <f>B5_Schematic_SF_FMv1_264[[#This Row],[Price Unit (Yen)]]*0.076</f>
        <v>1.0640000000000001</v>
      </c>
      <c r="AD27">
        <f>B5_Schematic_SF_FMv1_264[[#This Row],[Price Unit (Yen)]]*B5_Schematic_SF_FMv1_264[[#This Row],[Qty]]</f>
        <v>14</v>
      </c>
      <c r="AE27" s="7">
        <f>B5_Schematic_SF_FMv1_264[[#This Row],[Total Price (Yen)]]*0.076</f>
        <v>1.0640000000000001</v>
      </c>
      <c r="AF27" s="6" t="s">
        <v>163</v>
      </c>
    </row>
    <row r="28" spans="1:32">
      <c r="A28" s="3">
        <v>2</v>
      </c>
      <c r="B28" s="1" t="s">
        <v>164</v>
      </c>
      <c r="C28" s="1" t="s">
        <v>80</v>
      </c>
      <c r="D28" s="1" t="s">
        <v>81</v>
      </c>
      <c r="E28" s="4" t="s">
        <v>165</v>
      </c>
      <c r="F28" s="1" t="s">
        <v>58</v>
      </c>
      <c r="G28" s="5" t="s">
        <v>50</v>
      </c>
      <c r="H28" t="s">
        <v>31</v>
      </c>
      <c r="I28" t="s">
        <v>166</v>
      </c>
      <c r="J28" t="s">
        <v>167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V28" t="s">
        <v>31</v>
      </c>
      <c r="W28" t="s">
        <v>31</v>
      </c>
      <c r="X28" t="s">
        <v>61</v>
      </c>
      <c r="Y28" t="s">
        <v>31</v>
      </c>
      <c r="Z28" t="s">
        <v>31</v>
      </c>
      <c r="AB28">
        <v>21</v>
      </c>
      <c r="AC28" s="7">
        <f>B5_Schematic_SF_FMv1_264[[#This Row],[Price Unit (Yen)]]*0.076</f>
        <v>1.5959999999999999</v>
      </c>
      <c r="AD28">
        <f>B5_Schematic_SF_FMv1_264[[#This Row],[Price Unit (Yen)]]*B5_Schematic_SF_FMv1_264[[#This Row],[Qty]]</f>
        <v>42</v>
      </c>
      <c r="AE28" s="7">
        <f>B5_Schematic_SF_FMv1_264[[#This Row],[Total Price (Yen)]]*0.076</f>
        <v>3.1919999999999997</v>
      </c>
      <c r="AF28" s="6" t="s">
        <v>168</v>
      </c>
    </row>
    <row r="29" spans="1:32">
      <c r="A29" s="3">
        <v>1</v>
      </c>
      <c r="B29" s="1" t="s">
        <v>169</v>
      </c>
      <c r="C29" s="1" t="s">
        <v>80</v>
      </c>
      <c r="D29" s="1" t="s">
        <v>81</v>
      </c>
      <c r="E29" s="4" t="s">
        <v>170</v>
      </c>
      <c r="F29" s="1" t="s">
        <v>58</v>
      </c>
      <c r="G29" s="5" t="s">
        <v>50</v>
      </c>
      <c r="H29" t="s">
        <v>31</v>
      </c>
      <c r="I29" t="s">
        <v>113</v>
      </c>
      <c r="J29" t="s">
        <v>171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V29" t="s">
        <v>31</v>
      </c>
      <c r="W29" t="s">
        <v>31</v>
      </c>
      <c r="X29" t="s">
        <v>61</v>
      </c>
      <c r="Y29" t="s">
        <v>31</v>
      </c>
      <c r="Z29" t="s">
        <v>31</v>
      </c>
      <c r="AB29">
        <v>14</v>
      </c>
      <c r="AC29" s="7">
        <f>B5_Schematic_SF_FMv1_264[[#This Row],[Price Unit (Yen)]]*0.076</f>
        <v>1.0640000000000001</v>
      </c>
      <c r="AD29">
        <f>B5_Schematic_SF_FMv1_264[[#This Row],[Price Unit (Yen)]]*B5_Schematic_SF_FMv1_264[[#This Row],[Qty]]</f>
        <v>14</v>
      </c>
      <c r="AE29" s="7">
        <f>B5_Schematic_SF_FMv1_264[[#This Row],[Total Price (Yen)]]*0.076</f>
        <v>1.0640000000000001</v>
      </c>
      <c r="AF29" s="6" t="s">
        <v>172</v>
      </c>
    </row>
    <row r="30" spans="1:32">
      <c r="A30" s="3">
        <v>1</v>
      </c>
      <c r="B30" s="1" t="s">
        <v>173</v>
      </c>
      <c r="C30" s="1" t="s">
        <v>80</v>
      </c>
      <c r="D30" s="1" t="s">
        <v>81</v>
      </c>
      <c r="E30" s="4" t="s">
        <v>174</v>
      </c>
      <c r="F30" s="1" t="s">
        <v>58</v>
      </c>
      <c r="G30" s="5" t="s">
        <v>50</v>
      </c>
      <c r="H30" t="s">
        <v>31</v>
      </c>
      <c r="I30" t="s">
        <v>118</v>
      </c>
      <c r="J30" t="s">
        <v>175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V30" t="s">
        <v>31</v>
      </c>
      <c r="W30" t="s">
        <v>31</v>
      </c>
      <c r="X30" t="s">
        <v>61</v>
      </c>
      <c r="Y30" t="s">
        <v>31</v>
      </c>
      <c r="Z30" t="s">
        <v>31</v>
      </c>
      <c r="AC30" s="7">
        <f>B5_Schematic_SF_FMv1_264[[#This Row],[Price Unit (Yen)]]*0.076</f>
        <v>0</v>
      </c>
      <c r="AD30">
        <f>B5_Schematic_SF_FMv1_264[[#This Row],[Price Unit (Yen)]]*B5_Schematic_SF_FMv1_264[[#This Row],[Qty]]</f>
        <v>0</v>
      </c>
      <c r="AE30" s="7">
        <f>B5_Schematic_SF_FMv1_264[[#This Row],[Total Price (Yen)]]*0.076</f>
        <v>0</v>
      </c>
      <c r="AF30" s="6" t="s">
        <v>176</v>
      </c>
    </row>
    <row r="31" spans="1:32">
      <c r="A31" s="3">
        <v>1</v>
      </c>
      <c r="B31" s="1" t="s">
        <v>177</v>
      </c>
      <c r="C31" s="1" t="s">
        <v>80</v>
      </c>
      <c r="D31" s="1" t="s">
        <v>81</v>
      </c>
      <c r="E31" s="4" t="s">
        <v>178</v>
      </c>
      <c r="F31" s="1" t="s">
        <v>58</v>
      </c>
      <c r="G31" s="5" t="s">
        <v>50</v>
      </c>
      <c r="H31" t="s">
        <v>31</v>
      </c>
      <c r="I31" t="s">
        <v>113</v>
      </c>
      <c r="J31" t="s">
        <v>179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V31" t="s">
        <v>31</v>
      </c>
      <c r="W31" t="s">
        <v>31</v>
      </c>
      <c r="X31" t="s">
        <v>61</v>
      </c>
      <c r="Y31" t="s">
        <v>31</v>
      </c>
      <c r="Z31" t="s">
        <v>31</v>
      </c>
      <c r="AB31">
        <v>14</v>
      </c>
      <c r="AC31" s="7">
        <f>B5_Schematic_SF_FMv1_264[[#This Row],[Price Unit (Yen)]]*0.076</f>
        <v>1.0640000000000001</v>
      </c>
      <c r="AD31">
        <f>B5_Schematic_SF_FMv1_264[[#This Row],[Price Unit (Yen)]]*B5_Schematic_SF_FMv1_264[[#This Row],[Qty]]</f>
        <v>14</v>
      </c>
      <c r="AE31" s="7">
        <f>B5_Schematic_SF_FMv1_264[[#This Row],[Total Price (Yen)]]*0.076</f>
        <v>1.0640000000000001</v>
      </c>
      <c r="AF31" s="6" t="s">
        <v>180</v>
      </c>
    </row>
    <row r="32" spans="1:32">
      <c r="A32" s="3">
        <v>1</v>
      </c>
      <c r="B32" s="1" t="s">
        <v>181</v>
      </c>
      <c r="C32" s="1" t="s">
        <v>181</v>
      </c>
      <c r="D32" s="1" t="s">
        <v>182</v>
      </c>
      <c r="E32" s="4" t="s">
        <v>183</v>
      </c>
      <c r="F32" s="1" t="s">
        <v>184</v>
      </c>
      <c r="G32" s="5" t="s">
        <v>50</v>
      </c>
      <c r="H32" t="s">
        <v>31</v>
      </c>
      <c r="I32" t="s">
        <v>185</v>
      </c>
      <c r="J32" t="s">
        <v>186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B32">
        <v>53</v>
      </c>
      <c r="AC32" s="7">
        <f>B5_Schematic_SF_FMv1_264[[#This Row],[Price Unit (Yen)]]*0.076</f>
        <v>4.0279999999999996</v>
      </c>
      <c r="AD32">
        <f>B5_Schematic_SF_FMv1_264[[#This Row],[Price Unit (Yen)]]*B5_Schematic_SF_FMv1_264[[#This Row],[Qty]]</f>
        <v>53</v>
      </c>
      <c r="AE32" s="7">
        <f>B5_Schematic_SF_FMv1_264[[#This Row],[Total Price (Yen)]]*0.076</f>
        <v>4.0279999999999996</v>
      </c>
      <c r="AF32" s="6" t="s">
        <v>187</v>
      </c>
    </row>
    <row r="33" spans="1:32">
      <c r="A33" s="3">
        <v>1</v>
      </c>
      <c r="B33" s="1" t="s">
        <v>188</v>
      </c>
      <c r="C33" s="1" t="s">
        <v>148</v>
      </c>
      <c r="D33" s="1" t="s">
        <v>149</v>
      </c>
      <c r="E33" s="4" t="s">
        <v>189</v>
      </c>
      <c r="F33" s="1" t="s">
        <v>151</v>
      </c>
      <c r="G33" s="5" t="s">
        <v>50</v>
      </c>
      <c r="H33" t="s">
        <v>31</v>
      </c>
      <c r="I33" t="s">
        <v>190</v>
      </c>
      <c r="J33" t="s">
        <v>191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154</v>
      </c>
      <c r="Q33" t="s">
        <v>154</v>
      </c>
      <c r="R33" t="s">
        <v>31</v>
      </c>
      <c r="S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B33">
        <v>231</v>
      </c>
      <c r="AC33" s="7">
        <f>B5_Schematic_SF_FMv1_264[[#This Row],[Price Unit (Yen)]]*0.076</f>
        <v>17.556000000000001</v>
      </c>
      <c r="AD33">
        <f>B5_Schematic_SF_FMv1_264[[#This Row],[Price Unit (Yen)]]*B5_Schematic_SF_FMv1_264[[#This Row],[Qty]]</f>
        <v>231</v>
      </c>
      <c r="AE33" s="7">
        <f>B5_Schematic_SF_FMv1_264[[#This Row],[Total Price (Yen)]]*0.076</f>
        <v>17.556000000000001</v>
      </c>
      <c r="AF33" s="6" t="s">
        <v>192</v>
      </c>
    </row>
    <row r="34" spans="1:32" ht="28.9">
      <c r="A34" s="3">
        <v>1</v>
      </c>
      <c r="B34" s="1" t="s">
        <v>193</v>
      </c>
      <c r="C34" s="1" t="s">
        <v>193</v>
      </c>
      <c r="D34" s="1" t="s">
        <v>194</v>
      </c>
      <c r="E34" s="4" t="s">
        <v>195</v>
      </c>
      <c r="F34" s="4" t="s">
        <v>196</v>
      </c>
      <c r="G34" s="5">
        <v>6</v>
      </c>
      <c r="H34" t="s">
        <v>31</v>
      </c>
      <c r="I34" t="s">
        <v>197</v>
      </c>
      <c r="J34" t="s">
        <v>193</v>
      </c>
      <c r="K34" t="s">
        <v>31</v>
      </c>
      <c r="L34" t="s">
        <v>31</v>
      </c>
      <c r="M34" t="s">
        <v>31</v>
      </c>
      <c r="N34" t="s">
        <v>31</v>
      </c>
      <c r="O34" t="s">
        <v>193</v>
      </c>
      <c r="P34" t="s">
        <v>198</v>
      </c>
      <c r="Q34" t="s">
        <v>199</v>
      </c>
      <c r="R34" t="s">
        <v>31</v>
      </c>
      <c r="S34" t="s">
        <v>31</v>
      </c>
      <c r="T34">
        <v>0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B34">
        <v>1072</v>
      </c>
      <c r="AC34" s="7">
        <f>B5_Schematic_SF_FMv1_264[[#This Row],[Price Unit (Yen)]]*0.076</f>
        <v>81.471999999999994</v>
      </c>
      <c r="AD34">
        <f>B5_Schematic_SF_FMv1_264[[#This Row],[Price Unit (Yen)]]*B5_Schematic_SF_FMv1_264[[#This Row],[Qty]]</f>
        <v>1072</v>
      </c>
      <c r="AE34" s="7">
        <f>B5_Schematic_SF_FMv1_264[[#This Row],[Total Price (Yen)]]*0.076</f>
        <v>81.471999999999994</v>
      </c>
      <c r="AF34" s="6" t="s">
        <v>200</v>
      </c>
    </row>
    <row r="35" spans="1:32">
      <c r="A35" s="3">
        <v>1</v>
      </c>
      <c r="B35" s="1" t="s">
        <v>201</v>
      </c>
      <c r="C35" s="1" t="s">
        <v>201</v>
      </c>
      <c r="D35" s="1" t="s">
        <v>201</v>
      </c>
      <c r="E35" s="4" t="s">
        <v>202</v>
      </c>
      <c r="F35" s="1" t="s">
        <v>203</v>
      </c>
      <c r="G35" s="5" t="s">
        <v>50</v>
      </c>
      <c r="H35" t="s">
        <v>31</v>
      </c>
      <c r="I35" t="s">
        <v>204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B35" s="8">
        <v>11530</v>
      </c>
      <c r="AC35" s="7">
        <f>B5_Schematic_SF_FMv1_264[[#This Row],[Price Unit (Yen)]]*0.076</f>
        <v>876.28</v>
      </c>
      <c r="AD35">
        <f>B5_Schematic_SF_FMv1_264[[#This Row],[Price Unit (Yen)]]*B5_Schematic_SF_FMv1_264[[#This Row],[Qty]]</f>
        <v>11530</v>
      </c>
      <c r="AE35" s="7">
        <f>B5_Schematic_SF_FMv1_264[[#This Row],[Total Price (Yen)]]*0.076</f>
        <v>876.28</v>
      </c>
      <c r="AF35" s="6" t="s">
        <v>205</v>
      </c>
    </row>
    <row r="36" spans="1:32">
      <c r="A36" s="3">
        <v>3</v>
      </c>
      <c r="B36" s="1" t="s">
        <v>206</v>
      </c>
      <c r="C36" s="1" t="s">
        <v>206</v>
      </c>
      <c r="D36" s="1" t="s">
        <v>206</v>
      </c>
      <c r="E36" s="4" t="s">
        <v>207</v>
      </c>
      <c r="F36" s="1" t="s">
        <v>31</v>
      </c>
      <c r="G36" s="5"/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C36" s="7">
        <f>B5_Schematic_SF_FMv1_264[[#This Row],[Price Unit (Yen)]]*0.076</f>
        <v>0</v>
      </c>
      <c r="AD36">
        <f>B5_Schematic_SF_FMv1_264[[#This Row],[Price Unit (Yen)]]*B5_Schematic_SF_FMv1_264[[#This Row],[Qty]]</f>
        <v>0</v>
      </c>
      <c r="AE36" s="7">
        <f>B5_Schematic_SF_FMv1_264[[#This Row],[Total Price (Yen)]]*0.076</f>
        <v>0</v>
      </c>
    </row>
    <row r="37" spans="1:32">
      <c r="A37" s="3">
        <v>4</v>
      </c>
      <c r="B37" s="1" t="s">
        <v>208</v>
      </c>
      <c r="C37" s="1" t="s">
        <v>208</v>
      </c>
      <c r="D37" s="1" t="s">
        <v>209</v>
      </c>
      <c r="E37" s="4" t="s">
        <v>210</v>
      </c>
      <c r="F37" s="1" t="s">
        <v>31</v>
      </c>
      <c r="G37" s="5" t="s">
        <v>50</v>
      </c>
      <c r="H37" t="s">
        <v>31</v>
      </c>
      <c r="I37" t="s">
        <v>211</v>
      </c>
      <c r="J37" s="1" t="s">
        <v>212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B37">
        <v>37</v>
      </c>
      <c r="AC37" s="7">
        <f>B5_Schematic_SF_FMv1_264[[#This Row],[Price Unit (Yen)]]*0.076</f>
        <v>2.8119999999999998</v>
      </c>
      <c r="AD37">
        <f>B5_Schematic_SF_FMv1_264[[#This Row],[Price Unit (Yen)]]*B5_Schematic_SF_FMv1_264[[#This Row],[Qty]]</f>
        <v>148</v>
      </c>
      <c r="AE37" s="7">
        <f>B5_Schematic_SF_FMv1_264[[#This Row],[Total Price (Yen)]]*0.076</f>
        <v>11.247999999999999</v>
      </c>
      <c r="AF37" s="6" t="s">
        <v>213</v>
      </c>
    </row>
    <row r="38" spans="1:32" ht="28.9">
      <c r="A38" s="3">
        <v>1</v>
      </c>
      <c r="B38" s="1" t="s">
        <v>214</v>
      </c>
      <c r="C38" s="1" t="s">
        <v>214</v>
      </c>
      <c r="D38" s="1" t="s">
        <v>215</v>
      </c>
      <c r="E38" s="4" t="s">
        <v>216</v>
      </c>
      <c r="F38" s="4" t="s">
        <v>217</v>
      </c>
      <c r="G38" s="5" t="s">
        <v>50</v>
      </c>
      <c r="H38" t="s">
        <v>31</v>
      </c>
      <c r="I38" t="s">
        <v>197</v>
      </c>
      <c r="J38" t="s">
        <v>218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B38">
        <v>127</v>
      </c>
      <c r="AC38" s="7">
        <f>B5_Schematic_SF_FMv1_264[[#This Row],[Price Unit (Yen)]]*0.076</f>
        <v>9.6519999999999992</v>
      </c>
      <c r="AD38">
        <f>B5_Schematic_SF_FMv1_264[[#This Row],[Price Unit (Yen)]]*B5_Schematic_SF_FMv1_264[[#This Row],[Qty]]</f>
        <v>127</v>
      </c>
      <c r="AE38" s="7">
        <f>B5_Schematic_SF_FMv1_264[[#This Row],[Total Price (Yen)]]*0.076</f>
        <v>9.6519999999999992</v>
      </c>
      <c r="AF38" s="6" t="s">
        <v>219</v>
      </c>
    </row>
    <row r="39" spans="1:32">
      <c r="A39" s="3">
        <v>1</v>
      </c>
      <c r="B39" s="1" t="s">
        <v>220</v>
      </c>
      <c r="C39" s="1" t="s">
        <v>220</v>
      </c>
      <c r="D39" s="1" t="s">
        <v>220</v>
      </c>
      <c r="E39" s="4" t="s">
        <v>220</v>
      </c>
      <c r="F39" s="1" t="s">
        <v>31</v>
      </c>
      <c r="G39" s="5" t="s">
        <v>50</v>
      </c>
      <c r="H39" t="s">
        <v>31</v>
      </c>
      <c r="I39" t="s">
        <v>221</v>
      </c>
      <c r="J39" t="s">
        <v>222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B39">
        <v>1201</v>
      </c>
      <c r="AC39" s="7">
        <f>B5_Schematic_SF_FMv1_264[[#This Row],[Price Unit (Yen)]]*0.076</f>
        <v>91.275999999999996</v>
      </c>
      <c r="AD39">
        <f>B5_Schematic_SF_FMv1_264[[#This Row],[Price Unit (Yen)]]*B5_Schematic_SF_FMv1_264[[#This Row],[Qty]]</f>
        <v>1201</v>
      </c>
      <c r="AE39" s="7">
        <f>B5_Schematic_SF_FMv1_264[[#This Row],[Total Price (Yen)]]*0.076</f>
        <v>91.275999999999996</v>
      </c>
      <c r="AF39" s="6" t="s">
        <v>223</v>
      </c>
    </row>
    <row r="40" spans="1:32">
      <c r="A40" s="3">
        <v>1</v>
      </c>
      <c r="B40" s="1" t="s">
        <v>224</v>
      </c>
      <c r="C40" s="1" t="s">
        <v>224</v>
      </c>
      <c r="D40" s="1" t="s">
        <v>225</v>
      </c>
      <c r="E40" s="4" t="s">
        <v>226</v>
      </c>
      <c r="F40" s="1" t="s">
        <v>227</v>
      </c>
      <c r="G40" s="5" t="s">
        <v>50</v>
      </c>
      <c r="H40" t="s">
        <v>228</v>
      </c>
      <c r="I40" t="s">
        <v>229</v>
      </c>
      <c r="J40" t="s">
        <v>224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V40" t="s">
        <v>31</v>
      </c>
      <c r="W40" t="s">
        <v>31</v>
      </c>
      <c r="X40" t="s">
        <v>31</v>
      </c>
      <c r="Y40" t="s">
        <v>230</v>
      </c>
      <c r="Z40" t="s">
        <v>31</v>
      </c>
      <c r="AB40">
        <v>1892.59</v>
      </c>
      <c r="AC40" s="7">
        <f>B5_Schematic_SF_FMv1_264[[#This Row],[Price Unit (Yen)]]*0.076</f>
        <v>143.83684</v>
      </c>
      <c r="AD40">
        <f>B5_Schematic_SF_FMv1_264[[#This Row],[Price Unit (Yen)]]*B5_Schematic_SF_FMv1_264[[#This Row],[Qty]]</f>
        <v>1892.59</v>
      </c>
      <c r="AE40" s="7">
        <f>B5_Schematic_SF_FMv1_264[[#This Row],[Total Price (Yen)]]*0.076</f>
        <v>143.83684</v>
      </c>
      <c r="AF40" s="6" t="s">
        <v>231</v>
      </c>
    </row>
    <row r="41" spans="1:32" ht="57.6">
      <c r="A41" s="3">
        <v>1</v>
      </c>
      <c r="B41" s="1" t="s">
        <v>232</v>
      </c>
      <c r="C41" s="1" t="s">
        <v>232</v>
      </c>
      <c r="D41" s="1" t="s">
        <v>233</v>
      </c>
      <c r="E41" s="4" t="s">
        <v>234</v>
      </c>
      <c r="F41" s="4" t="s">
        <v>235</v>
      </c>
      <c r="G41" s="5" t="s">
        <v>50</v>
      </c>
      <c r="H41" t="s">
        <v>236</v>
      </c>
      <c r="I41" t="s">
        <v>237</v>
      </c>
      <c r="J41" t="s">
        <v>238</v>
      </c>
      <c r="K41" t="s">
        <v>31</v>
      </c>
      <c r="L41" t="s">
        <v>239</v>
      </c>
      <c r="M41" t="s">
        <v>240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U41">
        <v>1652172</v>
      </c>
      <c r="V41" t="s">
        <v>241</v>
      </c>
      <c r="W41" t="s">
        <v>31</v>
      </c>
      <c r="X41" t="s">
        <v>31</v>
      </c>
      <c r="Y41" t="s">
        <v>31</v>
      </c>
      <c r="Z41" t="s">
        <v>31</v>
      </c>
      <c r="AB41">
        <v>828</v>
      </c>
      <c r="AC41" s="7">
        <f>B5_Schematic_SF_FMv1_264[[#This Row],[Price Unit (Yen)]]*0.076</f>
        <v>62.927999999999997</v>
      </c>
      <c r="AD41">
        <f>B5_Schematic_SF_FMv1_264[[#This Row],[Price Unit (Yen)]]*B5_Schematic_SF_FMv1_264[[#This Row],[Qty]]</f>
        <v>828</v>
      </c>
      <c r="AE41" s="7">
        <f>B5_Schematic_SF_FMv1_264[[#This Row],[Total Price (Yen)]]*0.076</f>
        <v>62.927999999999997</v>
      </c>
      <c r="AF41" s="6" t="s">
        <v>242</v>
      </c>
    </row>
    <row r="42" spans="1:32" ht="43.15">
      <c r="A42" s="3">
        <v>1</v>
      </c>
      <c r="B42" s="1" t="s">
        <v>243</v>
      </c>
      <c r="C42" s="1" t="s">
        <v>243</v>
      </c>
      <c r="D42" s="1" t="s">
        <v>244</v>
      </c>
      <c r="E42" s="4" t="s">
        <v>245</v>
      </c>
      <c r="F42" s="4" t="s">
        <v>246</v>
      </c>
      <c r="G42" s="5" t="s">
        <v>50</v>
      </c>
      <c r="H42" t="s">
        <v>31</v>
      </c>
      <c r="I42" t="s">
        <v>247</v>
      </c>
      <c r="J42" t="s">
        <v>248</v>
      </c>
      <c r="K42" t="s">
        <v>249</v>
      </c>
      <c r="L42" t="s">
        <v>31</v>
      </c>
      <c r="M42" t="s">
        <v>31</v>
      </c>
      <c r="N42" t="s">
        <v>243</v>
      </c>
      <c r="O42" t="s">
        <v>31</v>
      </c>
      <c r="P42" t="s">
        <v>31</v>
      </c>
      <c r="Q42" t="s">
        <v>31</v>
      </c>
      <c r="R42" t="s">
        <v>31</v>
      </c>
      <c r="S42" t="s">
        <v>250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B42">
        <v>207</v>
      </c>
      <c r="AC42" s="7">
        <f>B5_Schematic_SF_FMv1_264[[#This Row],[Price Unit (Yen)]]*0.076</f>
        <v>15.731999999999999</v>
      </c>
      <c r="AD42">
        <f>B5_Schematic_SF_FMv1_264[[#This Row],[Price Unit (Yen)]]*B5_Schematic_SF_FMv1_264[[#This Row],[Qty]]</f>
        <v>207</v>
      </c>
      <c r="AE42" s="7">
        <f>B5_Schematic_SF_FMv1_264[[#This Row],[Total Price (Yen)]]*0.076</f>
        <v>15.731999999999999</v>
      </c>
      <c r="AF42" s="6" t="s">
        <v>251</v>
      </c>
    </row>
    <row r="43" spans="1:32">
      <c r="A43" s="3">
        <v>1</v>
      </c>
      <c r="B43" s="1" t="s">
        <v>252</v>
      </c>
      <c r="C43" s="1" t="s">
        <v>252</v>
      </c>
      <c r="D43" s="1" t="s">
        <v>252</v>
      </c>
      <c r="E43" s="4" t="s">
        <v>253</v>
      </c>
      <c r="F43" s="1" t="s">
        <v>31</v>
      </c>
      <c r="G43" s="5"/>
      <c r="H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C43" s="7">
        <f>B5_Schematic_SF_FMv1_264[[#This Row],[Price Unit (Yen)]]*0.076</f>
        <v>0</v>
      </c>
      <c r="AD43">
        <f>B5_Schematic_SF_FMv1_264[[#This Row],[Price Unit (Yen)]]*B5_Schematic_SF_FMv1_264[[#This Row],[Qty]]</f>
        <v>0</v>
      </c>
      <c r="AE43" s="7">
        <f>B5_Schematic_SF_FMv1_264[[#This Row],[Total Price (Yen)]]*0.076</f>
        <v>0</v>
      </c>
    </row>
    <row r="44" spans="1:32">
      <c r="A44" s="3">
        <v>3</v>
      </c>
      <c r="B44" s="1" t="s">
        <v>254</v>
      </c>
      <c r="C44" s="1" t="s">
        <v>254</v>
      </c>
      <c r="D44" s="1" t="s">
        <v>255</v>
      </c>
      <c r="E44" s="4" t="s">
        <v>256</v>
      </c>
      <c r="F44" s="1" t="s">
        <v>257</v>
      </c>
      <c r="G44" s="5" t="s">
        <v>50</v>
      </c>
      <c r="H44" t="s">
        <v>31</v>
      </c>
      <c r="I44" t="s">
        <v>258</v>
      </c>
      <c r="J44" t="s">
        <v>254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B44">
        <v>71</v>
      </c>
      <c r="AC44" s="7">
        <f>B5_Schematic_SF_FMv1_264[[#This Row],[Price Unit (Yen)]]*0.076</f>
        <v>5.3959999999999999</v>
      </c>
      <c r="AD44">
        <f>B5_Schematic_SF_FMv1_264[[#This Row],[Price Unit (Yen)]]*B5_Schematic_SF_FMv1_264[[#This Row],[Qty]]</f>
        <v>213</v>
      </c>
      <c r="AE44" s="7">
        <f>B5_Schematic_SF_FMv1_264[[#This Row],[Total Price (Yen)]]*0.076</f>
        <v>16.187999999999999</v>
      </c>
      <c r="AF44" s="6" t="s">
        <v>259</v>
      </c>
    </row>
    <row r="45" spans="1:32">
      <c r="AE45" s="9"/>
    </row>
    <row r="46" spans="1:32">
      <c r="J46" s="10" t="s">
        <v>260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>
        <f>SUM(B5_Schematic_SF_FMv1_264[Total Price (U$D)])</f>
        <v>1501.3526400000001</v>
      </c>
    </row>
    <row r="47" spans="1:32">
      <c r="J47" s="13" t="s">
        <v>261</v>
      </c>
      <c r="AD47" s="9"/>
    </row>
  </sheetData>
  <hyperlinks>
    <hyperlink ref="J2" r:id="rId1" display="https://www.mouser.com/ProductDetail/ams-OSRAM/LS-Q976-NR-1?qs=K5ta8V%252BWhtbwdFgXKu1Oiw%3D%3D" xr:uid="{88225C54-BE85-483D-80F1-594AB5567F88}"/>
    <hyperlink ref="AF37" r:id="rId2" display="https://www.digikey.com/en/products/detail/rohm-semiconductor/DTC144EKAT146/650533" xr:uid="{2091F9D3-5023-42B1-A7FE-677BF69F362E}"/>
    <hyperlink ref="AF34" r:id="rId3" display="https://www.mouser.jp/ProductDetail/Microchip-Technology/ATMEGA644-20PU?qs=8jWQYweyg6OtmZV4EMC1iQ%3D%3D" xr:uid="{66B04415-666E-48E8-96B5-D6715008F8C3}"/>
    <hyperlink ref="AF33" r:id="rId4" display="https://jp.rs-online.com/web/p/crystal-units/5476452" xr:uid="{ED92B5AF-0A8D-4B82-A7FF-A5005F880D96}"/>
    <hyperlink ref="AF35" r:id="rId5" display="http://www.radiometrix.com/content/bim1h" xr:uid="{10E07B86-9B88-41E5-A442-76A79B61C264}"/>
    <hyperlink ref="AF6" r:id="rId6" display="https://www.digikey.com/en/products/detail/vishay-dale/WSL0805R0250FEA18/712459" xr:uid="{C258E0D1-210C-4C63-ABFE-A5FA6AD6846E}"/>
    <hyperlink ref="AF7" r:id="rId7" display="https://www.digikey.com/en/products/detail/vishay-dale/WSL0805R0250FEA18/712459" xr:uid="{B6E97DDC-06DF-48DA-A55B-663AE478C79C}"/>
    <hyperlink ref="AF31" r:id="rId8" display="https://www.digikey.jp/en/products/detail/koa-speer-electronics-inc/RK73H1JTTD5101F/9846941" xr:uid="{F994552B-71C4-4E67-ADB2-D142912E578B}"/>
    <hyperlink ref="AF29" r:id="rId9" display="https://www.digikey.jp/en/products/detail/koa-speer-electronics-inc/RK73B1JTTD432J/9846829" xr:uid="{BDEE29BE-17B0-4226-8071-CBEE7C94568F}"/>
    <hyperlink ref="AF22" r:id="rId10" display="https://www.digikey.jp/en/products/detail/koa-speer-electronics-inc/RK73H1JTTD2201F/9846907" xr:uid="{180E95D0-2105-4EA3-8E21-4C65D70F523A}"/>
    <hyperlink ref="AF27" r:id="rId11" display="https://www.digikey.jp/en/products/detail/koa-speer-electronics-inc/RK73H1JTTD3301F/9846903" xr:uid="{8F501DB5-90D5-4DFB-95C3-4E181694D3E1}"/>
    <hyperlink ref="AF16" r:id="rId12" display="https://www.digikey.jp/en/products/detail/koa-speer-electronics-inc/RK73H1JTTD1203F/9847089" xr:uid="{36FF5BD5-C83C-40CC-8F5A-2691BEC7AB34}"/>
    <hyperlink ref="AF19" r:id="rId13" display="https://www.digikey.jp/en/products/detail/koa-speer-electronics-inc/RK73H1JTTD1001F/9846888" xr:uid="{49FBB5FC-ACD3-4762-A9C0-1ED15F83A53F}"/>
    <hyperlink ref="AF8" r:id="rId14" display="https://www.digikey.jp/ja/products/detail/kemet/C0603C104K3RACTU/416057" xr:uid="{B174D98E-C4D4-4E54-AB2C-1C963428CD91}"/>
    <hyperlink ref="AF9" r:id="rId15" display="https://www.digikey.jp/ja/products/detail/kemet/C0603C104K3RACTU/416057" xr:uid="{6428628F-2244-4C00-9B01-5CEE40D84200}"/>
    <hyperlink ref="AF10" r:id="rId16" display="https://www.digikey.jp/ja/products/detail/kemet/C0603C104K3RACTU/416057" xr:uid="{0EBFE558-C7E8-4384-A3EB-10053E01A362}"/>
    <hyperlink ref="AF14" r:id="rId17" display="https://www.digikey.jp/ja/products/detail/tdk-corporation/C1608X7S0J106M080AC/3661624" xr:uid="{69203F4E-5463-4E48-B03D-5A2C898C322C}"/>
    <hyperlink ref="AF23" r:id="rId18" display="https://www.mouser.jp/ProductDetail/KEMET/C0603C222K1HACAUTO?qs=zW32dvEIR3sqW4pfiKkmLg%3D%3D" xr:uid="{E990AC0E-FA15-49FD-92F0-463917CC07FC}"/>
    <hyperlink ref="AF18" r:id="rId19" display="https://www.digikey.jp/ja/products/detail/yageo/CC0805JRNPO0BN180/5884027?s=N4IgTCBcDaIMwEYEFoAsYEE5koHIBEQBdAXyA" xr:uid="{E4144D6F-BADE-4725-9EBA-9658D63083A0}"/>
    <hyperlink ref="AF12" r:id="rId20" display="https://www.mouser.jp/ProductDetail/Samsung-Electro-Mechanics/CL21X107MRYN3WE?qs=Jm2GQyTW%2FbjN1WRvD4gN%252BA%3D%3D" xr:uid="{8215BE7C-71EB-465B-BD4D-53F3EB300F70}"/>
    <hyperlink ref="AF20" r:id="rId21" display="https://www.digikey.jp/ja/products/detail/yageo/CC0201MRX5R5BB105/5195515" xr:uid="{D5C40ACE-EBBD-465B-BE48-8517B14BE844}"/>
    <hyperlink ref="AF21" r:id="rId22" display="https://www.digikey.jp/ja/products/detail/yageo/CC0201MRX5R5BB105/5195515" xr:uid="{FF230776-327E-4A86-8370-50F106B22770}"/>
    <hyperlink ref="AF25" r:id="rId23" display="https://jp.rs-online.com/web/p/crystal-units/8149541" xr:uid="{D9032C59-BB2D-41CA-B654-7B2FC5A85211}"/>
    <hyperlink ref="AF28" r:id="rId24" display="https://www.mouser.jp/ProductDetail/Panasonic/ERJ-U03F3300V?qs=pdFhdcvjjghDmBGR0XuHvA%3D%3D" xr:uid="{377EF356-0531-4018-94CE-163EA6DB3B31}"/>
    <hyperlink ref="AF11" r:id="rId25" display="https://www.digikey.jp/en/products/detail/yageo/RC0603FR-07100KL/726889" xr:uid="{3B7BE3AB-C28F-4E2B-9B6B-F04827E87CB4}"/>
    <hyperlink ref="AF13" r:id="rId26" display="https://www.digikey.jp/en/products/detail/koa-speer-electronics-inc/RN73H1JTTD1002F50/10677869" xr:uid="{F329D4EB-75F0-4A74-B350-209FC71C6711}"/>
    <hyperlink ref="AF30" r:id="rId27" display="https://jp.rs-online.com/web/p/surface-mount-resistors/0432539/?relevancy-data=636F3D3126696E3D4931384E53656172636847656E65726963266C753D6A61266D6D3D6D61746368616C6C7061727469616C26706D3D5E5B5C707B4C7D5C707B4E647D2D2C2F255C2E5D2B2426706F3D31313326736E3D592673723D2673743D4B4559574F52445F53494E474C455F414C5048415F4E554D455249432677633D4E4F4E45267573743D524B37334232415454443437334A267374613D524B37334232415454443437334A26&amp;searchHistory=%7B%22enabled%22%3Atrue%7D" xr:uid="{3166F4DC-0391-4E39-8AD7-D0135151E5E5}"/>
    <hyperlink ref="AF26" r:id="rId28" display="https://www.digikey.jp/en/products/detail/koa-speer-electronics-inc/RK73B2ATTD204J/10238130" xr:uid="{0D544EE7-F770-4959-B413-25B4D6A7703C}"/>
    <hyperlink ref="AF24" r:id="rId29" display="https://www.digikey.jp/en/products/detail/koa-speer-electronics-inc/RK73H1JTTD2203F/9846933" xr:uid="{BC1C7B04-36E8-441D-A82E-E03681941BEF}"/>
    <hyperlink ref="AF17" r:id="rId30" display="https://www.digikey.jp/en/products/detail/koa-speer-electronics-inc/RK73H1JTTD1502F/9846896" xr:uid="{47C8BD4D-C6BC-486C-94D4-BD3A8DE46B1E}"/>
    <hyperlink ref="AF15" r:id="rId31" display="https://www.digikey.jp/ja/products/detail/kemet/L0805R100KPWST/3674050" xr:uid="{F1C1657F-585A-4AA8-8D6B-FA8C4C79F122}"/>
    <hyperlink ref="AF5" r:id="rId32" display="https://jp.rs-online.com/web/p/pcb-headers/1721806?cm_mmc=aff2-_-jp-_-octopart-_-Instock1721806" xr:uid="{854C5FA1-3ECA-4A06-B9B8-836D92BF34D6}"/>
    <hyperlink ref="AF32" r:id="rId33" display="https://www.mouser.jp/ProductDetail/Nexperia/74LVC1G125GW125?qs=me8TqzrmIYXtmz2PPTYwGg%3D%3D" xr:uid="{27CAC091-27D3-4917-A2C4-9FF19881B214}"/>
    <hyperlink ref="AF38" r:id="rId34" display="https://www.digikey.jp/ja/products/detail/microchip-technology/MCP602-E-SN/683212?s=N4IgTCBcDaILIGEAKA2ADGAtAUQPQGUA5EAXQF8g" xr:uid="{CEDC0B4B-6102-4B12-A1EB-5C0200B937E2}"/>
    <hyperlink ref="AF39" r:id="rId35" display="https://www.digikey.jp/ja/products/detail/amphenol-rf/908-22101-TC/4746901" xr:uid="{5773D02A-E5BB-4F2D-9946-7E9339381554}"/>
    <hyperlink ref="AF40" r:id="rId36" display="https://www.digikey.jp/ja/products/detail/micron-technology-inc/MT25QU01GBBB8ESF-0SIT-TR/6136064?s=N4IgTCBcDaILIBUwFYCKBVADARgOICFCAOAUQGUAxAWkzIEkEACBAJRAF0BfIA" xr:uid="{61BA8113-7670-4EC5-AB31-B66899047CDC}"/>
    <hyperlink ref="AF41" r:id="rId37" display="https://www.digikey.jp/ja/products/detail/microchip-technology/PIC18F67J94-I-PT/3872481?s=N4IgTCBcDaIAoEkDCBGAHAMQGwHYBSAnACwC0CA9HACogC6AvkA" xr:uid="{059EAD07-C281-40E2-A31C-F709D7B3F26C}"/>
    <hyperlink ref="AF42" r:id="rId38" display="https://www.digikey.jp/ja/products/detail/bourns-inc/PVG3A203C01R00/666226" xr:uid="{22B0A92C-9EEE-47EE-B119-48A2F09E96CF}"/>
    <hyperlink ref="AF44" r:id="rId39" display="https://www.digikey.jp/ja/products/detail/vishay-siliconix/SQ1922EEH-T1-GE3/7566740?s=N4IgTCBcDaIMoEUCMBOMYCiGASIC6AvkA" xr:uid="{D35BC51C-CF13-4FF4-9F07-5168F7F3FC32}"/>
  </hyperlinks>
  <pageMargins left="0.7" right="0.7" top="0.75" bottom="0.75" header="0.3" footer="0.3"/>
  <pageSetup orientation="portrait" r:id="rId40"/>
  <tableParts count="1">
    <tablePart r:id="rId4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8 F A A B Q S w M E F A A C A A g A m 2 F 8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m 2 F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h f F Z r l r j v S Q I A A K 4 F A A A T A B w A R m 9 y b X V s Y X M v U 2 V j d G l v b j E u b S C i G A A o o B Q A A A A A A A A A A A A A A A A A A A A A A A A A A A C F l F 1 P q z A Y x + + X 7 D s 0 e L M l j G T z 6 M U x u 0 A o j m y 8 2 M I 5 G n d C K q s b O V B M W 6 a L 8 b u f z n E y t Z t y Q / v / P T x v 7 Y O g u S x q B v D u P b z o d r o d s S K c L s C J c X m W 4 X x F K y K L P M N e 5 g X r I R i d g 9 6 o b 4 A x K K n s d o B 6 c N 3 w n C r F E W v L r f O m o k z 2 v K K k l l M z q T a i Z 7 g / 5 x G j L i / W F A z A d N O I V Q N 8 J m Q h G 0 l B 9 A A S m q 9 Y X S 4 3 8 0 s f u X h w M 7 + v C V + I e U i f w E N d L i i f H 0 r J G p 1 b 8 l k a f f P O p W V R F Z L y s X F h m M C p y 6 Z i Y n w 6 N A F k e b 0 o 2 H I 8 H J 2 N T H D d 1 J J i u S n p e L + 0 w p r R P 3 1 z V 9 a J E f O 6 U m w B J p S o 6 G J b d U L u l W F L W r 2 3 6 4 A J 7 l r d L k u c k 5 J w M Z a 8 e e / S W R G 2 V B 6 T z S P d u 0 s 4 Y e K h 5 t U u 4 y 0 U v Q P x z Z c X 4 1 p u V G k + k + c / r K 3 h q w l e j F + k b K i S p R K A p M / y T X X p u s h 1 O S b 5 X 7 I 8 p H M p D j g R O S 8 e t / d D Y 6 d u F t v O 1 L 6 C G r J n M x + 6 W Z g G l x D p C b c 4 R r 4 D B z i J n K k e G G I H + X H i R 6 H O / C t / M I W 3 K j x K 9 k G O G a X I m d g Y Z i m a a V Y T 6 F 9 N E k 0 O 7 D D 1 b C d J E U R Z a A d 6 h R 8 s v s o j 8 H Q p S v F 3 X 7 U m X 3 Q o i A 9 I e r M i J / N s F M K Z X r x C I f x t I 9 1 3 l E y + S f D Y y c d R n M 5 s 5 C e 3 + r E j / M n l A f 5 F w T h W L I h c q F f y h m I E P f 9 G Z 2 k c q + t 2 5 B w / C K / 7 U U W U k U o N X / s X 2 U / r D r R y 7 9 N M b 0 f 0 4 8 1 9 v 7 W G x q f e / V 9 u y W u / 2 y n Y s f g X / w B Q S w E C L Q A U A A I A C A C b Y X x W S L L l + K Q A A A D 2 A A A A E g A A A A A A A A A A A A A A A A A A A A A A Q 2 9 u Z m l n L 1 B h Y 2 t h Z 2 U u e G 1 s U E s B A i 0 A F A A C A A g A m 2 F 8 V g / K 6 a u k A A A A 6 Q A A A B M A A A A A A A A A A A A A A A A A 8 A A A A F t D b 2 5 0 Z W 5 0 X 1 R 5 c G V z X S 5 4 b W x Q S w E C L Q A U A A I A C A C b Y X x W a 5 a 4 7 0 k C A A C u B Q A A E w A A A A A A A A A A A A A A A A D h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H w A A A A A A A J g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V f U 2 N o Z W 1 h d G l j X 1 N G X 0 Z N d j E l M j A y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I 1 X 1 N j a G V t Y X R p Y 1 9 T R l 9 G T X Y x X z I 2 N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s z R F 9 Q Q U N L Q U d F J n F 1 b 3 Q 7 L C Z x d W 9 0 O 0 F M T E l F R F 9 O V U 1 C R V I m c X V v d D s s J n F 1 b 3 Q 7 Q U x M S U V E X 1 B S S U N F L V N U T 0 N L J n F 1 b 3 Q 7 L C Z x d W 9 0 O 0 R F U 0 N S S V B U S U 9 O L j E m c X V v d D s s J n F 1 b 3 Q 7 R E l H S S 1 L R V l f U E F S V F 9 O V U 1 C R V I m c X V v d D s s J n F 1 b 3 Q 7 R E l H S S 1 L R V l f U F V S Q 0 h B U 0 V f V V J M J n F 1 b 3 Q 7 L C Z x d W 9 0 O 0 h F S U d I V C Z x d W 9 0 O y w m c X V v d D t N Q U 5 V R k F D V F V S R V J f T k F N R S Z x d W 9 0 O y w m c X V v d D t N Q U 5 V R k F D V F V S R V J f U E F S V F 9 O V U 1 C R V I m c X V v d D s s J n F 1 b 3 Q 7 T U Y m c X V v d D s s J n F 1 b 3 Q 7 T U 9 V U 0 V S X 1 B B U l R f T l V N Q k V S J n F 1 b 3 Q 7 L C Z x d W 9 0 O 0 1 P V V N F U l 9 Q U k l D R S 1 T V E 9 D S y Z x d W 9 0 O y w m c X V v d D t N U C Z x d W 9 0 O y w m c X V v d D t N U E 4 m c X V v d D s s J n F 1 b 3 Q 7 T 0 N f R k F S T k V M T C Z x d W 9 0 O y w m c X V v d D t P Q 1 9 O R V d B U k s m c X V v d D s s J n F 1 b 3 Q 7 T 1 R I R V J f U E F S V F 9 O V U 1 C R V I m c X V v d D s s J n F 1 b 3 Q 7 U E F D S 0 F H R S 4 x J n F 1 b 3 Q 7 L C Z x d W 9 0 O 1 B P U F V M Q V J J V F k m c X V v d D s s J n F 1 b 3 Q 7 U l N f U E F S V F 9 O V U 1 C R V I m c X V v d D s s J n F 1 b 3 Q 7 U l N f U F J J Q 0 U t U 1 R P Q 0 s m c X V v d D s s J n F 1 b 3 Q 7 U 1 B J Q 0 V N T 0 R F T C Z x d W 9 0 O y w m c X V v d D t T U E l D R V B S R U Z J W C Z x d W 9 0 O y w m c X V v d D t T V V B Q T E l F U l 9 O Q U 1 F J n F 1 b 3 Q 7 L C Z x d W 9 0 O 0 N v b H V t b j E m c X V v d D t d I i A v P j x F b n R y e S B U e X B l P S J G a W x s Q 2 9 s d W 1 u V H l w Z X M i I F Z h b H V l P S J z Q X d Z R 0 J n W U d C Z 0 1 H Q m d Z R 0 J n W U d C Z 1 l H Q m d Z R 0 J n W U d B d 0 1 H Q m d Z R 0 J n P T 0 i I C 8 + P E V u d H J 5 I F R 5 c G U 9 I k Z p b G x M Y X N 0 V X B k Y X R l Z C I g V m F s d W U 9 I m Q y M D I z L T A z L T I 3 V D A 1 O j Q y O j U 3 L j g 3 N z A 5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1 X 1 N j a G V t Y X R p Y 1 9 T R l 9 G T X Y x I D I 2 L 0 F 1 d G 9 S Z W 1 v d m V k Q 2 9 s d W 1 u c z E u e 1 F 0 e S w w f S Z x d W 9 0 O y w m c X V v d D t T Z W N 0 a W 9 u M S 9 C N V 9 T Y 2 h l b W F 0 a W N f U 0 Z f R k 1 2 M S A y N i 9 B d X R v U m V t b 3 Z l Z E N v b H V t b n M x L n t W Y W x 1 Z S w x f S Z x d W 9 0 O y w m c X V v d D t T Z W N 0 a W 9 u M S 9 C N V 9 T Y 2 h l b W F 0 a W N f U 0 Z f R k 1 2 M S A y N i 9 B d X R v U m V t b 3 Z l Z E N v b H V t b n M x L n t E Z X Z p Y 2 U s M n 0 m c X V v d D s s J n F 1 b 3 Q 7 U 2 V j d G l v b j E v Q j V f U 2 N o Z W 1 h d G l j X 1 N G X 0 Z N d j E g M j Y v Q X V 0 b 1 J l b W 9 2 Z W R D b 2 x 1 b W 5 z M S 5 7 U G F j a 2 F n Z S w z f S Z x d W 9 0 O y w m c X V v d D t T Z W N 0 a W 9 u M S 9 C N V 9 T Y 2 h l b W F 0 a W N f U 0 Z f R k 1 2 M S A y N i 9 B d X R v U m V t b 3 Z l Z E N v b H V t b n M x L n t Q Y X J 0 c y w 0 f S Z x d W 9 0 O y w m c X V v d D t T Z W N 0 a W 9 u M S 9 C N V 9 T Y 2 h l b W F 0 a W N f U 0 Z f R k 1 2 M S A y N i 9 B d X R v U m V t b 3 Z l Z E N v b H V t b n M x L n t E Z X N j c m l w d G l v b i w 1 f S Z x d W 9 0 O y w m c X V v d D t T Z W N 0 a W 9 u M S 9 C N V 9 T Y 2 h l b W F 0 a W N f U 0 Z f R k 1 2 M S A y N i 9 B d X R v U m V t b 3 Z l Z E N v b H V t b n M x L n s z R F 9 Q Q U N L Q U d F L D Z 9 J n F 1 b 3 Q 7 L C Z x d W 9 0 O 1 N l Y 3 R p b 2 4 x L 0 I 1 X 1 N j a G V t Y X R p Y 1 9 T R l 9 G T X Y x I D I 2 L 0 F 1 d G 9 S Z W 1 v d m V k Q 2 9 s d W 1 u c z E u e 0 F M T E l F R F 9 O V U 1 C R V I s N 3 0 m c X V v d D s s J n F 1 b 3 Q 7 U 2 V j d G l v b j E v Q j V f U 2 N o Z W 1 h d G l j X 1 N G X 0 Z N d j E g M j Y v Q X V 0 b 1 J l b W 9 2 Z W R D b 2 x 1 b W 5 z M S 5 7 Q U x M S U V E X 1 B S S U N F L V N U T 0 N L L D h 9 J n F 1 b 3 Q 7 L C Z x d W 9 0 O 1 N l Y 3 R p b 2 4 x L 0 I 1 X 1 N j a G V t Y X R p Y 1 9 T R l 9 G T X Y x I D I 2 L 0 F 1 d G 9 S Z W 1 v d m V k Q 2 9 s d W 1 u c z E u e 0 R F U 0 N S S V B U S U 9 O L j E s O X 0 m c X V v d D s s J n F 1 b 3 Q 7 U 2 V j d G l v b j E v Q j V f U 2 N o Z W 1 h d G l j X 1 N G X 0 Z N d j E g M j Y v Q X V 0 b 1 J l b W 9 2 Z W R D b 2 x 1 b W 5 z M S 5 7 R E l H S S 1 L R V l f U E F S V F 9 O V U 1 C R V I s M T B 9 J n F 1 b 3 Q 7 L C Z x d W 9 0 O 1 N l Y 3 R p b 2 4 x L 0 I 1 X 1 N j a G V t Y X R p Y 1 9 T R l 9 G T X Y x I D I 2 L 0 F 1 d G 9 S Z W 1 v d m V k Q 2 9 s d W 1 u c z E u e 0 R J R 0 k t S 0 V Z X 1 B V U k N I Q V N F X 1 V S T C w x M X 0 m c X V v d D s s J n F 1 b 3 Q 7 U 2 V j d G l v b j E v Q j V f U 2 N o Z W 1 h d G l j X 1 N G X 0 Z N d j E g M j Y v Q X V 0 b 1 J l b W 9 2 Z W R D b 2 x 1 b W 5 z M S 5 7 S E V J R 0 h U L D E y f S Z x d W 9 0 O y w m c X V v d D t T Z W N 0 a W 9 u M S 9 C N V 9 T Y 2 h l b W F 0 a W N f U 0 Z f R k 1 2 M S A y N i 9 B d X R v U m V t b 3 Z l Z E N v b H V t b n M x L n t N Q U 5 V R k F D V F V S R V J f T k F N R S w x M 3 0 m c X V v d D s s J n F 1 b 3 Q 7 U 2 V j d G l v b j E v Q j V f U 2 N o Z W 1 h d G l j X 1 N G X 0 Z N d j E g M j Y v Q X V 0 b 1 J l b W 9 2 Z W R D b 2 x 1 b W 5 z M S 5 7 T U F O V U Z B Q 1 R V U k V S X 1 B B U l R f T l V N Q k V S L D E 0 f S Z x d W 9 0 O y w m c X V v d D t T Z W N 0 a W 9 u M S 9 C N V 9 T Y 2 h l b W F 0 a W N f U 0 Z f R k 1 2 M S A y N i 9 B d X R v U m V t b 3 Z l Z E N v b H V t b n M x L n t N R i w x N X 0 m c X V v d D s s J n F 1 b 3 Q 7 U 2 V j d G l v b j E v Q j V f U 2 N o Z W 1 h d G l j X 1 N G X 0 Z N d j E g M j Y v Q X V 0 b 1 J l b W 9 2 Z W R D b 2 x 1 b W 5 z M S 5 7 T U 9 V U 0 V S X 1 B B U l R f T l V N Q k V S L D E 2 f S Z x d W 9 0 O y w m c X V v d D t T Z W N 0 a W 9 u M S 9 C N V 9 T Y 2 h l b W F 0 a W N f U 0 Z f R k 1 2 M S A y N i 9 B d X R v U m V t b 3 Z l Z E N v b H V t b n M x L n t N T 1 V T R V J f U F J J Q 0 U t U 1 R P Q 0 s s M T d 9 J n F 1 b 3 Q 7 L C Z x d W 9 0 O 1 N l Y 3 R p b 2 4 x L 0 I 1 X 1 N j a G V t Y X R p Y 1 9 T R l 9 G T X Y x I D I 2 L 0 F 1 d G 9 S Z W 1 v d m V k Q 2 9 s d W 1 u c z E u e 0 1 Q L D E 4 f S Z x d W 9 0 O y w m c X V v d D t T Z W N 0 a W 9 u M S 9 C N V 9 T Y 2 h l b W F 0 a W N f U 0 Z f R k 1 2 M S A y N i 9 B d X R v U m V t b 3 Z l Z E N v b H V t b n M x L n t N U E 4 s M T l 9 J n F 1 b 3 Q 7 L C Z x d W 9 0 O 1 N l Y 3 R p b 2 4 x L 0 I 1 X 1 N j a G V t Y X R p Y 1 9 T R l 9 G T X Y x I D I 2 L 0 F 1 d G 9 S Z W 1 v d m V k Q 2 9 s d W 1 u c z E u e 0 9 D X 0 Z B U k 5 F T E w s M j B 9 J n F 1 b 3 Q 7 L C Z x d W 9 0 O 1 N l Y 3 R p b 2 4 x L 0 I 1 X 1 N j a G V t Y X R p Y 1 9 T R l 9 G T X Y x I D I 2 L 0 F 1 d G 9 S Z W 1 v d m V k Q 2 9 s d W 1 u c z E u e 0 9 D X 0 5 F V 0 F S S y w y M X 0 m c X V v d D s s J n F 1 b 3 Q 7 U 2 V j d G l v b j E v Q j V f U 2 N o Z W 1 h d G l j X 1 N G X 0 Z N d j E g M j Y v Q X V 0 b 1 J l b W 9 2 Z W R D b 2 x 1 b W 5 z M S 5 7 T 1 R I R V J f U E F S V F 9 O V U 1 C R V I s M j J 9 J n F 1 b 3 Q 7 L C Z x d W 9 0 O 1 N l Y 3 R p b 2 4 x L 0 I 1 X 1 N j a G V t Y X R p Y 1 9 T R l 9 G T X Y x I D I 2 L 0 F 1 d G 9 S Z W 1 v d m V k Q 2 9 s d W 1 u c z E u e 1 B B Q 0 t B R 0 U u M S w y M 3 0 m c X V v d D s s J n F 1 b 3 Q 7 U 2 V j d G l v b j E v Q j V f U 2 N o Z W 1 h d G l j X 1 N G X 0 Z N d j E g M j Y v Q X V 0 b 1 J l b W 9 2 Z W R D b 2 x 1 b W 5 z M S 5 7 U E 9 Q V U x B U k l U W S w y N H 0 m c X V v d D s s J n F 1 b 3 Q 7 U 2 V j d G l v b j E v Q j V f U 2 N o Z W 1 h d G l j X 1 N G X 0 Z N d j E g M j Y v Q X V 0 b 1 J l b W 9 2 Z W R D b 2 x 1 b W 5 z M S 5 7 U l N f U E F S V F 9 O V U 1 C R V I s M j V 9 J n F 1 b 3 Q 7 L C Z x d W 9 0 O 1 N l Y 3 R p b 2 4 x L 0 I 1 X 1 N j a G V t Y X R p Y 1 9 T R l 9 G T X Y x I D I 2 L 0 F 1 d G 9 S Z W 1 v d m V k Q 2 9 s d W 1 u c z E u e 1 J T X 1 B S S U N F L V N U T 0 N L L D I 2 f S Z x d W 9 0 O y w m c X V v d D t T Z W N 0 a W 9 u M S 9 C N V 9 T Y 2 h l b W F 0 a W N f U 0 Z f R k 1 2 M S A y N i 9 B d X R v U m V t b 3 Z l Z E N v b H V t b n M x L n t T U E l D R U 1 P R E V M L D I 3 f S Z x d W 9 0 O y w m c X V v d D t T Z W N 0 a W 9 u M S 9 C N V 9 T Y 2 h l b W F 0 a W N f U 0 Z f R k 1 2 M S A y N i 9 B d X R v U m V t b 3 Z l Z E N v b H V t b n M x L n t T U E l D R V B S R U Z J W C w y O H 0 m c X V v d D s s J n F 1 b 3 Q 7 U 2 V j d G l v b j E v Q j V f U 2 N o Z W 1 h d G l j X 1 N G X 0 Z N d j E g M j Y v Q X V 0 b 1 J l b W 9 2 Z W R D b 2 x 1 b W 5 z M S 5 7 U 1 V Q U E x J R V J f T k F N R S w y O X 0 m c X V v d D s s J n F 1 b 3 Q 7 U 2 V j d G l v b j E v Q j V f U 2 N o Z W 1 h d G l j X 1 N G X 0 Z N d j E g M j Y v Q X V 0 b 1 J l b W 9 2 Z W R D b 2 x 1 b W 5 z M S 5 7 Q 2 9 s d W 1 u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I 1 X 1 N j a G V t Y X R p Y 1 9 T R l 9 G T X Y x I D I 2 L 0 F 1 d G 9 S Z W 1 v d m V k Q 2 9 s d W 1 u c z E u e 1 F 0 e S w w f S Z x d W 9 0 O y w m c X V v d D t T Z W N 0 a W 9 u M S 9 C N V 9 T Y 2 h l b W F 0 a W N f U 0 Z f R k 1 2 M S A y N i 9 B d X R v U m V t b 3 Z l Z E N v b H V t b n M x L n t W Y W x 1 Z S w x f S Z x d W 9 0 O y w m c X V v d D t T Z W N 0 a W 9 u M S 9 C N V 9 T Y 2 h l b W F 0 a W N f U 0 Z f R k 1 2 M S A y N i 9 B d X R v U m V t b 3 Z l Z E N v b H V t b n M x L n t E Z X Z p Y 2 U s M n 0 m c X V v d D s s J n F 1 b 3 Q 7 U 2 V j d G l v b j E v Q j V f U 2 N o Z W 1 h d G l j X 1 N G X 0 Z N d j E g M j Y v Q X V 0 b 1 J l b W 9 2 Z W R D b 2 x 1 b W 5 z M S 5 7 U G F j a 2 F n Z S w z f S Z x d W 9 0 O y w m c X V v d D t T Z W N 0 a W 9 u M S 9 C N V 9 T Y 2 h l b W F 0 a W N f U 0 Z f R k 1 2 M S A y N i 9 B d X R v U m V t b 3 Z l Z E N v b H V t b n M x L n t Q Y X J 0 c y w 0 f S Z x d W 9 0 O y w m c X V v d D t T Z W N 0 a W 9 u M S 9 C N V 9 T Y 2 h l b W F 0 a W N f U 0 Z f R k 1 2 M S A y N i 9 B d X R v U m V t b 3 Z l Z E N v b H V t b n M x L n t E Z X N j c m l w d G l v b i w 1 f S Z x d W 9 0 O y w m c X V v d D t T Z W N 0 a W 9 u M S 9 C N V 9 T Y 2 h l b W F 0 a W N f U 0 Z f R k 1 2 M S A y N i 9 B d X R v U m V t b 3 Z l Z E N v b H V t b n M x L n s z R F 9 Q Q U N L Q U d F L D Z 9 J n F 1 b 3 Q 7 L C Z x d W 9 0 O 1 N l Y 3 R p b 2 4 x L 0 I 1 X 1 N j a G V t Y X R p Y 1 9 T R l 9 G T X Y x I D I 2 L 0 F 1 d G 9 S Z W 1 v d m V k Q 2 9 s d W 1 u c z E u e 0 F M T E l F R F 9 O V U 1 C R V I s N 3 0 m c X V v d D s s J n F 1 b 3 Q 7 U 2 V j d G l v b j E v Q j V f U 2 N o Z W 1 h d G l j X 1 N G X 0 Z N d j E g M j Y v Q X V 0 b 1 J l b W 9 2 Z W R D b 2 x 1 b W 5 z M S 5 7 Q U x M S U V E X 1 B S S U N F L V N U T 0 N L L D h 9 J n F 1 b 3 Q 7 L C Z x d W 9 0 O 1 N l Y 3 R p b 2 4 x L 0 I 1 X 1 N j a G V t Y X R p Y 1 9 T R l 9 G T X Y x I D I 2 L 0 F 1 d G 9 S Z W 1 v d m V k Q 2 9 s d W 1 u c z E u e 0 R F U 0 N S S V B U S U 9 O L j E s O X 0 m c X V v d D s s J n F 1 b 3 Q 7 U 2 V j d G l v b j E v Q j V f U 2 N o Z W 1 h d G l j X 1 N G X 0 Z N d j E g M j Y v Q X V 0 b 1 J l b W 9 2 Z W R D b 2 x 1 b W 5 z M S 5 7 R E l H S S 1 L R V l f U E F S V F 9 O V U 1 C R V I s M T B 9 J n F 1 b 3 Q 7 L C Z x d W 9 0 O 1 N l Y 3 R p b 2 4 x L 0 I 1 X 1 N j a G V t Y X R p Y 1 9 T R l 9 G T X Y x I D I 2 L 0 F 1 d G 9 S Z W 1 v d m V k Q 2 9 s d W 1 u c z E u e 0 R J R 0 k t S 0 V Z X 1 B V U k N I Q V N F X 1 V S T C w x M X 0 m c X V v d D s s J n F 1 b 3 Q 7 U 2 V j d G l v b j E v Q j V f U 2 N o Z W 1 h d G l j X 1 N G X 0 Z N d j E g M j Y v Q X V 0 b 1 J l b W 9 2 Z W R D b 2 x 1 b W 5 z M S 5 7 S E V J R 0 h U L D E y f S Z x d W 9 0 O y w m c X V v d D t T Z W N 0 a W 9 u M S 9 C N V 9 T Y 2 h l b W F 0 a W N f U 0 Z f R k 1 2 M S A y N i 9 B d X R v U m V t b 3 Z l Z E N v b H V t b n M x L n t N Q U 5 V R k F D V F V S R V J f T k F N R S w x M 3 0 m c X V v d D s s J n F 1 b 3 Q 7 U 2 V j d G l v b j E v Q j V f U 2 N o Z W 1 h d G l j X 1 N G X 0 Z N d j E g M j Y v Q X V 0 b 1 J l b W 9 2 Z W R D b 2 x 1 b W 5 z M S 5 7 T U F O V U Z B Q 1 R V U k V S X 1 B B U l R f T l V N Q k V S L D E 0 f S Z x d W 9 0 O y w m c X V v d D t T Z W N 0 a W 9 u M S 9 C N V 9 T Y 2 h l b W F 0 a W N f U 0 Z f R k 1 2 M S A y N i 9 B d X R v U m V t b 3 Z l Z E N v b H V t b n M x L n t N R i w x N X 0 m c X V v d D s s J n F 1 b 3 Q 7 U 2 V j d G l v b j E v Q j V f U 2 N o Z W 1 h d G l j X 1 N G X 0 Z N d j E g M j Y v Q X V 0 b 1 J l b W 9 2 Z W R D b 2 x 1 b W 5 z M S 5 7 T U 9 V U 0 V S X 1 B B U l R f T l V N Q k V S L D E 2 f S Z x d W 9 0 O y w m c X V v d D t T Z W N 0 a W 9 u M S 9 C N V 9 T Y 2 h l b W F 0 a W N f U 0 Z f R k 1 2 M S A y N i 9 B d X R v U m V t b 3 Z l Z E N v b H V t b n M x L n t N T 1 V T R V J f U F J J Q 0 U t U 1 R P Q 0 s s M T d 9 J n F 1 b 3 Q 7 L C Z x d W 9 0 O 1 N l Y 3 R p b 2 4 x L 0 I 1 X 1 N j a G V t Y X R p Y 1 9 T R l 9 G T X Y x I D I 2 L 0 F 1 d G 9 S Z W 1 v d m V k Q 2 9 s d W 1 u c z E u e 0 1 Q L D E 4 f S Z x d W 9 0 O y w m c X V v d D t T Z W N 0 a W 9 u M S 9 C N V 9 T Y 2 h l b W F 0 a W N f U 0 Z f R k 1 2 M S A y N i 9 B d X R v U m V t b 3 Z l Z E N v b H V t b n M x L n t N U E 4 s M T l 9 J n F 1 b 3 Q 7 L C Z x d W 9 0 O 1 N l Y 3 R p b 2 4 x L 0 I 1 X 1 N j a G V t Y X R p Y 1 9 T R l 9 G T X Y x I D I 2 L 0 F 1 d G 9 S Z W 1 v d m V k Q 2 9 s d W 1 u c z E u e 0 9 D X 0 Z B U k 5 F T E w s M j B 9 J n F 1 b 3 Q 7 L C Z x d W 9 0 O 1 N l Y 3 R p b 2 4 x L 0 I 1 X 1 N j a G V t Y X R p Y 1 9 T R l 9 G T X Y x I D I 2 L 0 F 1 d G 9 S Z W 1 v d m V k Q 2 9 s d W 1 u c z E u e 0 9 D X 0 5 F V 0 F S S y w y M X 0 m c X V v d D s s J n F 1 b 3 Q 7 U 2 V j d G l v b j E v Q j V f U 2 N o Z W 1 h d G l j X 1 N G X 0 Z N d j E g M j Y v Q X V 0 b 1 J l b W 9 2 Z W R D b 2 x 1 b W 5 z M S 5 7 T 1 R I R V J f U E F S V F 9 O V U 1 C R V I s M j J 9 J n F 1 b 3 Q 7 L C Z x d W 9 0 O 1 N l Y 3 R p b 2 4 x L 0 I 1 X 1 N j a G V t Y X R p Y 1 9 T R l 9 G T X Y x I D I 2 L 0 F 1 d G 9 S Z W 1 v d m V k Q 2 9 s d W 1 u c z E u e 1 B B Q 0 t B R 0 U u M S w y M 3 0 m c X V v d D s s J n F 1 b 3 Q 7 U 2 V j d G l v b j E v Q j V f U 2 N o Z W 1 h d G l j X 1 N G X 0 Z N d j E g M j Y v Q X V 0 b 1 J l b W 9 2 Z W R D b 2 x 1 b W 5 z M S 5 7 U E 9 Q V U x B U k l U W S w y N H 0 m c X V v d D s s J n F 1 b 3 Q 7 U 2 V j d G l v b j E v Q j V f U 2 N o Z W 1 h d G l j X 1 N G X 0 Z N d j E g M j Y v Q X V 0 b 1 J l b W 9 2 Z W R D b 2 x 1 b W 5 z M S 5 7 U l N f U E F S V F 9 O V U 1 C R V I s M j V 9 J n F 1 b 3 Q 7 L C Z x d W 9 0 O 1 N l Y 3 R p b 2 4 x L 0 I 1 X 1 N j a G V t Y X R p Y 1 9 T R l 9 G T X Y x I D I 2 L 0 F 1 d G 9 S Z W 1 v d m V k Q 2 9 s d W 1 u c z E u e 1 J T X 1 B S S U N F L V N U T 0 N L L D I 2 f S Z x d W 9 0 O y w m c X V v d D t T Z W N 0 a W 9 u M S 9 C N V 9 T Y 2 h l b W F 0 a W N f U 0 Z f R k 1 2 M S A y N i 9 B d X R v U m V t b 3 Z l Z E N v b H V t b n M x L n t T U E l D R U 1 P R E V M L D I 3 f S Z x d W 9 0 O y w m c X V v d D t T Z W N 0 a W 9 u M S 9 C N V 9 T Y 2 h l b W F 0 a W N f U 0 Z f R k 1 2 M S A y N i 9 B d X R v U m V t b 3 Z l Z E N v b H V t b n M x L n t T U E l D R V B S R U Z J W C w y O H 0 m c X V v d D s s J n F 1 b 3 Q 7 U 2 V j d G l v b j E v Q j V f U 2 N o Z W 1 h d G l j X 1 N G X 0 Z N d j E g M j Y v Q X V 0 b 1 J l b W 9 2 Z W R D b 2 x 1 b W 5 z M S 5 7 U 1 V Q U E x J R V J f T k F N R S w y O X 0 m c X V v d D s s J n F 1 b 3 Q 7 U 2 V j d G l v b j E v Q j V f U 2 N o Z W 1 h d G l j X 1 N G X 0 Z N d j E g M j Y v Q X V 0 b 1 J l b W 9 2 Z W R D b 2 x 1 b W 5 z M S 5 7 Q 2 9 s d W 1 u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1 X 1 N j a G V t Y X R p Y 1 9 T R l 9 G T X Y x J T I w M j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V f U 2 N o Z W 1 h d G l j X 1 N G X 0 Z N d j E l M j A y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N V 9 T Y 2 h l b W F 0 a W N f U 0 Z f R k 1 2 M S U y M D I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V f U 2 N o Z W 1 h d G l j X 1 N G X 0 Z N d j E l M j A y N i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y Y V l M C O h R 6 X B W B B / + Z I p A A A A A A I A A A A A A B B m A A A A A Q A A I A A A A N 5 o 0 L F + b Y w P m o Y T r I 1 1 U I l G r 1 n H i p X q I e A F q M 1 q K C 1 + A A A A A A 6 A A A A A A g A A I A A A A I J u S B Y t W J p d S w C t 4 C / T v u O P K q 8 K h C 4 0 o t C W T k Q R Q Q r 1 U A A A A G n f W C q h o A k c k a Q y Y e R s q I G k p 7 B s h f b f Y b n 5 E P g V / K f s L K v U w 6 w z Z s g X C o j 3 x H d W l i A g X w z n K Z n K w O K O 5 P + A 7 k 2 x e P U t b A S t x Z R S d q I 6 b h s U Q A A A A H G 8 7 p Y I 3 Z B I B Y H c 0 I C v 1 d p g 8 e l f m I j N F Z V A Q n T W 3 g S / Q a K U X J r H N H J 2 U X M / X u B V 1 e Y J V U 1 t u P c W a y V o y N d Y 3 q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7F3E0C-230B-4D98-944F-0FCA9C253457}"/>
</file>

<file path=customXml/itemProps2.xml><?xml version="1.0" encoding="utf-8"?>
<ds:datastoreItem xmlns:ds="http://schemas.openxmlformats.org/officeDocument/2006/customXml" ds:itemID="{95EAAD6F-830E-4DB3-9808-A3BC8566821A}"/>
</file>

<file path=customXml/itemProps3.xml><?xml version="1.0" encoding="utf-8"?>
<ds:datastoreItem xmlns:ds="http://schemas.openxmlformats.org/officeDocument/2006/customXml" ds:itemID="{AEEB20AD-A41B-4653-878E-2C73A054DB63}"/>
</file>

<file path=customXml/itemProps4.xml><?xml version="1.0" encoding="utf-8"?>
<ds:datastoreItem xmlns:ds="http://schemas.openxmlformats.org/officeDocument/2006/customXml" ds:itemID="{C48078E5-3037-4770-9899-B42B7AA78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Ferrer</dc:creator>
  <cp:keywords/>
  <dc:description/>
  <cp:lastModifiedBy>MATUI Tasuku</cp:lastModifiedBy>
  <cp:revision/>
  <dcterms:created xsi:type="dcterms:W3CDTF">2023-03-28T03:12:54Z</dcterms:created>
  <dcterms:modified xsi:type="dcterms:W3CDTF">2023-03-28T05:08:53Z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