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s\OneDrive - Kyushu Institute Of Technolgy\Desktop\Kyutech\Birds x\FM\"/>
    </mc:Choice>
  </mc:AlternateContent>
  <xr:revisionPtr revIDLastSave="0" documentId="13_ncr:1_{AE63FD17-1ED1-411F-9083-B7C15B7046CC}" xr6:coauthVersionLast="47" xr6:coauthVersionMax="47" xr10:uidLastSave="{00000000-0000-0000-0000-000000000000}"/>
  <bookViews>
    <workbookView xWindow="43095" yWindow="0" windowWidth="14610" windowHeight="15585" xr2:uid="{8C500AE6-F613-4C18-9B26-2E73ACD4BB3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" i="1" l="1"/>
  <c r="Z10" i="1"/>
  <c r="Y10" i="1"/>
  <c r="R10" i="1"/>
  <c r="Q10" i="1"/>
  <c r="P10" i="1"/>
  <c r="H10" i="1"/>
  <c r="G10" i="1"/>
  <c r="F10" i="1"/>
  <c r="F28" i="3"/>
  <c r="O28" i="3"/>
  <c r="X28" i="3"/>
  <c r="Z20" i="1"/>
  <c r="Z21" i="1"/>
  <c r="Z22" i="1"/>
  <c r="AA21" i="1"/>
  <c r="AA22" i="1"/>
  <c r="R21" i="1"/>
  <c r="R22" i="1"/>
  <c r="Q21" i="1"/>
  <c r="Q22" i="1"/>
  <c r="H21" i="1"/>
  <c r="H22" i="1"/>
  <c r="G21" i="1"/>
  <c r="G22" i="1"/>
  <c r="P5" i="4"/>
  <c r="P7" i="4"/>
  <c r="P9" i="4"/>
  <c r="P11" i="4"/>
  <c r="P13" i="4"/>
  <c r="P15" i="4"/>
  <c r="P17" i="4"/>
  <c r="P19" i="4"/>
  <c r="P21" i="4"/>
  <c r="P23" i="4"/>
  <c r="P25" i="4"/>
  <c r="P27" i="4"/>
  <c r="P28" i="4"/>
  <c r="P3" i="4"/>
  <c r="Z5" i="4"/>
  <c r="Z7" i="4"/>
  <c r="Z9" i="4"/>
  <c r="Z11" i="4"/>
  <c r="Z13" i="4"/>
  <c r="Z15" i="4"/>
  <c r="Z17" i="4"/>
  <c r="Z19" i="4"/>
  <c r="Z21" i="4"/>
  <c r="Z23" i="4"/>
  <c r="Z25" i="4"/>
  <c r="Z27" i="4"/>
  <c r="Z28" i="4"/>
  <c r="Z3" i="4"/>
  <c r="F5" i="4"/>
  <c r="F7" i="4"/>
  <c r="F9" i="4"/>
  <c r="F11" i="4"/>
  <c r="F13" i="4"/>
  <c r="F15" i="4"/>
  <c r="F17" i="4"/>
  <c r="F19" i="4"/>
  <c r="F21" i="4"/>
  <c r="F23" i="4"/>
  <c r="F25" i="4"/>
  <c r="F27" i="4"/>
  <c r="F28" i="4"/>
  <c r="F3" i="4"/>
  <c r="X5" i="3"/>
  <c r="X7" i="3"/>
  <c r="X9" i="3"/>
  <c r="X11" i="3"/>
  <c r="X13" i="3"/>
  <c r="X15" i="3"/>
  <c r="X17" i="3"/>
  <c r="X19" i="3"/>
  <c r="X21" i="3"/>
  <c r="X23" i="3"/>
  <c r="X25" i="3"/>
  <c r="X27" i="3"/>
  <c r="X3" i="3"/>
  <c r="O5" i="3"/>
  <c r="O7" i="3"/>
  <c r="O9" i="3"/>
  <c r="O11" i="3"/>
  <c r="O13" i="3"/>
  <c r="O15" i="3"/>
  <c r="O17" i="3"/>
  <c r="O19" i="3"/>
  <c r="O21" i="3"/>
  <c r="O23" i="3"/>
  <c r="O25" i="3"/>
  <c r="O27" i="3"/>
  <c r="O3" i="3"/>
  <c r="F5" i="3"/>
  <c r="F7" i="3"/>
  <c r="F9" i="3"/>
  <c r="F11" i="3"/>
  <c r="F13" i="3"/>
  <c r="F15" i="3"/>
  <c r="F17" i="3"/>
  <c r="F19" i="3"/>
  <c r="F21" i="3"/>
  <c r="F23" i="3"/>
  <c r="F25" i="3"/>
  <c r="F27" i="3"/>
  <c r="F3" i="3"/>
  <c r="Z11" i="1"/>
  <c r="Z12" i="1"/>
  <c r="Z13" i="1"/>
  <c r="Z14" i="1"/>
  <c r="Z15" i="1"/>
  <c r="Z16" i="1"/>
  <c r="Z17" i="1"/>
  <c r="Z18" i="1"/>
  <c r="Z19" i="1"/>
  <c r="AA4" i="1"/>
  <c r="AA5" i="1"/>
  <c r="AA6" i="1"/>
  <c r="AA7" i="1"/>
  <c r="AA8" i="1"/>
  <c r="AA9" i="1"/>
  <c r="AA11" i="1"/>
  <c r="AA12" i="1"/>
  <c r="AA13" i="1"/>
  <c r="AA14" i="1"/>
  <c r="AA15" i="1"/>
  <c r="AA16" i="1"/>
  <c r="AA17" i="1"/>
  <c r="AA18" i="1"/>
  <c r="AA19" i="1"/>
  <c r="AA20" i="1"/>
  <c r="AA3" i="1"/>
  <c r="R4" i="1"/>
  <c r="R5" i="1"/>
  <c r="R6" i="1"/>
  <c r="R7" i="1"/>
  <c r="R8" i="1"/>
  <c r="R9" i="1"/>
  <c r="R11" i="1"/>
  <c r="R12" i="1"/>
  <c r="R13" i="1"/>
  <c r="R14" i="1"/>
  <c r="R15" i="1"/>
  <c r="R16" i="1"/>
  <c r="R17" i="1"/>
  <c r="R18" i="1"/>
  <c r="R19" i="1"/>
  <c r="R20" i="1"/>
  <c r="R3" i="1"/>
  <c r="Z4" i="1"/>
  <c r="Z5" i="1"/>
  <c r="Z6" i="1"/>
  <c r="Z7" i="1"/>
  <c r="Z8" i="1"/>
  <c r="Z9" i="1"/>
  <c r="Y4" i="1"/>
  <c r="Y5" i="1"/>
  <c r="Y6" i="1"/>
  <c r="Y7" i="1"/>
  <c r="Y8" i="1"/>
  <c r="Y9" i="1"/>
  <c r="Y3" i="1"/>
  <c r="Z3" i="1"/>
  <c r="Q4" i="1"/>
  <c r="Q5" i="1"/>
  <c r="Q6" i="1"/>
  <c r="Q7" i="1"/>
  <c r="Q8" i="1"/>
  <c r="Q9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3" i="1"/>
  <c r="G11" i="1"/>
  <c r="G12" i="1"/>
  <c r="G13" i="1"/>
  <c r="G14" i="1"/>
  <c r="G15" i="1"/>
  <c r="G16" i="1"/>
  <c r="G17" i="1"/>
  <c r="G18" i="1"/>
  <c r="G19" i="1"/>
  <c r="G20" i="1"/>
  <c r="G4" i="1"/>
  <c r="G5" i="1"/>
  <c r="G6" i="1"/>
  <c r="G7" i="1"/>
  <c r="G8" i="1"/>
  <c r="G9" i="1"/>
  <c r="G3" i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<sst xmlns="http://schemas.openxmlformats.org/spreadsheetml/2006/main" count="1211" uniqueCount="338">
  <si>
    <t>Part</t>
  </si>
  <si>
    <t>Material</t>
  </si>
  <si>
    <t>Max Stress (Smax) (MPa)</t>
  </si>
  <si>
    <t>Yield strength (MPa)</t>
  </si>
  <si>
    <t>Ultimate Strength, Ftu(MPa)</t>
  </si>
  <si>
    <t>MS (Yield)</t>
  </si>
  <si>
    <t>MS (Ultimate)</t>
  </si>
  <si>
    <t>Smax/Ftu [%]</t>
  </si>
  <si>
    <t>&lt;30</t>
  </si>
  <si>
    <t>Structure-01</t>
  </si>
  <si>
    <t>A6061-T6</t>
  </si>
  <si>
    <t>Structure-02</t>
  </si>
  <si>
    <t>Structure-03</t>
  </si>
  <si>
    <t>Structure-04</t>
  </si>
  <si>
    <t>Structure-05</t>
  </si>
  <si>
    <t>Structure-06</t>
  </si>
  <si>
    <t>Structure-07</t>
  </si>
  <si>
    <t>+Z Panel</t>
  </si>
  <si>
    <t>FR4</t>
  </si>
  <si>
    <t>-Z Panel</t>
  </si>
  <si>
    <t>-Y/-Z Panel (Antenna 1)</t>
  </si>
  <si>
    <t>-Y/+Z Panel</t>
  </si>
  <si>
    <t>+Y/+Z Panel (Antenna 2)</t>
  </si>
  <si>
    <t>+Y/-Z Panel</t>
  </si>
  <si>
    <t>+X Panel</t>
  </si>
  <si>
    <t>-X Panel</t>
  </si>
  <si>
    <t xml:space="preserve"> -Y Cover</t>
  </si>
  <si>
    <t xml:space="preserve"> +Y Cover</t>
  </si>
  <si>
    <t xml:space="preserve"> -</t>
  </si>
  <si>
    <t>SUS304</t>
  </si>
  <si>
    <t>No.</t>
  </si>
  <si>
    <t>ID</t>
  </si>
  <si>
    <t>Location</t>
  </si>
  <si>
    <t>Type</t>
  </si>
  <si>
    <t>Initial Torque</t>
  </si>
  <si>
    <t>Secondary Locking Feature</t>
  </si>
  <si>
    <t>[Nm]</t>
  </si>
  <si>
    <t xml:space="preserve"> 1-1</t>
  </si>
  <si>
    <t>ZP-1</t>
  </si>
  <si>
    <t>Plus Z panel 1</t>
  </si>
  <si>
    <t>Loctite263</t>
  </si>
  <si>
    <t xml:space="preserve"> 1-2</t>
  </si>
  <si>
    <t>ZP-2</t>
  </si>
  <si>
    <t>Plus Z panel 2</t>
  </si>
  <si>
    <t xml:space="preserve"> 1-3</t>
  </si>
  <si>
    <t>ZP-3</t>
  </si>
  <si>
    <t>Plus Z panel 3</t>
  </si>
  <si>
    <t xml:space="preserve"> 1-4</t>
  </si>
  <si>
    <t>ZP-4</t>
  </si>
  <si>
    <t>Plus Z panel 4</t>
  </si>
  <si>
    <t xml:space="preserve"> 1-5</t>
  </si>
  <si>
    <t>ZP-5</t>
  </si>
  <si>
    <t>Plus Z panel 5</t>
  </si>
  <si>
    <t xml:space="preserve"> 1-6</t>
  </si>
  <si>
    <t>ZP-6</t>
  </si>
  <si>
    <t>Plus Z panel 6</t>
  </si>
  <si>
    <t xml:space="preserve"> 1-7</t>
  </si>
  <si>
    <t>ZP-7</t>
  </si>
  <si>
    <t>Plus Z panel 7</t>
  </si>
  <si>
    <t xml:space="preserve"> 1-8</t>
  </si>
  <si>
    <t>ZP-8</t>
  </si>
  <si>
    <t>Plus Z panel 8</t>
  </si>
  <si>
    <t xml:space="preserve"> 1-9</t>
  </si>
  <si>
    <t>ZP-9</t>
  </si>
  <si>
    <t>Plus Z panel 9</t>
  </si>
  <si>
    <t xml:space="preserve"> 1-10</t>
  </si>
  <si>
    <t>ZP-10</t>
  </si>
  <si>
    <t>Plus Z panel 10</t>
  </si>
  <si>
    <t xml:space="preserve"> 2-1</t>
  </si>
  <si>
    <t>ZM-1</t>
  </si>
  <si>
    <t>Minus Z panel 1</t>
  </si>
  <si>
    <t xml:space="preserve"> 2-2</t>
  </si>
  <si>
    <t>ZM-2</t>
  </si>
  <si>
    <t>Minus Z panel 2</t>
  </si>
  <si>
    <t xml:space="preserve"> 2-3</t>
  </si>
  <si>
    <t>ZM-3</t>
  </si>
  <si>
    <t>Minus Z panel 3</t>
  </si>
  <si>
    <t xml:space="preserve"> 2-4</t>
  </si>
  <si>
    <t>ZM-4</t>
  </si>
  <si>
    <t>Minus Z panel 4</t>
  </si>
  <si>
    <t xml:space="preserve"> 2-5</t>
  </si>
  <si>
    <t>ZM-5</t>
  </si>
  <si>
    <t>Minus Z panel 5</t>
  </si>
  <si>
    <t xml:space="preserve"> 2-6</t>
  </si>
  <si>
    <t>ZM-6</t>
  </si>
  <si>
    <t>Minus Z panel 6</t>
  </si>
  <si>
    <t xml:space="preserve"> 3-1</t>
  </si>
  <si>
    <t>XP-1</t>
  </si>
  <si>
    <t>Plus X panel 1</t>
  </si>
  <si>
    <t xml:space="preserve"> 3-2</t>
  </si>
  <si>
    <t>XP-2</t>
  </si>
  <si>
    <t>Plus X panel 2</t>
  </si>
  <si>
    <t xml:space="preserve"> 3-3</t>
  </si>
  <si>
    <t>XP-3</t>
  </si>
  <si>
    <t>Plus X panel 3</t>
  </si>
  <si>
    <t xml:space="preserve"> 3-4</t>
  </si>
  <si>
    <t>XP-4</t>
  </si>
  <si>
    <t>Plus X panel 4</t>
  </si>
  <si>
    <t xml:space="preserve"> 3-5</t>
  </si>
  <si>
    <t>XP-5</t>
  </si>
  <si>
    <t>Plus X panel 5</t>
  </si>
  <si>
    <t xml:space="preserve"> 3-6</t>
  </si>
  <si>
    <t>XP-6</t>
  </si>
  <si>
    <t>Plus X panel 6</t>
  </si>
  <si>
    <t xml:space="preserve"> 4-1</t>
  </si>
  <si>
    <t>XM-1</t>
  </si>
  <si>
    <t>Minus X panel 1</t>
  </si>
  <si>
    <t xml:space="preserve"> 4-2</t>
  </si>
  <si>
    <t>XM-2</t>
  </si>
  <si>
    <t>Minus X panel 2</t>
  </si>
  <si>
    <t xml:space="preserve"> 4-3</t>
  </si>
  <si>
    <t>XM-3</t>
  </si>
  <si>
    <t>Minus X panel 3</t>
  </si>
  <si>
    <t xml:space="preserve"> 4-4</t>
  </si>
  <si>
    <t>XM-4</t>
  </si>
  <si>
    <t>Minus X panel 4</t>
  </si>
  <si>
    <t xml:space="preserve"> 4-5</t>
  </si>
  <si>
    <t>XM-5</t>
  </si>
  <si>
    <t>Minus X panel 5</t>
  </si>
  <si>
    <t xml:space="preserve"> 4-6</t>
  </si>
  <si>
    <t>XM-6</t>
  </si>
  <si>
    <t>Minus X panel 6</t>
  </si>
  <si>
    <t xml:space="preserve"> 5-1</t>
  </si>
  <si>
    <t>YP-1</t>
  </si>
  <si>
    <t>Plus Y side 1</t>
  </si>
  <si>
    <t xml:space="preserve"> 5-2</t>
  </si>
  <si>
    <t>YP-2</t>
  </si>
  <si>
    <t>Plus Y side 2</t>
  </si>
  <si>
    <t xml:space="preserve"> 5-3</t>
  </si>
  <si>
    <t>YP-3</t>
  </si>
  <si>
    <t>Plus Y side 3</t>
  </si>
  <si>
    <t xml:space="preserve"> 5-4</t>
  </si>
  <si>
    <t>YP-4</t>
  </si>
  <si>
    <t>Plus Y side 4</t>
  </si>
  <si>
    <t xml:space="preserve"> 5-5</t>
  </si>
  <si>
    <t xml:space="preserve"> 5-6</t>
  </si>
  <si>
    <t xml:space="preserve"> 6-1</t>
  </si>
  <si>
    <t>YM-1</t>
  </si>
  <si>
    <t>Minus Y side 1</t>
  </si>
  <si>
    <t xml:space="preserve"> 6-2</t>
  </si>
  <si>
    <t>YM-2</t>
  </si>
  <si>
    <t>Minus Y side 2</t>
  </si>
  <si>
    <t xml:space="preserve"> 6-3</t>
  </si>
  <si>
    <t>YM-3</t>
  </si>
  <si>
    <t>Minus Y side 3</t>
  </si>
  <si>
    <t xml:space="preserve"> 6-4</t>
  </si>
  <si>
    <t>YM-4</t>
  </si>
  <si>
    <t>Minus Y side 4</t>
  </si>
  <si>
    <t xml:space="preserve"> 7-1</t>
  </si>
  <si>
    <t>MS-1</t>
  </si>
  <si>
    <t>Structure 1</t>
  </si>
  <si>
    <t xml:space="preserve"> 7-2</t>
  </si>
  <si>
    <t>MS-2</t>
  </si>
  <si>
    <t>Structure 2</t>
  </si>
  <si>
    <t>MS-3</t>
  </si>
  <si>
    <t>Structure 3</t>
  </si>
  <si>
    <t>MS-4</t>
  </si>
  <si>
    <t>Structure 4</t>
  </si>
  <si>
    <t>MS-5</t>
  </si>
  <si>
    <t>Structure 5</t>
  </si>
  <si>
    <t>MS-6</t>
  </si>
  <si>
    <t>Structure 6</t>
  </si>
  <si>
    <t>MS-7</t>
  </si>
  <si>
    <t>Structure 7</t>
  </si>
  <si>
    <t>MS-8</t>
  </si>
  <si>
    <t>Structure 8</t>
  </si>
  <si>
    <t>MS-9</t>
  </si>
  <si>
    <t>Structure 9</t>
  </si>
  <si>
    <t>MS-10</t>
  </si>
  <si>
    <t>Structure 10</t>
  </si>
  <si>
    <t>MS-11</t>
  </si>
  <si>
    <t>Structure 11</t>
  </si>
  <si>
    <t>MS-12</t>
  </si>
  <si>
    <t>Structure 12</t>
  </si>
  <si>
    <t>MS-13</t>
  </si>
  <si>
    <t>Structure 13</t>
  </si>
  <si>
    <t>Plus Y (antenna) side 1</t>
  </si>
  <si>
    <t>Plus Y (antenna) side 2</t>
  </si>
  <si>
    <t>Plus Y (antenna) side 3</t>
  </si>
  <si>
    <t>Plus Y (antenna) side 4</t>
  </si>
  <si>
    <t>YAP-1</t>
  </si>
  <si>
    <t>YAP-2</t>
  </si>
  <si>
    <t>YAP-3</t>
  </si>
  <si>
    <t>YAP-4</t>
  </si>
  <si>
    <t>YAP-5</t>
  </si>
  <si>
    <t>YAP-6</t>
  </si>
  <si>
    <t>YCP-1</t>
  </si>
  <si>
    <t>YCP-2</t>
  </si>
  <si>
    <t xml:space="preserve"> 8-1</t>
  </si>
  <si>
    <t xml:space="preserve"> 8-2</t>
  </si>
  <si>
    <t>YAM-1</t>
  </si>
  <si>
    <t>YAM-2</t>
  </si>
  <si>
    <t>YAM-3</t>
  </si>
  <si>
    <t>YAM-4</t>
  </si>
  <si>
    <t>YAM-5</t>
  </si>
  <si>
    <t>YAM-6</t>
  </si>
  <si>
    <t>Minus Y (antenna) side 1</t>
  </si>
  <si>
    <t>Minus Y (antenna) side 2</t>
  </si>
  <si>
    <t>Minus Y (antenna) side 3</t>
  </si>
  <si>
    <t>Minus Y (antenna) side 4</t>
  </si>
  <si>
    <t xml:space="preserve"> 9-1</t>
  </si>
  <si>
    <t xml:space="preserve"> 9-2</t>
  </si>
  <si>
    <t xml:space="preserve"> 9-3</t>
  </si>
  <si>
    <t xml:space="preserve"> 9-4</t>
  </si>
  <si>
    <t>YCM-1</t>
  </si>
  <si>
    <t>YCM-2</t>
  </si>
  <si>
    <t xml:space="preserve"> 10-1</t>
  </si>
  <si>
    <t xml:space="preserve"> 10-2</t>
  </si>
  <si>
    <t xml:space="preserve"> 11-1</t>
  </si>
  <si>
    <t xml:space="preserve"> 11-2</t>
  </si>
  <si>
    <t xml:space="preserve"> 11-3</t>
  </si>
  <si>
    <t xml:space="preserve"> 11-4</t>
  </si>
  <si>
    <t xml:space="preserve"> 12-1</t>
  </si>
  <si>
    <t xml:space="preserve"> 12-2</t>
  </si>
  <si>
    <t>DS-1</t>
  </si>
  <si>
    <t>DS-2</t>
  </si>
  <si>
    <t>DS-3</t>
  </si>
  <si>
    <t>Deployment Switch 1</t>
  </si>
  <si>
    <t>Deployment Switch 2</t>
  </si>
  <si>
    <t>Deployment Switch 3</t>
  </si>
  <si>
    <t>Group Name</t>
  </si>
  <si>
    <t>Pre-load Stress</t>
  </si>
  <si>
    <t>External Stress</t>
  </si>
  <si>
    <t>Ultimate Strength [MPa]</t>
  </si>
  <si>
    <t>MS (FS=2)</t>
  </si>
  <si>
    <t>Screw No. with Max Stress (Table 5.3.3-2)</t>
  </si>
  <si>
    <t>NDE Required?</t>
  </si>
  <si>
    <t>[MPa]</t>
  </si>
  <si>
    <t>Bolt:</t>
  </si>
  <si>
    <t>No</t>
  </si>
  <si>
    <t>+X panel</t>
  </si>
  <si>
    <t>-X panel</t>
  </si>
  <si>
    <t>+Y panel</t>
  </si>
  <si>
    <t>-Y panel</t>
  </si>
  <si>
    <t>+Z panel</t>
  </si>
  <si>
    <t>-Z panel</t>
  </si>
  <si>
    <t>Main Structure</t>
  </si>
  <si>
    <t xml:space="preserve"> +Y Mechanism</t>
  </si>
  <si>
    <t xml:space="preserve"> +Y Antenna Panel</t>
  </si>
  <si>
    <t xml:space="preserve"> -Y Antenna Panel</t>
  </si>
  <si>
    <t xml:space="preserve"> -Y Mechanism</t>
  </si>
  <si>
    <t>Deployment Switch</t>
  </si>
  <si>
    <t>MS (FS=1)</t>
  </si>
  <si>
    <t>Removed Screw No.</t>
  </si>
  <si>
    <t>(Table 5.3.3-2)</t>
  </si>
  <si>
    <t>M2</t>
  </si>
  <si>
    <t>Plus Y (antenna) side 5 (Heat cutter)</t>
  </si>
  <si>
    <t>Plus Y (antenna) side 6 (Heat cutter)</t>
  </si>
  <si>
    <t>YMP-1</t>
  </si>
  <si>
    <t>Plus Y (Mechanism) side 1</t>
  </si>
  <si>
    <t>YMP-2</t>
  </si>
  <si>
    <t>Plus Y (Mechanism) side 2</t>
  </si>
  <si>
    <t>YMP-3</t>
  </si>
  <si>
    <t>Plus Y (Mechanism) side 3</t>
  </si>
  <si>
    <t>YMP-4</t>
  </si>
  <si>
    <t>Plus Y (Mechanism) side 4</t>
  </si>
  <si>
    <t>Plus Y (Cover) side 1</t>
  </si>
  <si>
    <t>Plus Y (Cover) side 2</t>
  </si>
  <si>
    <t>Minus Y (antenna) side 5 (Heat cutter)</t>
  </si>
  <si>
    <t>Minus Y (antenna) side 6 (Heat cutter)</t>
  </si>
  <si>
    <t>YMM-1</t>
  </si>
  <si>
    <t>Minus Y (Mechanism) side 1</t>
  </si>
  <si>
    <t>YMM-2</t>
  </si>
  <si>
    <t>Minus Y (Mechanism) side 2</t>
  </si>
  <si>
    <t>YMM-3</t>
  </si>
  <si>
    <t>Minus Y (Mechanism) side 3</t>
  </si>
  <si>
    <t>YMM-4</t>
  </si>
  <si>
    <t>Minus Y (Mechanism) side 4</t>
  </si>
  <si>
    <t>Minus Y (Cover) side 1</t>
  </si>
  <si>
    <t>Minus Y (Cover) side 2</t>
  </si>
  <si>
    <t>YMP-5</t>
  </si>
  <si>
    <t>YMP-6</t>
  </si>
  <si>
    <t>YMP-7</t>
  </si>
  <si>
    <t>YMP-8</t>
  </si>
  <si>
    <t xml:space="preserve"> 6-5</t>
  </si>
  <si>
    <t xml:space="preserve"> 6-6</t>
  </si>
  <si>
    <t xml:space="preserve"> 6-7</t>
  </si>
  <si>
    <t xml:space="preserve"> 6-8</t>
  </si>
  <si>
    <t xml:space="preserve"> 6-9</t>
  </si>
  <si>
    <t xml:space="preserve"> 6-10</t>
  </si>
  <si>
    <t xml:space="preserve"> 6-11</t>
  </si>
  <si>
    <t xml:space="preserve"> 6-12</t>
  </si>
  <si>
    <t>YMP-9</t>
  </si>
  <si>
    <t>YMP-10</t>
  </si>
  <si>
    <t>YMP-11</t>
  </si>
  <si>
    <t>YMP-12</t>
  </si>
  <si>
    <t>Plus Y (Mechanism) side 5 (Antenna holder)</t>
  </si>
  <si>
    <t>Plus Y (Mechanism) side 6 (Antenna holder)</t>
  </si>
  <si>
    <t>Plus Y (Mechanism) side 7 (Antenna holder)</t>
  </si>
  <si>
    <t>Plus Y (Mechanism) side 8 (Antenna holder)</t>
  </si>
  <si>
    <t>Plus Y (Mechanism) side 9 (Antenna holder)</t>
  </si>
  <si>
    <t>Plus Y (Mechanism) side 10 (Antenna holder)</t>
  </si>
  <si>
    <t>Plus Y (Mechanism) side 11 (Antenna holder)</t>
  </si>
  <si>
    <t>Plus Y (Mechanism) side 12 (Antenna holder)</t>
  </si>
  <si>
    <t xml:space="preserve"> 7-3</t>
  </si>
  <si>
    <t xml:space="preserve"> 7-4</t>
  </si>
  <si>
    <t xml:space="preserve"> 9-5</t>
  </si>
  <si>
    <t xml:space="preserve"> 9-6</t>
  </si>
  <si>
    <t xml:space="preserve"> 10-3</t>
  </si>
  <si>
    <t xml:space="preserve"> 10-4</t>
  </si>
  <si>
    <t xml:space="preserve"> 13-1</t>
  </si>
  <si>
    <t xml:space="preserve"> 13-2</t>
  </si>
  <si>
    <t xml:space="preserve"> 13-3</t>
  </si>
  <si>
    <t xml:space="preserve"> 13-4</t>
  </si>
  <si>
    <t xml:space="preserve"> 13-5</t>
  </si>
  <si>
    <t xml:space="preserve"> 13-6</t>
  </si>
  <si>
    <t xml:space="preserve"> 13-7</t>
  </si>
  <si>
    <t xml:space="preserve"> 13-8</t>
  </si>
  <si>
    <t xml:space="preserve"> 13-9</t>
  </si>
  <si>
    <t xml:space="preserve"> 13-10</t>
  </si>
  <si>
    <t xml:space="preserve"> 13-11</t>
  </si>
  <si>
    <t xml:space="preserve"> 13-12</t>
  </si>
  <si>
    <t xml:space="preserve"> 13-13</t>
  </si>
  <si>
    <t xml:space="preserve"> 14-1</t>
  </si>
  <si>
    <t xml:space="preserve"> 14-2</t>
  </si>
  <si>
    <t xml:space="preserve"> 14-3</t>
  </si>
  <si>
    <t xml:space="preserve"> 10-5</t>
  </si>
  <si>
    <t xml:space="preserve"> 10-6</t>
  </si>
  <si>
    <t xml:space="preserve"> 10-7</t>
  </si>
  <si>
    <t xml:space="preserve"> 10-8</t>
  </si>
  <si>
    <t xml:space="preserve"> 10-9</t>
  </si>
  <si>
    <t xml:space="preserve"> 10-10</t>
  </si>
  <si>
    <t xml:space="preserve"> 10-11</t>
  </si>
  <si>
    <t xml:space="preserve"> 10-12</t>
  </si>
  <si>
    <t>YMM-5</t>
  </si>
  <si>
    <t>YMM-6</t>
  </si>
  <si>
    <t>YMM-7</t>
  </si>
  <si>
    <t>YMM-8</t>
  </si>
  <si>
    <t>YMM-9</t>
  </si>
  <si>
    <t>YMM-10</t>
  </si>
  <si>
    <t>YMM-11</t>
  </si>
  <si>
    <t>YMM-12</t>
  </si>
  <si>
    <t>M1.6</t>
  </si>
  <si>
    <t>M2 ultra-low head</t>
  </si>
  <si>
    <t>Teflon</t>
  </si>
  <si>
    <t>Component-25</t>
  </si>
  <si>
    <t>Component-07</t>
  </si>
  <si>
    <t>Structure-08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</si>
</sst>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sz val="8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 wrapText="1"/>
    </xf>
    <xf numFmtId="2" fontId="4" fillId="0" borderId="19" xfId="0" applyNumberFormat="1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12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6D91-A4D0-4C10-8E9C-A10C44DF6750}">
  <dimension ref="A1:AA22"/>
  <sheetViews>
    <sheetView tabSelected="1" zoomScale="85" zoomScaleNormal="85" workbookViewId="0">
      <selection activeCell="X10" sqref="X10"/>
    </sheetView>
  </sheetViews>
  <sheetFormatPr defaultRowHeight="15" x14ac:dyDescent="0.25"/>
  <cols>
    <col min="1" max="16384" width="9.140625" style="24"/>
  </cols>
  <sheetData>
    <row r="1" spans="1:27" ht="26.2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21" t="s">
        <v>5</v>
      </c>
      <c r="G1" s="22" t="s">
        <v>6</v>
      </c>
      <c r="H1" s="22" t="s">
        <v>7</v>
      </c>
      <c r="I1" s="23"/>
      <c r="K1" s="48" t="s">
        <v>0</v>
      </c>
      <c r="L1" s="48" t="s">
        <v>1</v>
      </c>
      <c r="M1" s="48" t="s">
        <v>2</v>
      </c>
      <c r="N1" s="48" t="s">
        <v>3</v>
      </c>
      <c r="O1" s="48" t="s">
        <v>4</v>
      </c>
      <c r="P1" s="21" t="s">
        <v>5</v>
      </c>
      <c r="Q1" s="22" t="s">
        <v>6</v>
      </c>
      <c r="R1" s="22" t="s">
        <v>7</v>
      </c>
      <c r="T1" s="48" t="s">
        <v>0</v>
      </c>
      <c r="U1" s="48" t="s">
        <v>1</v>
      </c>
      <c r="V1" s="48" t="s">
        <v>2</v>
      </c>
      <c r="W1" s="48" t="s">
        <v>3</v>
      </c>
      <c r="X1" s="48" t="s">
        <v>4</v>
      </c>
      <c r="Y1" s="21" t="s">
        <v>5</v>
      </c>
      <c r="Z1" s="22" t="s">
        <v>6</v>
      </c>
      <c r="AA1" s="22" t="s">
        <v>7</v>
      </c>
    </row>
    <row r="2" spans="1:27" ht="15.75" thickBot="1" x14ac:dyDescent="0.3">
      <c r="A2" s="49"/>
      <c r="B2" s="49"/>
      <c r="C2" s="49"/>
      <c r="D2" s="49"/>
      <c r="E2" s="49"/>
      <c r="F2" s="26">
        <v>1.5</v>
      </c>
      <c r="G2" s="27">
        <v>2</v>
      </c>
      <c r="H2" s="27" t="s">
        <v>8</v>
      </c>
      <c r="I2" s="23"/>
      <c r="K2" s="49"/>
      <c r="L2" s="49"/>
      <c r="M2" s="49"/>
      <c r="N2" s="49"/>
      <c r="O2" s="49"/>
      <c r="P2" s="26">
        <v>1.5</v>
      </c>
      <c r="Q2" s="27">
        <v>2</v>
      </c>
      <c r="R2" s="27" t="s">
        <v>8</v>
      </c>
      <c r="T2" s="49"/>
      <c r="U2" s="49"/>
      <c r="V2" s="49"/>
      <c r="W2" s="49"/>
      <c r="X2" s="49"/>
      <c r="Y2" s="26">
        <v>1.5</v>
      </c>
      <c r="Z2" s="27">
        <v>2</v>
      </c>
      <c r="AA2" s="27" t="s">
        <v>8</v>
      </c>
    </row>
    <row r="3" spans="1:27" ht="26.25" thickBot="1" x14ac:dyDescent="0.3">
      <c r="A3" s="25" t="s">
        <v>9</v>
      </c>
      <c r="B3" s="28" t="s">
        <v>10</v>
      </c>
      <c r="C3" s="25">
        <v>11.3</v>
      </c>
      <c r="D3" s="29">
        <v>276</v>
      </c>
      <c r="E3" s="30">
        <v>310</v>
      </c>
      <c r="F3" s="4">
        <f>(D3/(C3*I3))-1</f>
        <v>15.283185840707961</v>
      </c>
      <c r="G3" s="4">
        <f>(E3/(C3*J3))-1</f>
        <v>12.716814159292035</v>
      </c>
      <c r="H3" s="4">
        <f>(C3/E3)*100</f>
        <v>3.645161290322581</v>
      </c>
      <c r="I3" s="5">
        <v>1.5</v>
      </c>
      <c r="J3" s="5">
        <v>2</v>
      </c>
      <c r="K3" s="25" t="s">
        <v>9</v>
      </c>
      <c r="L3" s="28" t="s">
        <v>10</v>
      </c>
      <c r="M3" s="25">
        <v>9.7639999999999993</v>
      </c>
      <c r="N3" s="29">
        <v>276</v>
      </c>
      <c r="O3" s="30">
        <v>310</v>
      </c>
      <c r="P3" s="4">
        <f>(N3/(M3*I3))-1</f>
        <v>17.844735764031135</v>
      </c>
      <c r="Q3" s="4">
        <f>(O3/(M3*J3))-1</f>
        <v>14.874641540352316</v>
      </c>
      <c r="R3" s="4">
        <f>(M3/O3)*100</f>
        <v>3.1496774193548385</v>
      </c>
      <c r="T3" s="25" t="s">
        <v>9</v>
      </c>
      <c r="U3" s="28" t="s">
        <v>10</v>
      </c>
      <c r="V3" s="25">
        <v>9.4420000000000002</v>
      </c>
      <c r="W3" s="29">
        <v>276</v>
      </c>
      <c r="X3" s="30">
        <v>310</v>
      </c>
      <c r="Y3" s="4">
        <f>(W3/(V3*I3))-1</f>
        <v>18.487396737979243</v>
      </c>
      <c r="Z3" s="4">
        <f>(X3/(V3*J3))-1</f>
        <v>15.416013556449904</v>
      </c>
      <c r="AA3" s="4">
        <f>(V3/X3)*100</f>
        <v>3.0458064516129033</v>
      </c>
    </row>
    <row r="4" spans="1:27" ht="26.25" thickBot="1" x14ac:dyDescent="0.3">
      <c r="A4" s="25" t="s">
        <v>11</v>
      </c>
      <c r="B4" s="28" t="s">
        <v>10</v>
      </c>
      <c r="C4" s="25">
        <v>9.11</v>
      </c>
      <c r="D4" s="29">
        <v>276</v>
      </c>
      <c r="E4" s="30">
        <v>310</v>
      </c>
      <c r="F4" s="4">
        <f t="shared" ref="F4:F9" si="0">(D4/(C4*I4))-1</f>
        <v>19.197585071350165</v>
      </c>
      <c r="G4" s="4">
        <f t="shared" ref="G4:G22" si="1">(E4/(C4*J4))-1</f>
        <v>16.014270032930845</v>
      </c>
      <c r="H4" s="4">
        <f t="shared" ref="H4:H22" si="2">(C4/E4)*100</f>
        <v>2.9387096774193546</v>
      </c>
      <c r="I4" s="5">
        <v>1.5</v>
      </c>
      <c r="J4" s="5">
        <v>2</v>
      </c>
      <c r="K4" s="25" t="s">
        <v>11</v>
      </c>
      <c r="L4" s="28" t="s">
        <v>10</v>
      </c>
      <c r="M4" s="25">
        <v>7.8630000000000004</v>
      </c>
      <c r="N4" s="29">
        <v>276</v>
      </c>
      <c r="O4" s="30">
        <v>310</v>
      </c>
      <c r="P4" s="4">
        <f t="shared" ref="P4:P9" si="3">(N4/(M4*I4))-1</f>
        <v>22.400737631947091</v>
      </c>
      <c r="Q4" s="4">
        <f t="shared" ref="Q4:Q22" si="4">(O4/(M4*J4))-1</f>
        <v>18.712577896477171</v>
      </c>
      <c r="R4" s="4">
        <f t="shared" ref="R4:R22" si="5">(M4/O4)*100</f>
        <v>2.536451612903226</v>
      </c>
      <c r="T4" s="25" t="s">
        <v>11</v>
      </c>
      <c r="U4" s="28" t="s">
        <v>10</v>
      </c>
      <c r="V4" s="25">
        <v>4.673</v>
      </c>
      <c r="W4" s="29">
        <v>276</v>
      </c>
      <c r="X4" s="30">
        <v>310</v>
      </c>
      <c r="Y4" s="4">
        <f t="shared" ref="Y4:Y9" si="6">(W4/(V4*I4))-1</f>
        <v>38.375133747057568</v>
      </c>
      <c r="Z4" s="4">
        <f t="shared" ref="Z4:Z22" si="7">(X4/(V4*J4))-1</f>
        <v>32.169270276053929</v>
      </c>
      <c r="AA4" s="4">
        <f t="shared" ref="AA4:AA22" si="8">(V4/X4)*100</f>
        <v>1.5074193548387098</v>
      </c>
    </row>
    <row r="5" spans="1:27" ht="26.25" thickBot="1" x14ac:dyDescent="0.3">
      <c r="A5" s="25" t="s">
        <v>12</v>
      </c>
      <c r="B5" s="28" t="s">
        <v>10</v>
      </c>
      <c r="C5" s="25">
        <v>7.14</v>
      </c>
      <c r="D5" s="29">
        <v>276</v>
      </c>
      <c r="E5" s="30">
        <v>310</v>
      </c>
      <c r="F5" s="4">
        <f t="shared" si="0"/>
        <v>24.770308123249301</v>
      </c>
      <c r="G5" s="4">
        <f t="shared" si="1"/>
        <v>20.708683473389357</v>
      </c>
      <c r="H5" s="4">
        <f t="shared" si="2"/>
        <v>2.3032258064516129</v>
      </c>
      <c r="I5" s="5">
        <v>1.5</v>
      </c>
      <c r="J5" s="5">
        <v>2</v>
      </c>
      <c r="K5" s="25" t="s">
        <v>12</v>
      </c>
      <c r="L5" s="28" t="s">
        <v>10</v>
      </c>
      <c r="M5" s="25">
        <v>6.3230000000000004</v>
      </c>
      <c r="N5" s="29">
        <v>276</v>
      </c>
      <c r="O5" s="30">
        <v>310</v>
      </c>
      <c r="P5" s="4">
        <f t="shared" si="3"/>
        <v>28.100110706942903</v>
      </c>
      <c r="Q5" s="4">
        <f t="shared" si="4"/>
        <v>23.513680215087774</v>
      </c>
      <c r="R5" s="4">
        <f t="shared" si="5"/>
        <v>2.039677419354839</v>
      </c>
      <c r="T5" s="25" t="s">
        <v>12</v>
      </c>
      <c r="U5" s="28" t="s">
        <v>10</v>
      </c>
      <c r="V5" s="25">
        <v>6.9489999999999998</v>
      </c>
      <c r="W5" s="29">
        <v>276</v>
      </c>
      <c r="X5" s="30">
        <v>310</v>
      </c>
      <c r="Y5" s="4">
        <f t="shared" si="6"/>
        <v>25.478630018707726</v>
      </c>
      <c r="Z5" s="4">
        <f t="shared" si="7"/>
        <v>21.305367678802707</v>
      </c>
      <c r="AA5" s="4">
        <f t="shared" si="8"/>
        <v>2.2416129032258065</v>
      </c>
    </row>
    <row r="6" spans="1:27" ht="26.25" thickBot="1" x14ac:dyDescent="0.3">
      <c r="A6" s="25" t="s">
        <v>13</v>
      </c>
      <c r="B6" s="28" t="s">
        <v>10</v>
      </c>
      <c r="C6" s="25">
        <v>18.55</v>
      </c>
      <c r="D6" s="29">
        <v>276</v>
      </c>
      <c r="E6" s="30">
        <v>310</v>
      </c>
      <c r="F6" s="4">
        <f t="shared" si="0"/>
        <v>8.9191374663072764</v>
      </c>
      <c r="G6" s="4">
        <f t="shared" si="1"/>
        <v>7.355795148247978</v>
      </c>
      <c r="H6" s="4">
        <f t="shared" si="2"/>
        <v>5.9838709677419359</v>
      </c>
      <c r="I6" s="5">
        <v>1.5</v>
      </c>
      <c r="J6" s="5">
        <v>2</v>
      </c>
      <c r="K6" s="25" t="s">
        <v>13</v>
      </c>
      <c r="L6" s="28" t="s">
        <v>10</v>
      </c>
      <c r="M6" s="25">
        <v>15.198</v>
      </c>
      <c r="N6" s="29">
        <v>276</v>
      </c>
      <c r="O6" s="30">
        <v>310</v>
      </c>
      <c r="P6" s="4">
        <f t="shared" si="3"/>
        <v>11.106856165284906</v>
      </c>
      <c r="Q6" s="4">
        <f t="shared" si="4"/>
        <v>9.1987103566258721</v>
      </c>
      <c r="R6" s="4">
        <f t="shared" si="5"/>
        <v>4.9025806451612901</v>
      </c>
      <c r="T6" s="25" t="s">
        <v>13</v>
      </c>
      <c r="U6" s="28" t="s">
        <v>10</v>
      </c>
      <c r="V6" s="25">
        <v>17.198</v>
      </c>
      <c r="W6" s="29">
        <v>276</v>
      </c>
      <c r="X6" s="30">
        <v>310</v>
      </c>
      <c r="Y6" s="4">
        <f t="shared" si="6"/>
        <v>9.6989184788928942</v>
      </c>
      <c r="Z6" s="4">
        <f t="shared" si="7"/>
        <v>8.0126758925456443</v>
      </c>
      <c r="AA6" s="4">
        <f t="shared" si="8"/>
        <v>5.5477419354838711</v>
      </c>
    </row>
    <row r="7" spans="1:27" ht="26.25" thickBot="1" x14ac:dyDescent="0.3">
      <c r="A7" s="25" t="s">
        <v>14</v>
      </c>
      <c r="B7" s="28" t="s">
        <v>10</v>
      </c>
      <c r="C7" s="25">
        <v>13.935</v>
      </c>
      <c r="D7" s="29">
        <v>276</v>
      </c>
      <c r="E7" s="30">
        <v>310</v>
      </c>
      <c r="F7" s="4">
        <f t="shared" si="0"/>
        <v>12.20416218155723</v>
      </c>
      <c r="G7" s="4">
        <f t="shared" si="1"/>
        <v>10.123071402942232</v>
      </c>
      <c r="H7" s="4">
        <f t="shared" si="2"/>
        <v>4.4951612903225806</v>
      </c>
      <c r="I7" s="5">
        <v>1.5</v>
      </c>
      <c r="J7" s="5">
        <v>2</v>
      </c>
      <c r="K7" s="25" t="s">
        <v>14</v>
      </c>
      <c r="L7" s="28" t="s">
        <v>10</v>
      </c>
      <c r="M7" s="25">
        <v>14.632</v>
      </c>
      <c r="N7" s="29">
        <v>276</v>
      </c>
      <c r="O7" s="30">
        <v>310</v>
      </c>
      <c r="P7" s="4">
        <f t="shared" si="3"/>
        <v>11.575177692728266</v>
      </c>
      <c r="Q7" s="4">
        <f t="shared" si="4"/>
        <v>9.5932203389830519</v>
      </c>
      <c r="R7" s="4">
        <f t="shared" si="5"/>
        <v>4.72</v>
      </c>
      <c r="T7" s="25" t="s">
        <v>14</v>
      </c>
      <c r="U7" s="28" t="s">
        <v>10</v>
      </c>
      <c r="V7" s="25">
        <v>14.114000000000001</v>
      </c>
      <c r="W7" s="29">
        <v>276</v>
      </c>
      <c r="X7" s="30">
        <v>310</v>
      </c>
      <c r="Y7" s="4">
        <f t="shared" si="6"/>
        <v>12.036701147796515</v>
      </c>
      <c r="Z7" s="4">
        <f t="shared" si="7"/>
        <v>9.9820036842851056</v>
      </c>
      <c r="AA7" s="4">
        <f t="shared" si="8"/>
        <v>4.5529032258064515</v>
      </c>
    </row>
    <row r="8" spans="1:27" ht="26.25" thickBot="1" x14ac:dyDescent="0.3">
      <c r="A8" s="25" t="s">
        <v>15</v>
      </c>
      <c r="B8" s="28" t="s">
        <v>10</v>
      </c>
      <c r="C8" s="25">
        <v>8.0670000000000002</v>
      </c>
      <c r="D8" s="29">
        <v>276</v>
      </c>
      <c r="E8" s="30">
        <v>310</v>
      </c>
      <c r="F8" s="4">
        <f t="shared" si="0"/>
        <v>21.80897483575059</v>
      </c>
      <c r="G8" s="4">
        <f t="shared" si="1"/>
        <v>18.214082062724682</v>
      </c>
      <c r="H8" s="4">
        <f t="shared" si="2"/>
        <v>2.6022580645161293</v>
      </c>
      <c r="I8" s="5">
        <v>1.5</v>
      </c>
      <c r="J8" s="5">
        <v>2</v>
      </c>
      <c r="K8" s="25" t="s">
        <v>15</v>
      </c>
      <c r="L8" s="28" t="s">
        <v>10</v>
      </c>
      <c r="M8" s="25">
        <v>8.8119999999999994</v>
      </c>
      <c r="N8" s="29">
        <v>276</v>
      </c>
      <c r="O8" s="30">
        <v>310</v>
      </c>
      <c r="P8" s="4">
        <f t="shared" si="3"/>
        <v>19.88061733999092</v>
      </c>
      <c r="Q8" s="4">
        <f t="shared" si="4"/>
        <v>16.58965047662279</v>
      </c>
      <c r="R8" s="4">
        <f t="shared" si="5"/>
        <v>2.8425806451612901</v>
      </c>
      <c r="T8" s="25" t="s">
        <v>15</v>
      </c>
      <c r="U8" s="28" t="s">
        <v>10</v>
      </c>
      <c r="V8" s="25">
        <v>8.3970000000000002</v>
      </c>
      <c r="W8" s="29">
        <v>276</v>
      </c>
      <c r="X8" s="30">
        <v>310</v>
      </c>
      <c r="Y8" s="4">
        <f t="shared" si="6"/>
        <v>20.912587828986542</v>
      </c>
      <c r="Z8" s="4">
        <f t="shared" si="7"/>
        <v>17.458973442896273</v>
      </c>
      <c r="AA8" s="4">
        <f t="shared" si="8"/>
        <v>2.7087096774193546</v>
      </c>
    </row>
    <row r="9" spans="1:27" ht="26.25" thickBot="1" x14ac:dyDescent="0.3">
      <c r="A9" s="25" t="s">
        <v>16</v>
      </c>
      <c r="B9" s="28" t="s">
        <v>10</v>
      </c>
      <c r="C9" s="25">
        <v>9.3659999999999997</v>
      </c>
      <c r="D9" s="29">
        <v>276</v>
      </c>
      <c r="E9" s="30">
        <v>310</v>
      </c>
      <c r="F9" s="4">
        <f t="shared" si="0"/>
        <v>18.64552637198377</v>
      </c>
      <c r="G9" s="4">
        <f t="shared" si="1"/>
        <v>15.549220585095025</v>
      </c>
      <c r="H9" s="4">
        <f t="shared" si="2"/>
        <v>3.0212903225806449</v>
      </c>
      <c r="I9" s="5">
        <v>1.5</v>
      </c>
      <c r="J9" s="5">
        <v>2</v>
      </c>
      <c r="K9" s="25" t="s">
        <v>16</v>
      </c>
      <c r="L9" s="28" t="s">
        <v>10</v>
      </c>
      <c r="M9" s="25">
        <v>12.083</v>
      </c>
      <c r="N9" s="29">
        <v>276</v>
      </c>
      <c r="O9" s="30">
        <v>310</v>
      </c>
      <c r="P9" s="4">
        <f t="shared" si="3"/>
        <v>14.228006289828684</v>
      </c>
      <c r="Q9" s="4">
        <f t="shared" si="4"/>
        <v>11.827940081105686</v>
      </c>
      <c r="R9" s="4">
        <f t="shared" si="5"/>
        <v>3.8977419354838712</v>
      </c>
      <c r="T9" s="25" t="s">
        <v>16</v>
      </c>
      <c r="U9" s="28" t="s">
        <v>10</v>
      </c>
      <c r="V9" s="25">
        <v>7.3719999999999999</v>
      </c>
      <c r="W9" s="29">
        <v>276</v>
      </c>
      <c r="X9" s="30">
        <v>310</v>
      </c>
      <c r="Y9" s="4">
        <f t="shared" si="6"/>
        <v>23.959305480195333</v>
      </c>
      <c r="Z9" s="4">
        <f t="shared" si="7"/>
        <v>20.025501899077589</v>
      </c>
      <c r="AA9" s="4">
        <f t="shared" si="8"/>
        <v>2.3780645161290321</v>
      </c>
    </row>
    <row r="10" spans="1:27" ht="26.25" thickBot="1" x14ac:dyDescent="0.3">
      <c r="A10" s="25" t="s">
        <v>337</v>
      </c>
      <c r="B10" s="28" t="s">
        <v>10</v>
      </c>
      <c r="C10" s="25">
        <v>26.4</v>
      </c>
      <c r="D10" s="29">
        <v>276</v>
      </c>
      <c r="E10" s="30">
        <v>310</v>
      </c>
      <c r="F10" s="4">
        <f t="shared" ref="F10" si="9">(D10/(C10*I10))-1</f>
        <v>5.9696969696969706</v>
      </c>
      <c r="G10" s="4">
        <f t="shared" ref="G10" si="10">(E10/(C10*J10))-1</f>
        <v>4.8712121212121211</v>
      </c>
      <c r="H10" s="4">
        <f t="shared" ref="H10" si="11">(C10/E10)*100</f>
        <v>8.5161290322580641</v>
      </c>
      <c r="I10" s="5">
        <v>1.5</v>
      </c>
      <c r="J10" s="5">
        <v>2</v>
      </c>
      <c r="K10" s="25" t="s">
        <v>337</v>
      </c>
      <c r="L10" s="28" t="s">
        <v>10</v>
      </c>
      <c r="M10" s="25">
        <v>33.200000000000003</v>
      </c>
      <c r="N10" s="29">
        <v>276</v>
      </c>
      <c r="O10" s="30">
        <v>310</v>
      </c>
      <c r="P10" s="4">
        <f t="shared" ref="P10" si="12">(N10/(M10*I10))-1</f>
        <v>4.5421686746987948</v>
      </c>
      <c r="Q10" s="4">
        <f t="shared" ref="Q10" si="13">(O10/(M10*J10))-1</f>
        <v>3.6686746987951802</v>
      </c>
      <c r="R10" s="4">
        <f t="shared" ref="R10" si="14">(M10/O10)*100</f>
        <v>10.70967741935484</v>
      </c>
      <c r="T10" s="25" t="s">
        <v>337</v>
      </c>
      <c r="U10" s="28" t="s">
        <v>10</v>
      </c>
      <c r="V10" s="25">
        <v>27.7</v>
      </c>
      <c r="W10" s="29">
        <v>276</v>
      </c>
      <c r="X10" s="30">
        <v>310</v>
      </c>
      <c r="Y10" s="4">
        <f t="shared" ref="Y10" si="15">(W10/(V10*I10))-1</f>
        <v>5.6425992779783396</v>
      </c>
      <c r="Z10" s="4">
        <f t="shared" ref="Z10" si="16">(X10/(V10*J10))-1</f>
        <v>4.5956678700361016</v>
      </c>
      <c r="AA10" s="4">
        <f t="shared" ref="AA10" si="17">(V10/X10)*100</f>
        <v>8.935483870967742</v>
      </c>
    </row>
    <row r="11" spans="1:27" ht="15.75" thickBot="1" x14ac:dyDescent="0.3">
      <c r="A11" s="25" t="s">
        <v>17</v>
      </c>
      <c r="B11" s="31" t="s">
        <v>18</v>
      </c>
      <c r="C11" s="29">
        <v>1.1379999999999999</v>
      </c>
      <c r="D11" s="29" t="s">
        <v>28</v>
      </c>
      <c r="E11" s="30">
        <v>270</v>
      </c>
      <c r="F11" s="29" t="s">
        <v>28</v>
      </c>
      <c r="G11" s="4">
        <f t="shared" si="1"/>
        <v>117.6291739894552</v>
      </c>
      <c r="H11" s="4">
        <f t="shared" si="2"/>
        <v>0.42148148148148146</v>
      </c>
      <c r="I11" s="5">
        <v>1.5</v>
      </c>
      <c r="J11" s="5">
        <v>2</v>
      </c>
      <c r="K11" s="25" t="s">
        <v>17</v>
      </c>
      <c r="L11" s="31" t="s">
        <v>18</v>
      </c>
      <c r="M11" s="29">
        <v>1.139</v>
      </c>
      <c r="N11" s="29" t="s">
        <v>28</v>
      </c>
      <c r="O11" s="30">
        <v>270</v>
      </c>
      <c r="P11" s="29" t="s">
        <v>28</v>
      </c>
      <c r="Q11" s="4">
        <f t="shared" si="4"/>
        <v>117.52502194907814</v>
      </c>
      <c r="R11" s="4">
        <f t="shared" si="5"/>
        <v>0.42185185185185181</v>
      </c>
      <c r="T11" s="25" t="s">
        <v>17</v>
      </c>
      <c r="U11" s="31" t="s">
        <v>18</v>
      </c>
      <c r="V11" s="29">
        <v>1.0860000000000001</v>
      </c>
      <c r="W11" s="29" t="s">
        <v>28</v>
      </c>
      <c r="X11" s="30">
        <v>270</v>
      </c>
      <c r="Y11" s="29" t="s">
        <v>28</v>
      </c>
      <c r="Z11" s="4">
        <f t="shared" si="7"/>
        <v>123.30939226519337</v>
      </c>
      <c r="AA11" s="4">
        <f t="shared" si="8"/>
        <v>0.4022222222222222</v>
      </c>
    </row>
    <row r="12" spans="1:27" ht="15.75" thickBot="1" x14ac:dyDescent="0.3">
      <c r="A12" s="25" t="s">
        <v>19</v>
      </c>
      <c r="B12" s="31" t="s">
        <v>18</v>
      </c>
      <c r="C12" s="29">
        <v>1.6619999999999999</v>
      </c>
      <c r="D12" s="29" t="s">
        <v>28</v>
      </c>
      <c r="E12" s="30">
        <v>270</v>
      </c>
      <c r="F12" s="29" t="s">
        <v>28</v>
      </c>
      <c r="G12" s="4">
        <f t="shared" si="1"/>
        <v>80.227436823104696</v>
      </c>
      <c r="H12" s="4">
        <f t="shared" si="2"/>
        <v>0.61555555555555552</v>
      </c>
      <c r="I12" s="5">
        <v>1.5</v>
      </c>
      <c r="J12" s="5">
        <v>2</v>
      </c>
      <c r="K12" s="25" t="s">
        <v>19</v>
      </c>
      <c r="L12" s="31" t="s">
        <v>18</v>
      </c>
      <c r="M12" s="29">
        <v>2.1560000000000001</v>
      </c>
      <c r="N12" s="29" t="s">
        <v>28</v>
      </c>
      <c r="O12" s="30">
        <v>270</v>
      </c>
      <c r="P12" s="29" t="s">
        <v>28</v>
      </c>
      <c r="Q12" s="4">
        <f t="shared" si="4"/>
        <v>61.615955473098325</v>
      </c>
      <c r="R12" s="4">
        <f t="shared" si="5"/>
        <v>0.79851851851851852</v>
      </c>
      <c r="T12" s="25" t="s">
        <v>19</v>
      </c>
      <c r="U12" s="31" t="s">
        <v>18</v>
      </c>
      <c r="V12" s="29">
        <v>1.7330000000000001</v>
      </c>
      <c r="W12" s="29" t="s">
        <v>28</v>
      </c>
      <c r="X12" s="30">
        <v>270</v>
      </c>
      <c r="Y12" s="29" t="s">
        <v>28</v>
      </c>
      <c r="Z12" s="4">
        <f t="shared" si="7"/>
        <v>76.899596076168493</v>
      </c>
      <c r="AA12" s="4">
        <f t="shared" si="8"/>
        <v>0.6418518518518519</v>
      </c>
    </row>
    <row r="13" spans="1:27" ht="51.75" thickBot="1" x14ac:dyDescent="0.3">
      <c r="A13" s="25" t="s">
        <v>20</v>
      </c>
      <c r="B13" s="31" t="s">
        <v>18</v>
      </c>
      <c r="C13" s="29">
        <v>5.1479999999999997</v>
      </c>
      <c r="D13" s="29" t="s">
        <v>28</v>
      </c>
      <c r="E13" s="30">
        <v>270</v>
      </c>
      <c r="F13" s="29" t="s">
        <v>28</v>
      </c>
      <c r="G13" s="4">
        <f t="shared" si="1"/>
        <v>25.223776223776227</v>
      </c>
      <c r="H13" s="4">
        <f t="shared" si="2"/>
        <v>1.9066666666666665</v>
      </c>
      <c r="I13" s="5">
        <v>1.5</v>
      </c>
      <c r="J13" s="5">
        <v>2</v>
      </c>
      <c r="K13" s="25" t="s">
        <v>20</v>
      </c>
      <c r="L13" s="31" t="s">
        <v>18</v>
      </c>
      <c r="M13" s="29">
        <v>4.8949999999999996</v>
      </c>
      <c r="N13" s="29" t="s">
        <v>28</v>
      </c>
      <c r="O13" s="30">
        <v>270</v>
      </c>
      <c r="P13" s="29" t="s">
        <v>28</v>
      </c>
      <c r="Q13" s="4">
        <f t="shared" si="4"/>
        <v>26.579162410623088</v>
      </c>
      <c r="R13" s="4">
        <f t="shared" si="5"/>
        <v>1.8129629629629627</v>
      </c>
      <c r="T13" s="25" t="s">
        <v>20</v>
      </c>
      <c r="U13" s="31" t="s">
        <v>18</v>
      </c>
      <c r="V13" s="29">
        <v>5.1749999999999998</v>
      </c>
      <c r="W13" s="29" t="s">
        <v>28</v>
      </c>
      <c r="X13" s="30">
        <v>270</v>
      </c>
      <c r="Y13" s="29" t="s">
        <v>28</v>
      </c>
      <c r="Z13" s="4">
        <f t="shared" si="7"/>
        <v>25.086956521739133</v>
      </c>
      <c r="AA13" s="4">
        <f t="shared" si="8"/>
        <v>1.9166666666666665</v>
      </c>
    </row>
    <row r="14" spans="1:27" ht="26.25" thickBot="1" x14ac:dyDescent="0.3">
      <c r="A14" s="25" t="s">
        <v>21</v>
      </c>
      <c r="B14" s="31" t="s">
        <v>18</v>
      </c>
      <c r="C14" s="29">
        <v>1.1659999999999999</v>
      </c>
      <c r="D14" s="29" t="s">
        <v>28</v>
      </c>
      <c r="E14" s="30">
        <v>270</v>
      </c>
      <c r="F14" s="29" t="s">
        <v>28</v>
      </c>
      <c r="G14" s="4">
        <f t="shared" si="1"/>
        <v>114.78044596912522</v>
      </c>
      <c r="H14" s="4">
        <f t="shared" si="2"/>
        <v>0.43185185185185182</v>
      </c>
      <c r="I14" s="5">
        <v>1.5</v>
      </c>
      <c r="J14" s="5">
        <v>2</v>
      </c>
      <c r="K14" s="25" t="s">
        <v>21</v>
      </c>
      <c r="L14" s="31" t="s">
        <v>18</v>
      </c>
      <c r="M14" s="29">
        <v>2.847</v>
      </c>
      <c r="N14" s="29" t="s">
        <v>28</v>
      </c>
      <c r="O14" s="30">
        <v>270</v>
      </c>
      <c r="P14" s="29" t="s">
        <v>28</v>
      </c>
      <c r="Q14" s="4">
        <f t="shared" si="4"/>
        <v>46.418335089567968</v>
      </c>
      <c r="R14" s="4">
        <f t="shared" si="5"/>
        <v>1.0544444444444445</v>
      </c>
      <c r="T14" s="25" t="s">
        <v>21</v>
      </c>
      <c r="U14" s="31" t="s">
        <v>18</v>
      </c>
      <c r="V14" s="29">
        <v>0.71699999999999997</v>
      </c>
      <c r="W14" s="29" t="s">
        <v>28</v>
      </c>
      <c r="X14" s="30">
        <v>270</v>
      </c>
      <c r="Y14" s="29" t="s">
        <v>28</v>
      </c>
      <c r="Z14" s="4">
        <f t="shared" si="7"/>
        <v>187.28451882845189</v>
      </c>
      <c r="AA14" s="4">
        <f t="shared" si="8"/>
        <v>0.26555555555555554</v>
      </c>
    </row>
    <row r="15" spans="1:27" ht="51.75" thickBot="1" x14ac:dyDescent="0.3">
      <c r="A15" s="25" t="s">
        <v>22</v>
      </c>
      <c r="B15" s="31" t="s">
        <v>18</v>
      </c>
      <c r="C15" s="29">
        <v>1.669</v>
      </c>
      <c r="D15" s="29" t="s">
        <v>28</v>
      </c>
      <c r="E15" s="30">
        <v>270</v>
      </c>
      <c r="F15" s="29" t="s">
        <v>28</v>
      </c>
      <c r="G15" s="4">
        <f t="shared" si="1"/>
        <v>79.886758538046735</v>
      </c>
      <c r="H15" s="4">
        <f t="shared" si="2"/>
        <v>0.61814814814814811</v>
      </c>
      <c r="I15" s="5">
        <v>1.5</v>
      </c>
      <c r="J15" s="5">
        <v>2</v>
      </c>
      <c r="K15" s="25" t="s">
        <v>22</v>
      </c>
      <c r="L15" s="31" t="s">
        <v>18</v>
      </c>
      <c r="M15" s="29">
        <v>1.6990000000000001</v>
      </c>
      <c r="N15" s="29" t="s">
        <v>28</v>
      </c>
      <c r="O15" s="30">
        <v>270</v>
      </c>
      <c r="P15" s="29" t="s">
        <v>28</v>
      </c>
      <c r="Q15" s="4">
        <f t="shared" si="4"/>
        <v>78.4585050029429</v>
      </c>
      <c r="R15" s="4">
        <f t="shared" si="5"/>
        <v>0.6292592592592593</v>
      </c>
      <c r="T15" s="25" t="s">
        <v>22</v>
      </c>
      <c r="U15" s="31" t="s">
        <v>18</v>
      </c>
      <c r="V15" s="29">
        <v>1.6779999999999999</v>
      </c>
      <c r="W15" s="29" t="s">
        <v>28</v>
      </c>
      <c r="X15" s="30">
        <v>270</v>
      </c>
      <c r="Y15" s="29" t="s">
        <v>28</v>
      </c>
      <c r="Z15" s="4">
        <f t="shared" si="7"/>
        <v>79.452920143027413</v>
      </c>
      <c r="AA15" s="4">
        <f t="shared" si="8"/>
        <v>0.62148148148148141</v>
      </c>
    </row>
    <row r="16" spans="1:27" ht="26.25" thickBot="1" x14ac:dyDescent="0.3">
      <c r="A16" s="25" t="s">
        <v>23</v>
      </c>
      <c r="B16" s="31" t="s">
        <v>18</v>
      </c>
      <c r="C16" s="32">
        <v>2.7759999999999998</v>
      </c>
      <c r="D16" s="29" t="s">
        <v>28</v>
      </c>
      <c r="E16" s="30">
        <v>270</v>
      </c>
      <c r="F16" s="29" t="s">
        <v>28</v>
      </c>
      <c r="G16" s="4">
        <f t="shared" si="1"/>
        <v>47.631123919308358</v>
      </c>
      <c r="H16" s="4">
        <f t="shared" si="2"/>
        <v>1.028148148148148</v>
      </c>
      <c r="I16" s="5">
        <v>1.5</v>
      </c>
      <c r="J16" s="5">
        <v>2</v>
      </c>
      <c r="K16" s="25" t="s">
        <v>23</v>
      </c>
      <c r="L16" s="31" t="s">
        <v>18</v>
      </c>
      <c r="M16" s="32">
        <v>3.0840000000000001</v>
      </c>
      <c r="N16" s="29" t="s">
        <v>28</v>
      </c>
      <c r="O16" s="30">
        <v>270</v>
      </c>
      <c r="P16" s="29" t="s">
        <v>28</v>
      </c>
      <c r="Q16" s="4">
        <f t="shared" si="4"/>
        <v>42.774319066147861</v>
      </c>
      <c r="R16" s="4">
        <f t="shared" si="5"/>
        <v>1.1422222222222222</v>
      </c>
      <c r="T16" s="25" t="s">
        <v>23</v>
      </c>
      <c r="U16" s="31" t="s">
        <v>18</v>
      </c>
      <c r="V16" s="32">
        <v>0.747</v>
      </c>
      <c r="W16" s="29" t="s">
        <v>28</v>
      </c>
      <c r="X16" s="30">
        <v>270</v>
      </c>
      <c r="Y16" s="29" t="s">
        <v>28</v>
      </c>
      <c r="Z16" s="4">
        <f t="shared" si="7"/>
        <v>179.72289156626505</v>
      </c>
      <c r="AA16" s="4">
        <f t="shared" si="8"/>
        <v>0.27666666666666667</v>
      </c>
    </row>
    <row r="17" spans="1:27" ht="15.75" thickBot="1" x14ac:dyDescent="0.3">
      <c r="A17" s="25" t="s">
        <v>24</v>
      </c>
      <c r="B17" s="31" t="s">
        <v>18</v>
      </c>
      <c r="C17" s="32">
        <v>1.528</v>
      </c>
      <c r="D17" s="29" t="s">
        <v>28</v>
      </c>
      <c r="E17" s="30">
        <v>270</v>
      </c>
      <c r="F17" s="29" t="s">
        <v>28</v>
      </c>
      <c r="G17" s="4">
        <f t="shared" si="1"/>
        <v>87.350785340314133</v>
      </c>
      <c r="H17" s="4">
        <f t="shared" si="2"/>
        <v>0.56592592592592594</v>
      </c>
      <c r="I17" s="5">
        <v>1.5</v>
      </c>
      <c r="J17" s="5">
        <v>2</v>
      </c>
      <c r="K17" s="25" t="s">
        <v>24</v>
      </c>
      <c r="L17" s="31" t="s">
        <v>18</v>
      </c>
      <c r="M17" s="32">
        <v>1.8360000000000001</v>
      </c>
      <c r="N17" s="29" t="s">
        <v>28</v>
      </c>
      <c r="O17" s="30">
        <v>270</v>
      </c>
      <c r="P17" s="29" t="s">
        <v>28</v>
      </c>
      <c r="Q17" s="4">
        <f t="shared" si="4"/>
        <v>72.529411764705884</v>
      </c>
      <c r="R17" s="4">
        <f t="shared" si="5"/>
        <v>0.68</v>
      </c>
      <c r="T17" s="25" t="s">
        <v>24</v>
      </c>
      <c r="U17" s="31" t="s">
        <v>18</v>
      </c>
      <c r="V17" s="32">
        <v>1.1659999999999999</v>
      </c>
      <c r="W17" s="29" t="s">
        <v>28</v>
      </c>
      <c r="X17" s="30">
        <v>270</v>
      </c>
      <c r="Y17" s="29" t="s">
        <v>28</v>
      </c>
      <c r="Z17" s="4">
        <f t="shared" si="7"/>
        <v>114.78044596912522</v>
      </c>
      <c r="AA17" s="4">
        <f t="shared" si="8"/>
        <v>0.43185185185185182</v>
      </c>
    </row>
    <row r="18" spans="1:27" ht="15.75" thickBot="1" x14ac:dyDescent="0.3">
      <c r="A18" s="25" t="s">
        <v>25</v>
      </c>
      <c r="B18" s="31" t="s">
        <v>18</v>
      </c>
      <c r="C18" s="29">
        <v>1.411</v>
      </c>
      <c r="D18" s="29" t="s">
        <v>28</v>
      </c>
      <c r="E18" s="30">
        <v>270</v>
      </c>
      <c r="F18" s="29" t="s">
        <v>28</v>
      </c>
      <c r="G18" s="4">
        <f t="shared" si="1"/>
        <v>94.67682494684621</v>
      </c>
      <c r="H18" s="4">
        <f t="shared" si="2"/>
        <v>0.52259259259259261</v>
      </c>
      <c r="I18" s="5">
        <v>1.5</v>
      </c>
      <c r="J18" s="5">
        <v>2</v>
      </c>
      <c r="K18" s="25" t="s">
        <v>25</v>
      </c>
      <c r="L18" s="31" t="s">
        <v>18</v>
      </c>
      <c r="M18" s="29">
        <v>3.1379999999999999</v>
      </c>
      <c r="N18" s="29" t="s">
        <v>28</v>
      </c>
      <c r="O18" s="30">
        <v>270</v>
      </c>
      <c r="P18" s="29" t="s">
        <v>28</v>
      </c>
      <c r="Q18" s="4">
        <f t="shared" si="4"/>
        <v>42.021032504780116</v>
      </c>
      <c r="R18" s="4">
        <f t="shared" si="5"/>
        <v>1.162222222222222</v>
      </c>
      <c r="T18" s="25" t="s">
        <v>25</v>
      </c>
      <c r="U18" s="31" t="s">
        <v>18</v>
      </c>
      <c r="V18" s="32">
        <v>1.448</v>
      </c>
      <c r="W18" s="29" t="s">
        <v>28</v>
      </c>
      <c r="X18" s="30">
        <v>270</v>
      </c>
      <c r="Y18" s="29" t="s">
        <v>28</v>
      </c>
      <c r="Z18" s="4">
        <f t="shared" si="7"/>
        <v>92.232044198895025</v>
      </c>
      <c r="AA18" s="4">
        <f t="shared" si="8"/>
        <v>0.53629629629629627</v>
      </c>
    </row>
    <row r="19" spans="1:27" ht="15.75" thickBot="1" x14ac:dyDescent="0.3">
      <c r="A19" s="25" t="s">
        <v>26</v>
      </c>
      <c r="B19" s="31" t="s">
        <v>18</v>
      </c>
      <c r="C19" s="32">
        <v>1.093</v>
      </c>
      <c r="D19" s="29" t="s">
        <v>28</v>
      </c>
      <c r="E19" s="30">
        <v>270</v>
      </c>
      <c r="F19" s="29" t="s">
        <v>28</v>
      </c>
      <c r="G19" s="4">
        <f t="shared" si="1"/>
        <v>122.51326623970724</v>
      </c>
      <c r="H19" s="4">
        <f t="shared" si="2"/>
        <v>0.40481481481481479</v>
      </c>
      <c r="I19" s="5">
        <v>1.5</v>
      </c>
      <c r="J19" s="5">
        <v>2</v>
      </c>
      <c r="K19" s="25" t="s">
        <v>26</v>
      </c>
      <c r="L19" s="31" t="s">
        <v>18</v>
      </c>
      <c r="M19" s="32">
        <v>1.125</v>
      </c>
      <c r="N19" s="29" t="s">
        <v>28</v>
      </c>
      <c r="O19" s="30">
        <v>270</v>
      </c>
      <c r="P19" s="29" t="s">
        <v>28</v>
      </c>
      <c r="Q19" s="4">
        <f t="shared" si="4"/>
        <v>119</v>
      </c>
      <c r="R19" s="4">
        <f t="shared" si="5"/>
        <v>0.41666666666666669</v>
      </c>
      <c r="T19" s="25" t="s">
        <v>26</v>
      </c>
      <c r="U19" s="31" t="s">
        <v>18</v>
      </c>
      <c r="V19" s="32">
        <v>1.0980000000000001</v>
      </c>
      <c r="W19" s="29" t="s">
        <v>28</v>
      </c>
      <c r="X19" s="30">
        <v>270</v>
      </c>
      <c r="Y19" s="29" t="s">
        <v>28</v>
      </c>
      <c r="Z19" s="4">
        <f t="shared" si="7"/>
        <v>121.95081967213113</v>
      </c>
      <c r="AA19" s="4">
        <f t="shared" si="8"/>
        <v>0.40666666666666673</v>
      </c>
    </row>
    <row r="20" spans="1:27" ht="15.75" thickBot="1" x14ac:dyDescent="0.3">
      <c r="A20" s="25" t="s">
        <v>27</v>
      </c>
      <c r="B20" s="31" t="s">
        <v>18</v>
      </c>
      <c r="C20" s="29">
        <v>1.546</v>
      </c>
      <c r="D20" s="29" t="s">
        <v>28</v>
      </c>
      <c r="E20" s="30">
        <v>270</v>
      </c>
      <c r="F20" s="29" t="s">
        <v>28</v>
      </c>
      <c r="G20" s="4">
        <f t="shared" si="1"/>
        <v>86.32212160413971</v>
      </c>
      <c r="H20" s="4">
        <f t="shared" si="2"/>
        <v>0.57259259259259254</v>
      </c>
      <c r="I20" s="5">
        <v>1.5</v>
      </c>
      <c r="J20" s="5">
        <v>2</v>
      </c>
      <c r="K20" s="25" t="s">
        <v>27</v>
      </c>
      <c r="L20" s="31" t="s">
        <v>18</v>
      </c>
      <c r="M20" s="29">
        <v>1.55</v>
      </c>
      <c r="N20" s="29" t="s">
        <v>28</v>
      </c>
      <c r="O20" s="30">
        <v>270</v>
      </c>
      <c r="P20" s="29" t="s">
        <v>28</v>
      </c>
      <c r="Q20" s="4">
        <f t="shared" si="4"/>
        <v>86.096774193548384</v>
      </c>
      <c r="R20" s="4">
        <f t="shared" si="5"/>
        <v>0.57407407407407407</v>
      </c>
      <c r="T20" s="25" t="s">
        <v>27</v>
      </c>
      <c r="U20" s="31" t="s">
        <v>18</v>
      </c>
      <c r="V20" s="29">
        <v>1.5309999999999999</v>
      </c>
      <c r="W20" s="29" t="s">
        <v>28</v>
      </c>
      <c r="X20" s="30">
        <v>270</v>
      </c>
      <c r="Y20" s="29" t="s">
        <v>28</v>
      </c>
      <c r="Z20" s="4">
        <f t="shared" si="7"/>
        <v>87.177661659046379</v>
      </c>
      <c r="AA20" s="4">
        <f t="shared" si="8"/>
        <v>0.56703703703703701</v>
      </c>
    </row>
    <row r="21" spans="1:27" ht="26.25" thickBot="1" x14ac:dyDescent="0.3">
      <c r="A21" s="33" t="s">
        <v>336</v>
      </c>
      <c r="B21" s="34" t="s">
        <v>334</v>
      </c>
      <c r="C21" s="35">
        <v>0.25600000000000001</v>
      </c>
      <c r="D21" s="36" t="s">
        <v>28</v>
      </c>
      <c r="E21" s="37">
        <v>27.5</v>
      </c>
      <c r="F21" s="36" t="s">
        <v>28</v>
      </c>
      <c r="G21" s="4">
        <f t="shared" si="1"/>
        <v>52.7109375</v>
      </c>
      <c r="H21" s="4">
        <f t="shared" si="2"/>
        <v>0.93090909090909091</v>
      </c>
      <c r="I21" s="5">
        <v>1.5</v>
      </c>
      <c r="J21" s="5">
        <v>2</v>
      </c>
      <c r="K21" s="33" t="s">
        <v>336</v>
      </c>
      <c r="L21" s="34" t="s">
        <v>334</v>
      </c>
      <c r="M21" s="35">
        <v>0.27100000000000002</v>
      </c>
      <c r="N21" s="36" t="s">
        <v>28</v>
      </c>
      <c r="O21" s="37">
        <v>27.5</v>
      </c>
      <c r="P21" s="36" t="s">
        <v>28</v>
      </c>
      <c r="Q21" s="4">
        <f t="shared" si="4"/>
        <v>49.738007380073796</v>
      </c>
      <c r="R21" s="4">
        <f t="shared" si="5"/>
        <v>0.98545454545454547</v>
      </c>
      <c r="T21" s="33" t="s">
        <v>336</v>
      </c>
      <c r="U21" s="34" t="s">
        <v>334</v>
      </c>
      <c r="V21" s="35">
        <v>0.24099999999999999</v>
      </c>
      <c r="W21" s="36" t="s">
        <v>28</v>
      </c>
      <c r="X21" s="37">
        <v>27.5</v>
      </c>
      <c r="Y21" s="36" t="s">
        <v>28</v>
      </c>
      <c r="Z21" s="4">
        <f t="shared" si="7"/>
        <v>56.053941908713696</v>
      </c>
      <c r="AA21" s="4">
        <f t="shared" si="8"/>
        <v>0.87636363636363646</v>
      </c>
    </row>
    <row r="22" spans="1:27" ht="26.25" thickBot="1" x14ac:dyDescent="0.3">
      <c r="A22" s="33" t="s">
        <v>335</v>
      </c>
      <c r="B22" s="34" t="s">
        <v>334</v>
      </c>
      <c r="C22" s="36">
        <v>0.75700000000000001</v>
      </c>
      <c r="D22" s="36" t="s">
        <v>28</v>
      </c>
      <c r="E22" s="37">
        <v>27.5</v>
      </c>
      <c r="F22" s="36" t="s">
        <v>28</v>
      </c>
      <c r="G22" s="4">
        <f t="shared" si="1"/>
        <v>17.163804491413472</v>
      </c>
      <c r="H22" s="4">
        <f t="shared" si="2"/>
        <v>2.7527272727272725</v>
      </c>
      <c r="I22" s="5">
        <v>1.5</v>
      </c>
      <c r="J22" s="5">
        <v>2</v>
      </c>
      <c r="K22" s="33" t="s">
        <v>335</v>
      </c>
      <c r="L22" s="34" t="s">
        <v>334</v>
      </c>
      <c r="M22" s="36">
        <v>0.94399999999999995</v>
      </c>
      <c r="N22" s="36" t="s">
        <v>28</v>
      </c>
      <c r="O22" s="37">
        <v>27.5</v>
      </c>
      <c r="P22" s="36" t="s">
        <v>28</v>
      </c>
      <c r="Q22" s="4">
        <f t="shared" si="4"/>
        <v>13.565677966101696</v>
      </c>
      <c r="R22" s="4">
        <f t="shared" si="5"/>
        <v>3.4327272727272726</v>
      </c>
      <c r="T22" s="33" t="s">
        <v>335</v>
      </c>
      <c r="U22" s="34" t="s">
        <v>334</v>
      </c>
      <c r="V22" s="35">
        <v>0.999</v>
      </c>
      <c r="W22" s="36" t="s">
        <v>28</v>
      </c>
      <c r="X22" s="37">
        <v>27.5</v>
      </c>
      <c r="Y22" s="36" t="s">
        <v>28</v>
      </c>
      <c r="Z22" s="4">
        <f t="shared" si="7"/>
        <v>12.763763763763764</v>
      </c>
      <c r="AA22" s="4">
        <f t="shared" si="8"/>
        <v>3.6327272727272728</v>
      </c>
    </row>
  </sheetData>
  <mergeCells count="15">
    <mergeCell ref="V1:V2"/>
    <mergeCell ref="W1:W2"/>
    <mergeCell ref="X1:X2"/>
    <mergeCell ref="L1:L2"/>
    <mergeCell ref="M1:M2"/>
    <mergeCell ref="N1:N2"/>
    <mergeCell ref="O1:O2"/>
    <mergeCell ref="T1:T2"/>
    <mergeCell ref="U1:U2"/>
    <mergeCell ref="K1:K2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1C6E-6837-4351-BAA5-A0EE8C121CF7}">
  <dimension ref="A1:G115"/>
  <sheetViews>
    <sheetView topLeftCell="A45" zoomScale="85" zoomScaleNormal="85" workbookViewId="0">
      <selection activeCell="G98" sqref="G98"/>
    </sheetView>
  </sheetViews>
  <sheetFormatPr defaultRowHeight="13.5" x14ac:dyDescent="0.25"/>
  <cols>
    <col min="1" max="1" width="6.42578125" style="20" bestFit="1" customWidth="1"/>
    <col min="2" max="2" width="7.5703125" style="20" bestFit="1" customWidth="1"/>
    <col min="3" max="3" width="32.140625" style="20" bestFit="1" customWidth="1"/>
    <col min="4" max="4" width="7.85546875" style="20" bestFit="1" customWidth="1"/>
    <col min="5" max="5" width="7.7109375" style="20" bestFit="1" customWidth="1"/>
    <col min="6" max="6" width="6.7109375" style="20" bestFit="1" customWidth="1"/>
    <col min="7" max="7" width="13.85546875" style="20" bestFit="1" customWidth="1"/>
    <col min="8" max="16384" width="9.140625" style="20"/>
  </cols>
  <sheetData>
    <row r="1" spans="1:7" ht="25.5" x14ac:dyDescent="0.25">
      <c r="A1" s="50" t="s">
        <v>30</v>
      </c>
      <c r="B1" s="50" t="s">
        <v>31</v>
      </c>
      <c r="C1" s="50" t="s">
        <v>32</v>
      </c>
      <c r="D1" s="50" t="s">
        <v>33</v>
      </c>
      <c r="E1" s="50" t="s">
        <v>1</v>
      </c>
      <c r="F1" s="1" t="s">
        <v>34</v>
      </c>
      <c r="G1" s="50" t="s">
        <v>35</v>
      </c>
    </row>
    <row r="2" spans="1:7" ht="14.25" thickBot="1" x14ac:dyDescent="0.3">
      <c r="A2" s="51"/>
      <c r="B2" s="51"/>
      <c r="C2" s="51"/>
      <c r="D2" s="51"/>
      <c r="E2" s="51"/>
      <c r="F2" s="3" t="s">
        <v>36</v>
      </c>
      <c r="G2" s="51"/>
    </row>
    <row r="3" spans="1:7" ht="14.25" thickBot="1" x14ac:dyDescent="0.3">
      <c r="A3" s="14" t="s">
        <v>37</v>
      </c>
      <c r="B3" s="11" t="s">
        <v>38</v>
      </c>
      <c r="C3" s="12" t="s">
        <v>39</v>
      </c>
      <c r="D3" s="12" t="s">
        <v>245</v>
      </c>
      <c r="E3" s="12" t="s">
        <v>29</v>
      </c>
      <c r="F3" s="12">
        <v>0.17599999999999999</v>
      </c>
      <c r="G3" s="12" t="s">
        <v>40</v>
      </c>
    </row>
    <row r="4" spans="1:7" ht="14.25" thickBot="1" x14ac:dyDescent="0.3">
      <c r="A4" s="14" t="s">
        <v>41</v>
      </c>
      <c r="B4" s="8" t="s">
        <v>42</v>
      </c>
      <c r="C4" s="2" t="s">
        <v>43</v>
      </c>
      <c r="D4" s="2" t="s">
        <v>245</v>
      </c>
      <c r="E4" s="2" t="s">
        <v>29</v>
      </c>
      <c r="F4" s="2">
        <v>0.17599999999999999</v>
      </c>
      <c r="G4" s="2" t="s">
        <v>40</v>
      </c>
    </row>
    <row r="5" spans="1:7" ht="14.25" thickBot="1" x14ac:dyDescent="0.3">
      <c r="A5" s="14" t="s">
        <v>44</v>
      </c>
      <c r="B5" s="8" t="s">
        <v>45</v>
      </c>
      <c r="C5" s="2" t="s">
        <v>46</v>
      </c>
      <c r="D5" s="2" t="s">
        <v>245</v>
      </c>
      <c r="E5" s="2" t="s">
        <v>29</v>
      </c>
      <c r="F5" s="2">
        <v>0.17599999999999999</v>
      </c>
      <c r="G5" s="2" t="s">
        <v>40</v>
      </c>
    </row>
    <row r="6" spans="1:7" ht="14.25" thickBot="1" x14ac:dyDescent="0.3">
      <c r="A6" s="14" t="s">
        <v>47</v>
      </c>
      <c r="B6" s="8" t="s">
        <v>48</v>
      </c>
      <c r="C6" s="2" t="s">
        <v>49</v>
      </c>
      <c r="D6" s="2" t="s">
        <v>245</v>
      </c>
      <c r="E6" s="2" t="s">
        <v>29</v>
      </c>
      <c r="F6" s="2">
        <v>0.17599999999999999</v>
      </c>
      <c r="G6" s="2" t="s">
        <v>40</v>
      </c>
    </row>
    <row r="7" spans="1:7" ht="14.25" thickBot="1" x14ac:dyDescent="0.3">
      <c r="A7" s="14" t="s">
        <v>50</v>
      </c>
      <c r="B7" s="8" t="s">
        <v>51</v>
      </c>
      <c r="C7" s="2" t="s">
        <v>52</v>
      </c>
      <c r="D7" s="2" t="s">
        <v>245</v>
      </c>
      <c r="E7" s="2" t="s">
        <v>29</v>
      </c>
      <c r="F7" s="2">
        <v>0.17599999999999999</v>
      </c>
      <c r="G7" s="2" t="s">
        <v>40</v>
      </c>
    </row>
    <row r="8" spans="1:7" ht="14.25" thickBot="1" x14ac:dyDescent="0.3">
      <c r="A8" s="14" t="s">
        <v>53</v>
      </c>
      <c r="B8" s="8" t="s">
        <v>54</v>
      </c>
      <c r="C8" s="2" t="s">
        <v>55</v>
      </c>
      <c r="D8" s="2" t="s">
        <v>245</v>
      </c>
      <c r="E8" s="2" t="s">
        <v>29</v>
      </c>
      <c r="F8" s="2">
        <v>0.17599999999999999</v>
      </c>
      <c r="G8" s="2" t="s">
        <v>40</v>
      </c>
    </row>
    <row r="9" spans="1:7" ht="14.25" thickBot="1" x14ac:dyDescent="0.3">
      <c r="A9" s="14" t="s">
        <v>56</v>
      </c>
      <c r="B9" s="8" t="s">
        <v>57</v>
      </c>
      <c r="C9" s="2" t="s">
        <v>58</v>
      </c>
      <c r="D9" s="2" t="s">
        <v>245</v>
      </c>
      <c r="E9" s="2" t="s">
        <v>29</v>
      </c>
      <c r="F9" s="2">
        <v>0.17599999999999999</v>
      </c>
      <c r="G9" s="2" t="s">
        <v>40</v>
      </c>
    </row>
    <row r="10" spans="1:7" ht="14.25" thickBot="1" x14ac:dyDescent="0.3">
      <c r="A10" s="14" t="s">
        <v>59</v>
      </c>
      <c r="B10" s="8" t="s">
        <v>60</v>
      </c>
      <c r="C10" s="2" t="s">
        <v>61</v>
      </c>
      <c r="D10" s="2" t="s">
        <v>245</v>
      </c>
      <c r="E10" s="2" t="s">
        <v>29</v>
      </c>
      <c r="F10" s="2">
        <v>0.17599999999999999</v>
      </c>
      <c r="G10" s="2" t="s">
        <v>40</v>
      </c>
    </row>
    <row r="11" spans="1:7" ht="14.25" thickBot="1" x14ac:dyDescent="0.3">
      <c r="A11" s="14" t="s">
        <v>62</v>
      </c>
      <c r="B11" s="8" t="s">
        <v>63</v>
      </c>
      <c r="C11" s="2" t="s">
        <v>64</v>
      </c>
      <c r="D11" s="2" t="s">
        <v>245</v>
      </c>
      <c r="E11" s="2" t="s">
        <v>29</v>
      </c>
      <c r="F11" s="2">
        <v>0.17599999999999999</v>
      </c>
      <c r="G11" s="2" t="s">
        <v>40</v>
      </c>
    </row>
    <row r="12" spans="1:7" ht="14.25" thickBot="1" x14ac:dyDescent="0.3">
      <c r="A12" s="14" t="s">
        <v>65</v>
      </c>
      <c r="B12" s="8" t="s">
        <v>66</v>
      </c>
      <c r="C12" s="2" t="s">
        <v>67</v>
      </c>
      <c r="D12" s="2" t="s">
        <v>245</v>
      </c>
      <c r="E12" s="2" t="s">
        <v>29</v>
      </c>
      <c r="F12" s="2">
        <v>0.17599999999999999</v>
      </c>
      <c r="G12" s="2" t="s">
        <v>40</v>
      </c>
    </row>
    <row r="13" spans="1:7" ht="14.25" thickBot="1" x14ac:dyDescent="0.3">
      <c r="A13" s="14" t="s">
        <v>68</v>
      </c>
      <c r="B13" s="8" t="s">
        <v>69</v>
      </c>
      <c r="C13" s="2" t="s">
        <v>70</v>
      </c>
      <c r="D13" s="2" t="s">
        <v>245</v>
      </c>
      <c r="E13" s="2" t="s">
        <v>29</v>
      </c>
      <c r="F13" s="2">
        <v>0.17599999999999999</v>
      </c>
      <c r="G13" s="2" t="s">
        <v>40</v>
      </c>
    </row>
    <row r="14" spans="1:7" ht="14.25" thickBot="1" x14ac:dyDescent="0.3">
      <c r="A14" s="14" t="s">
        <v>71</v>
      </c>
      <c r="B14" s="8" t="s">
        <v>72</v>
      </c>
      <c r="C14" s="2" t="s">
        <v>73</v>
      </c>
      <c r="D14" s="2" t="s">
        <v>245</v>
      </c>
      <c r="E14" s="2" t="s">
        <v>29</v>
      </c>
      <c r="F14" s="2">
        <v>0.17599999999999999</v>
      </c>
      <c r="G14" s="2" t="s">
        <v>40</v>
      </c>
    </row>
    <row r="15" spans="1:7" ht="14.25" thickBot="1" x14ac:dyDescent="0.3">
      <c r="A15" s="14" t="s">
        <v>74</v>
      </c>
      <c r="B15" s="8" t="s">
        <v>75</v>
      </c>
      <c r="C15" s="2" t="s">
        <v>76</v>
      </c>
      <c r="D15" s="2" t="s">
        <v>245</v>
      </c>
      <c r="E15" s="2" t="s">
        <v>29</v>
      </c>
      <c r="F15" s="2">
        <v>0.17599999999999999</v>
      </c>
      <c r="G15" s="2" t="s">
        <v>40</v>
      </c>
    </row>
    <row r="16" spans="1:7" ht="14.25" thickBot="1" x14ac:dyDescent="0.3">
      <c r="A16" s="14" t="s">
        <v>77</v>
      </c>
      <c r="B16" s="8" t="s">
        <v>78</v>
      </c>
      <c r="C16" s="2" t="s">
        <v>79</v>
      </c>
      <c r="D16" s="2" t="s">
        <v>245</v>
      </c>
      <c r="E16" s="2" t="s">
        <v>29</v>
      </c>
      <c r="F16" s="2">
        <v>0.17599999999999999</v>
      </c>
      <c r="G16" s="2" t="s">
        <v>40</v>
      </c>
    </row>
    <row r="17" spans="1:7" ht="14.25" thickBot="1" x14ac:dyDescent="0.3">
      <c r="A17" s="14" t="s">
        <v>80</v>
      </c>
      <c r="B17" s="8" t="s">
        <v>81</v>
      </c>
      <c r="C17" s="2" t="s">
        <v>82</v>
      </c>
      <c r="D17" s="2" t="s">
        <v>245</v>
      </c>
      <c r="E17" s="2" t="s">
        <v>29</v>
      </c>
      <c r="F17" s="2">
        <v>0.17599999999999999</v>
      </c>
      <c r="G17" s="2" t="s">
        <v>40</v>
      </c>
    </row>
    <row r="18" spans="1:7" ht="14.25" thickBot="1" x14ac:dyDescent="0.3">
      <c r="A18" s="14" t="s">
        <v>83</v>
      </c>
      <c r="B18" s="8" t="s">
        <v>84</v>
      </c>
      <c r="C18" s="2" t="s">
        <v>85</v>
      </c>
      <c r="D18" s="2" t="s">
        <v>245</v>
      </c>
      <c r="E18" s="2" t="s">
        <v>29</v>
      </c>
      <c r="F18" s="2">
        <v>0.17599999999999999</v>
      </c>
      <c r="G18" s="2" t="s">
        <v>40</v>
      </c>
    </row>
    <row r="19" spans="1:7" ht="14.25" thickBot="1" x14ac:dyDescent="0.3">
      <c r="A19" s="14" t="s">
        <v>86</v>
      </c>
      <c r="B19" s="8" t="s">
        <v>87</v>
      </c>
      <c r="C19" s="2" t="s">
        <v>88</v>
      </c>
      <c r="D19" s="2" t="s">
        <v>245</v>
      </c>
      <c r="E19" s="2" t="s">
        <v>29</v>
      </c>
      <c r="F19" s="2">
        <v>0.17599999999999999</v>
      </c>
      <c r="G19" s="2" t="s">
        <v>40</v>
      </c>
    </row>
    <row r="20" spans="1:7" ht="14.25" thickBot="1" x14ac:dyDescent="0.3">
      <c r="A20" s="14" t="s">
        <v>89</v>
      </c>
      <c r="B20" s="8" t="s">
        <v>90</v>
      </c>
      <c r="C20" s="2" t="s">
        <v>91</v>
      </c>
      <c r="D20" s="2" t="s">
        <v>245</v>
      </c>
      <c r="E20" s="2" t="s">
        <v>29</v>
      </c>
      <c r="F20" s="2">
        <v>0.17599999999999999</v>
      </c>
      <c r="G20" s="2" t="s">
        <v>40</v>
      </c>
    </row>
    <row r="21" spans="1:7" ht="14.25" thickBot="1" x14ac:dyDescent="0.3">
      <c r="A21" s="14" t="s">
        <v>92</v>
      </c>
      <c r="B21" s="8" t="s">
        <v>93</v>
      </c>
      <c r="C21" s="2" t="s">
        <v>94</v>
      </c>
      <c r="D21" s="2" t="s">
        <v>245</v>
      </c>
      <c r="E21" s="2" t="s">
        <v>29</v>
      </c>
      <c r="F21" s="2">
        <v>0.17599999999999999</v>
      </c>
      <c r="G21" s="2" t="s">
        <v>40</v>
      </c>
    </row>
    <row r="22" spans="1:7" ht="14.25" thickBot="1" x14ac:dyDescent="0.3">
      <c r="A22" s="14" t="s">
        <v>95</v>
      </c>
      <c r="B22" s="8" t="s">
        <v>96</v>
      </c>
      <c r="C22" s="2" t="s">
        <v>97</v>
      </c>
      <c r="D22" s="2" t="s">
        <v>245</v>
      </c>
      <c r="E22" s="2" t="s">
        <v>29</v>
      </c>
      <c r="F22" s="2">
        <v>0.17599999999999999</v>
      </c>
      <c r="G22" s="2" t="s">
        <v>40</v>
      </c>
    </row>
    <row r="23" spans="1:7" ht="14.25" thickBot="1" x14ac:dyDescent="0.3">
      <c r="A23" s="14" t="s">
        <v>98</v>
      </c>
      <c r="B23" s="8" t="s">
        <v>99</v>
      </c>
      <c r="C23" s="2" t="s">
        <v>100</v>
      </c>
      <c r="D23" s="2" t="s">
        <v>245</v>
      </c>
      <c r="E23" s="2" t="s">
        <v>29</v>
      </c>
      <c r="F23" s="2">
        <v>0.17599999999999999</v>
      </c>
      <c r="G23" s="2" t="s">
        <v>40</v>
      </c>
    </row>
    <row r="24" spans="1:7" ht="14.25" thickBot="1" x14ac:dyDescent="0.3">
      <c r="A24" s="14" t="s">
        <v>101</v>
      </c>
      <c r="B24" s="8" t="s">
        <v>102</v>
      </c>
      <c r="C24" s="2" t="s">
        <v>103</v>
      </c>
      <c r="D24" s="2" t="s">
        <v>245</v>
      </c>
      <c r="E24" s="2" t="s">
        <v>29</v>
      </c>
      <c r="F24" s="2">
        <v>0.17599999999999999</v>
      </c>
      <c r="G24" s="2" t="s">
        <v>40</v>
      </c>
    </row>
    <row r="25" spans="1:7" ht="14.25" thickBot="1" x14ac:dyDescent="0.3">
      <c r="A25" s="14" t="s">
        <v>104</v>
      </c>
      <c r="B25" s="8" t="s">
        <v>105</v>
      </c>
      <c r="C25" s="2" t="s">
        <v>106</v>
      </c>
      <c r="D25" s="2" t="s">
        <v>245</v>
      </c>
      <c r="E25" s="2" t="s">
        <v>29</v>
      </c>
      <c r="F25" s="2">
        <v>0.17599999999999999</v>
      </c>
      <c r="G25" s="2" t="s">
        <v>40</v>
      </c>
    </row>
    <row r="26" spans="1:7" ht="14.25" thickBot="1" x14ac:dyDescent="0.3">
      <c r="A26" s="14" t="s">
        <v>107</v>
      </c>
      <c r="B26" s="8" t="s">
        <v>108</v>
      </c>
      <c r="C26" s="2" t="s">
        <v>109</v>
      </c>
      <c r="D26" s="2" t="s">
        <v>245</v>
      </c>
      <c r="E26" s="2" t="s">
        <v>29</v>
      </c>
      <c r="F26" s="2">
        <v>0.17599999999999999</v>
      </c>
      <c r="G26" s="2" t="s">
        <v>40</v>
      </c>
    </row>
    <row r="27" spans="1:7" ht="14.25" thickBot="1" x14ac:dyDescent="0.3">
      <c r="A27" s="14" t="s">
        <v>110</v>
      </c>
      <c r="B27" s="8" t="s">
        <v>111</v>
      </c>
      <c r="C27" s="2" t="s">
        <v>112</v>
      </c>
      <c r="D27" s="2" t="s">
        <v>245</v>
      </c>
      <c r="E27" s="2" t="s">
        <v>29</v>
      </c>
      <c r="F27" s="2">
        <v>0.17599999999999999</v>
      </c>
      <c r="G27" s="2" t="s">
        <v>40</v>
      </c>
    </row>
    <row r="28" spans="1:7" ht="14.25" thickBot="1" x14ac:dyDescent="0.3">
      <c r="A28" s="14" t="s">
        <v>113</v>
      </c>
      <c r="B28" s="8" t="s">
        <v>114</v>
      </c>
      <c r="C28" s="2" t="s">
        <v>115</v>
      </c>
      <c r="D28" s="2" t="s">
        <v>245</v>
      </c>
      <c r="E28" s="2" t="s">
        <v>29</v>
      </c>
      <c r="F28" s="2">
        <v>0.17599999999999999</v>
      </c>
      <c r="G28" s="2" t="s">
        <v>40</v>
      </c>
    </row>
    <row r="29" spans="1:7" ht="14.25" thickBot="1" x14ac:dyDescent="0.3">
      <c r="A29" s="14" t="s">
        <v>116</v>
      </c>
      <c r="B29" s="8" t="s">
        <v>117</v>
      </c>
      <c r="C29" s="2" t="s">
        <v>118</v>
      </c>
      <c r="D29" s="2" t="s">
        <v>245</v>
      </c>
      <c r="E29" s="2" t="s">
        <v>29</v>
      </c>
      <c r="F29" s="2">
        <v>0.17599999999999999</v>
      </c>
      <c r="G29" s="2" t="s">
        <v>40</v>
      </c>
    </row>
    <row r="30" spans="1:7" ht="14.25" thickBot="1" x14ac:dyDescent="0.3">
      <c r="A30" s="14" t="s">
        <v>119</v>
      </c>
      <c r="B30" s="8" t="s">
        <v>120</v>
      </c>
      <c r="C30" s="2" t="s">
        <v>121</v>
      </c>
      <c r="D30" s="2" t="s">
        <v>245</v>
      </c>
      <c r="E30" s="2" t="s">
        <v>29</v>
      </c>
      <c r="F30" s="2">
        <v>0.17599999999999999</v>
      </c>
      <c r="G30" s="2" t="s">
        <v>40</v>
      </c>
    </row>
    <row r="31" spans="1:7" ht="26.25" thickBot="1" x14ac:dyDescent="0.3">
      <c r="A31" s="15" t="s">
        <v>122</v>
      </c>
      <c r="B31" s="16" t="s">
        <v>180</v>
      </c>
      <c r="C31" s="7" t="s">
        <v>176</v>
      </c>
      <c r="D31" s="13" t="s">
        <v>333</v>
      </c>
      <c r="E31" s="7" t="s">
        <v>29</v>
      </c>
      <c r="F31" s="17">
        <v>0.16</v>
      </c>
      <c r="G31" s="7" t="s">
        <v>40</v>
      </c>
    </row>
    <row r="32" spans="1:7" ht="26.25" thickBot="1" x14ac:dyDescent="0.3">
      <c r="A32" s="15" t="s">
        <v>125</v>
      </c>
      <c r="B32" s="16" t="s">
        <v>181</v>
      </c>
      <c r="C32" s="7" t="s">
        <v>177</v>
      </c>
      <c r="D32" s="13" t="s">
        <v>333</v>
      </c>
      <c r="E32" s="7" t="s">
        <v>29</v>
      </c>
      <c r="F32" s="17">
        <v>0.16</v>
      </c>
      <c r="G32" s="7" t="s">
        <v>40</v>
      </c>
    </row>
    <row r="33" spans="1:7" ht="26.25" thickBot="1" x14ac:dyDescent="0.3">
      <c r="A33" s="15" t="s">
        <v>128</v>
      </c>
      <c r="B33" s="16" t="s">
        <v>182</v>
      </c>
      <c r="C33" s="7" t="s">
        <v>178</v>
      </c>
      <c r="D33" s="13" t="s">
        <v>333</v>
      </c>
      <c r="E33" s="7" t="s">
        <v>29</v>
      </c>
      <c r="F33" s="17">
        <v>0.16</v>
      </c>
      <c r="G33" s="7" t="s">
        <v>40</v>
      </c>
    </row>
    <row r="34" spans="1:7" ht="25.5" x14ac:dyDescent="0.25">
      <c r="A34" s="15" t="s">
        <v>131</v>
      </c>
      <c r="B34" s="16" t="s">
        <v>183</v>
      </c>
      <c r="C34" s="7" t="s">
        <v>179</v>
      </c>
      <c r="D34" s="13" t="s">
        <v>333</v>
      </c>
      <c r="E34" s="7" t="s">
        <v>29</v>
      </c>
      <c r="F34" s="7">
        <v>0.16</v>
      </c>
      <c r="G34" s="7" t="s">
        <v>40</v>
      </c>
    </row>
    <row r="35" spans="1:7" ht="14.25" thickBot="1" x14ac:dyDescent="0.3">
      <c r="A35" s="14" t="s">
        <v>134</v>
      </c>
      <c r="B35" s="8" t="s">
        <v>184</v>
      </c>
      <c r="C35" s="2" t="s">
        <v>246</v>
      </c>
      <c r="D35" s="2" t="s">
        <v>245</v>
      </c>
      <c r="E35" s="2" t="s">
        <v>29</v>
      </c>
      <c r="F35" s="2">
        <v>0.17599999999999999</v>
      </c>
      <c r="G35" s="2" t="s">
        <v>40</v>
      </c>
    </row>
    <row r="36" spans="1:7" ht="14.25" thickBot="1" x14ac:dyDescent="0.3">
      <c r="A36" s="14" t="s">
        <v>135</v>
      </c>
      <c r="B36" s="8" t="s">
        <v>185</v>
      </c>
      <c r="C36" s="2" t="s">
        <v>247</v>
      </c>
      <c r="D36" s="2" t="s">
        <v>245</v>
      </c>
      <c r="E36" s="2" t="s">
        <v>29</v>
      </c>
      <c r="F36" s="2">
        <v>0.17599999999999999</v>
      </c>
      <c r="G36" s="2" t="s">
        <v>40</v>
      </c>
    </row>
    <row r="37" spans="1:7" ht="14.25" thickBot="1" x14ac:dyDescent="0.3">
      <c r="A37" s="14" t="s">
        <v>136</v>
      </c>
      <c r="B37" s="11" t="s">
        <v>248</v>
      </c>
      <c r="C37" s="12" t="s">
        <v>249</v>
      </c>
      <c r="D37" s="12" t="s">
        <v>245</v>
      </c>
      <c r="E37" s="12" t="s">
        <v>29</v>
      </c>
      <c r="F37" s="12">
        <v>0.17599999999999999</v>
      </c>
      <c r="G37" s="12" t="s">
        <v>40</v>
      </c>
    </row>
    <row r="38" spans="1:7" ht="14.25" thickBot="1" x14ac:dyDescent="0.3">
      <c r="A38" s="14" t="s">
        <v>139</v>
      </c>
      <c r="B38" s="8" t="s">
        <v>250</v>
      </c>
      <c r="C38" s="2" t="s">
        <v>251</v>
      </c>
      <c r="D38" s="2" t="s">
        <v>245</v>
      </c>
      <c r="E38" s="2" t="s">
        <v>29</v>
      </c>
      <c r="F38" s="18">
        <v>0.17599999999999999</v>
      </c>
      <c r="G38" s="2" t="s">
        <v>40</v>
      </c>
    </row>
    <row r="39" spans="1:7" ht="14.25" thickBot="1" x14ac:dyDescent="0.3">
      <c r="A39" s="14" t="s">
        <v>142</v>
      </c>
      <c r="B39" s="8" t="s">
        <v>252</v>
      </c>
      <c r="C39" s="2" t="s">
        <v>253</v>
      </c>
      <c r="D39" s="2" t="s">
        <v>245</v>
      </c>
      <c r="E39" s="2" t="s">
        <v>29</v>
      </c>
      <c r="F39" s="18">
        <v>0.17599999999999999</v>
      </c>
      <c r="G39" s="2" t="s">
        <v>40</v>
      </c>
    </row>
    <row r="40" spans="1:7" ht="14.25" thickBot="1" x14ac:dyDescent="0.3">
      <c r="A40" s="14" t="s">
        <v>145</v>
      </c>
      <c r="B40" s="8" t="s">
        <v>254</v>
      </c>
      <c r="C40" s="2" t="s">
        <v>255</v>
      </c>
      <c r="D40" s="2" t="s">
        <v>245</v>
      </c>
      <c r="E40" s="2" t="s">
        <v>29</v>
      </c>
      <c r="F40" s="2">
        <v>0.17599999999999999</v>
      </c>
      <c r="G40" s="2" t="s">
        <v>40</v>
      </c>
    </row>
    <row r="41" spans="1:7" ht="26.25" thickBot="1" x14ac:dyDescent="0.3">
      <c r="A41" s="14" t="s">
        <v>274</v>
      </c>
      <c r="B41" s="3" t="s">
        <v>270</v>
      </c>
      <c r="C41" s="3" t="s">
        <v>286</v>
      </c>
      <c r="D41" s="2" t="s">
        <v>245</v>
      </c>
      <c r="E41" s="2" t="s">
        <v>29</v>
      </c>
      <c r="F41" s="2">
        <v>0.17599999999999999</v>
      </c>
      <c r="G41" s="2" t="s">
        <v>40</v>
      </c>
    </row>
    <row r="42" spans="1:7" ht="26.25" thickBot="1" x14ac:dyDescent="0.3">
      <c r="A42" s="14" t="s">
        <v>275</v>
      </c>
      <c r="B42" s="3" t="s">
        <v>271</v>
      </c>
      <c r="C42" s="3" t="s">
        <v>287</v>
      </c>
      <c r="D42" s="2" t="s">
        <v>245</v>
      </c>
      <c r="E42" s="2" t="s">
        <v>29</v>
      </c>
      <c r="F42" s="2">
        <v>0.17599999999999999</v>
      </c>
      <c r="G42" s="2" t="s">
        <v>40</v>
      </c>
    </row>
    <row r="43" spans="1:7" ht="26.25" thickBot="1" x14ac:dyDescent="0.3">
      <c r="A43" s="14" t="s">
        <v>276</v>
      </c>
      <c r="B43" s="3" t="s">
        <v>272</v>
      </c>
      <c r="C43" s="3" t="s">
        <v>288</v>
      </c>
      <c r="D43" s="2" t="s">
        <v>245</v>
      </c>
      <c r="E43" s="2" t="s">
        <v>29</v>
      </c>
      <c r="F43" s="2">
        <v>0.17599999999999999</v>
      </c>
      <c r="G43" s="2" t="s">
        <v>40</v>
      </c>
    </row>
    <row r="44" spans="1:7" ht="26.25" thickBot="1" x14ac:dyDescent="0.3">
      <c r="A44" s="14" t="s">
        <v>277</v>
      </c>
      <c r="B44" s="3" t="s">
        <v>273</v>
      </c>
      <c r="C44" s="3" t="s">
        <v>289</v>
      </c>
      <c r="D44" s="2" t="s">
        <v>245</v>
      </c>
      <c r="E44" s="2" t="s">
        <v>29</v>
      </c>
      <c r="F44" s="2">
        <v>0.17599999999999999</v>
      </c>
      <c r="G44" s="2" t="s">
        <v>40</v>
      </c>
    </row>
    <row r="45" spans="1:7" ht="26.25" thickBot="1" x14ac:dyDescent="0.3">
      <c r="A45" s="14" t="s">
        <v>278</v>
      </c>
      <c r="B45" s="3" t="s">
        <v>282</v>
      </c>
      <c r="C45" s="3" t="s">
        <v>290</v>
      </c>
      <c r="D45" s="2" t="s">
        <v>245</v>
      </c>
      <c r="E45" s="2" t="s">
        <v>29</v>
      </c>
      <c r="F45" s="2">
        <v>0.17599999999999999</v>
      </c>
      <c r="G45" s="2" t="s">
        <v>40</v>
      </c>
    </row>
    <row r="46" spans="1:7" ht="26.25" thickBot="1" x14ac:dyDescent="0.3">
      <c r="A46" s="14" t="s">
        <v>279</v>
      </c>
      <c r="B46" s="3" t="s">
        <v>283</v>
      </c>
      <c r="C46" s="3" t="s">
        <v>291</v>
      </c>
      <c r="D46" s="2" t="s">
        <v>245</v>
      </c>
      <c r="E46" s="2" t="s">
        <v>29</v>
      </c>
      <c r="F46" s="2">
        <v>0.17599999999999999</v>
      </c>
      <c r="G46" s="2" t="s">
        <v>40</v>
      </c>
    </row>
    <row r="47" spans="1:7" ht="26.25" thickBot="1" x14ac:dyDescent="0.3">
      <c r="A47" s="14" t="s">
        <v>280</v>
      </c>
      <c r="B47" s="3" t="s">
        <v>284</v>
      </c>
      <c r="C47" s="3" t="s">
        <v>292</v>
      </c>
      <c r="D47" s="2" t="s">
        <v>245</v>
      </c>
      <c r="E47" s="2" t="s">
        <v>29</v>
      </c>
      <c r="F47" s="2">
        <v>0.17599999999999999</v>
      </c>
      <c r="G47" s="2" t="s">
        <v>40</v>
      </c>
    </row>
    <row r="48" spans="1:7" ht="26.25" thickBot="1" x14ac:dyDescent="0.3">
      <c r="A48" s="14" t="s">
        <v>281</v>
      </c>
      <c r="B48" s="3" t="s">
        <v>285</v>
      </c>
      <c r="C48" s="3" t="s">
        <v>293</v>
      </c>
      <c r="D48" s="2" t="s">
        <v>245</v>
      </c>
      <c r="E48" s="2" t="s">
        <v>29</v>
      </c>
      <c r="F48" s="2">
        <v>0.17599999999999999</v>
      </c>
      <c r="G48" s="2" t="s">
        <v>40</v>
      </c>
    </row>
    <row r="49" spans="1:7" ht="14.25" thickBot="1" x14ac:dyDescent="0.3">
      <c r="A49" s="14" t="s">
        <v>148</v>
      </c>
      <c r="B49" s="11" t="s">
        <v>123</v>
      </c>
      <c r="C49" s="12" t="s">
        <v>124</v>
      </c>
      <c r="D49" s="12" t="s">
        <v>245</v>
      </c>
      <c r="E49" s="12" t="s">
        <v>29</v>
      </c>
      <c r="F49" s="19">
        <v>0.17599999999999999</v>
      </c>
      <c r="G49" s="12" t="s">
        <v>40</v>
      </c>
    </row>
    <row r="50" spans="1:7" ht="14.25" thickBot="1" x14ac:dyDescent="0.3">
      <c r="A50" s="14" t="s">
        <v>151</v>
      </c>
      <c r="B50" s="8" t="s">
        <v>126</v>
      </c>
      <c r="C50" s="2" t="s">
        <v>127</v>
      </c>
      <c r="D50" s="2" t="s">
        <v>245</v>
      </c>
      <c r="E50" s="2" t="s">
        <v>29</v>
      </c>
      <c r="F50" s="18">
        <v>0.17599999999999999</v>
      </c>
      <c r="G50" s="2" t="s">
        <v>40</v>
      </c>
    </row>
    <row r="51" spans="1:7" ht="14.25" thickBot="1" x14ac:dyDescent="0.3">
      <c r="A51" s="14" t="s">
        <v>294</v>
      </c>
      <c r="B51" s="8" t="s">
        <v>129</v>
      </c>
      <c r="C51" s="2" t="s">
        <v>130</v>
      </c>
      <c r="D51" s="2" t="s">
        <v>245</v>
      </c>
      <c r="E51" s="2" t="s">
        <v>29</v>
      </c>
      <c r="F51" s="18">
        <v>0.17599999999999999</v>
      </c>
      <c r="G51" s="2" t="s">
        <v>40</v>
      </c>
    </row>
    <row r="52" spans="1:7" ht="14.25" thickBot="1" x14ac:dyDescent="0.3">
      <c r="A52" s="14" t="s">
        <v>295</v>
      </c>
      <c r="B52" s="8" t="s">
        <v>132</v>
      </c>
      <c r="C52" s="2" t="s">
        <v>133</v>
      </c>
      <c r="D52" s="2" t="s">
        <v>245</v>
      </c>
      <c r="E52" s="2" t="s">
        <v>29</v>
      </c>
      <c r="F52" s="2">
        <v>0.17599999999999999</v>
      </c>
      <c r="G52" s="2" t="s">
        <v>40</v>
      </c>
    </row>
    <row r="53" spans="1:7" ht="26.25" thickBot="1" x14ac:dyDescent="0.3">
      <c r="A53" s="14" t="s">
        <v>188</v>
      </c>
      <c r="B53" s="16" t="s">
        <v>186</v>
      </c>
      <c r="C53" s="7" t="s">
        <v>256</v>
      </c>
      <c r="D53" s="13" t="s">
        <v>333</v>
      </c>
      <c r="E53" s="7" t="s">
        <v>29</v>
      </c>
      <c r="F53" s="7">
        <v>0.16</v>
      </c>
      <c r="G53" s="7" t="s">
        <v>40</v>
      </c>
    </row>
    <row r="54" spans="1:7" ht="26.25" thickBot="1" x14ac:dyDescent="0.3">
      <c r="A54" s="14" t="s">
        <v>189</v>
      </c>
      <c r="B54" s="16" t="s">
        <v>187</v>
      </c>
      <c r="C54" s="7" t="s">
        <v>257</v>
      </c>
      <c r="D54" s="13" t="s">
        <v>333</v>
      </c>
      <c r="E54" s="7" t="s">
        <v>29</v>
      </c>
      <c r="F54" s="7">
        <v>0.16</v>
      </c>
      <c r="G54" s="7" t="s">
        <v>40</v>
      </c>
    </row>
    <row r="55" spans="1:7" ht="26.25" thickBot="1" x14ac:dyDescent="0.3">
      <c r="A55" s="14" t="s">
        <v>200</v>
      </c>
      <c r="B55" s="16" t="s">
        <v>190</v>
      </c>
      <c r="C55" s="7" t="s">
        <v>196</v>
      </c>
      <c r="D55" s="13" t="s">
        <v>333</v>
      </c>
      <c r="E55" s="7" t="s">
        <v>29</v>
      </c>
      <c r="F55" s="7">
        <v>0.16</v>
      </c>
      <c r="G55" s="7" t="s">
        <v>40</v>
      </c>
    </row>
    <row r="56" spans="1:7" ht="26.25" thickBot="1" x14ac:dyDescent="0.3">
      <c r="A56" s="14" t="s">
        <v>201</v>
      </c>
      <c r="B56" s="16" t="s">
        <v>191</v>
      </c>
      <c r="C56" s="10" t="s">
        <v>197</v>
      </c>
      <c r="D56" s="13" t="s">
        <v>333</v>
      </c>
      <c r="E56" s="7" t="s">
        <v>29</v>
      </c>
      <c r="F56" s="7">
        <v>0.16</v>
      </c>
      <c r="G56" s="7" t="s">
        <v>40</v>
      </c>
    </row>
    <row r="57" spans="1:7" ht="26.25" thickBot="1" x14ac:dyDescent="0.3">
      <c r="A57" s="14" t="s">
        <v>202</v>
      </c>
      <c r="B57" s="16" t="s">
        <v>192</v>
      </c>
      <c r="C57" s="9" t="s">
        <v>198</v>
      </c>
      <c r="D57" s="13" t="s">
        <v>333</v>
      </c>
      <c r="E57" s="7" t="s">
        <v>29</v>
      </c>
      <c r="F57" s="7">
        <v>0.16</v>
      </c>
      <c r="G57" s="7" t="s">
        <v>40</v>
      </c>
    </row>
    <row r="58" spans="1:7" ht="26.25" thickBot="1" x14ac:dyDescent="0.3">
      <c r="A58" s="14" t="s">
        <v>203</v>
      </c>
      <c r="B58" s="16" t="s">
        <v>193</v>
      </c>
      <c r="C58" s="9" t="s">
        <v>199</v>
      </c>
      <c r="D58" s="13" t="s">
        <v>333</v>
      </c>
      <c r="E58" s="7" t="s">
        <v>29</v>
      </c>
      <c r="F58" s="7">
        <v>0.16</v>
      </c>
      <c r="G58" s="7" t="s">
        <v>40</v>
      </c>
    </row>
    <row r="59" spans="1:7" ht="14.25" thickBot="1" x14ac:dyDescent="0.3">
      <c r="A59" s="14" t="s">
        <v>296</v>
      </c>
      <c r="B59" s="11" t="s">
        <v>194</v>
      </c>
      <c r="C59" s="12" t="s">
        <v>258</v>
      </c>
      <c r="D59" s="12" t="s">
        <v>245</v>
      </c>
      <c r="E59" s="12" t="s">
        <v>29</v>
      </c>
      <c r="F59" s="12">
        <v>0.17599999999999999</v>
      </c>
      <c r="G59" s="12" t="s">
        <v>40</v>
      </c>
    </row>
    <row r="60" spans="1:7" ht="14.25" thickBot="1" x14ac:dyDescent="0.3">
      <c r="A60" s="14" t="s">
        <v>297</v>
      </c>
      <c r="B60" s="8" t="s">
        <v>195</v>
      </c>
      <c r="C60" s="2" t="s">
        <v>259</v>
      </c>
      <c r="D60" s="12" t="s">
        <v>245</v>
      </c>
      <c r="E60" s="12" t="s">
        <v>29</v>
      </c>
      <c r="F60" s="12">
        <v>0.17599999999999999</v>
      </c>
      <c r="G60" s="12" t="s">
        <v>40</v>
      </c>
    </row>
    <row r="61" spans="1:7" ht="14.25" thickBot="1" x14ac:dyDescent="0.3">
      <c r="A61" s="14" t="s">
        <v>206</v>
      </c>
      <c r="B61" s="11" t="s">
        <v>260</v>
      </c>
      <c r="C61" s="12" t="s">
        <v>261</v>
      </c>
      <c r="D61" s="12" t="s">
        <v>245</v>
      </c>
      <c r="E61" s="12" t="s">
        <v>29</v>
      </c>
      <c r="F61" s="12">
        <v>0.17599999999999999</v>
      </c>
      <c r="G61" s="12" t="s">
        <v>40</v>
      </c>
    </row>
    <row r="62" spans="1:7" ht="14.25" thickBot="1" x14ac:dyDescent="0.3">
      <c r="A62" s="14" t="s">
        <v>207</v>
      </c>
      <c r="B62" s="8" t="s">
        <v>262</v>
      </c>
      <c r="C62" s="2" t="s">
        <v>263</v>
      </c>
      <c r="D62" s="2" t="s">
        <v>245</v>
      </c>
      <c r="E62" s="2" t="s">
        <v>29</v>
      </c>
      <c r="F62" s="2">
        <v>0.17599999999999999</v>
      </c>
      <c r="G62" s="2" t="s">
        <v>40</v>
      </c>
    </row>
    <row r="63" spans="1:7" ht="14.25" thickBot="1" x14ac:dyDescent="0.3">
      <c r="A63" s="14" t="s">
        <v>298</v>
      </c>
      <c r="B63" s="8" t="s">
        <v>264</v>
      </c>
      <c r="C63" s="2" t="s">
        <v>265</v>
      </c>
      <c r="D63" s="2" t="s">
        <v>245</v>
      </c>
      <c r="E63" s="2" t="s">
        <v>29</v>
      </c>
      <c r="F63" s="2">
        <v>0.17599999999999999</v>
      </c>
      <c r="G63" s="2" t="s">
        <v>40</v>
      </c>
    </row>
    <row r="64" spans="1:7" ht="14.25" thickBot="1" x14ac:dyDescent="0.3">
      <c r="A64" s="14" t="s">
        <v>299</v>
      </c>
      <c r="B64" s="8" t="s">
        <v>266</v>
      </c>
      <c r="C64" s="2" t="s">
        <v>267</v>
      </c>
      <c r="D64" s="2" t="s">
        <v>245</v>
      </c>
      <c r="E64" s="2" t="s">
        <v>29</v>
      </c>
      <c r="F64" s="2">
        <v>0.17599999999999999</v>
      </c>
      <c r="G64" s="2" t="s">
        <v>40</v>
      </c>
    </row>
    <row r="65" spans="1:7" ht="26.25" thickBot="1" x14ac:dyDescent="0.3">
      <c r="A65" s="14" t="s">
        <v>316</v>
      </c>
      <c r="B65" s="8" t="s">
        <v>324</v>
      </c>
      <c r="C65" s="3" t="s">
        <v>286</v>
      </c>
      <c r="D65" s="2" t="s">
        <v>245</v>
      </c>
      <c r="E65" s="2" t="s">
        <v>29</v>
      </c>
      <c r="F65" s="2">
        <v>0.17599999999999999</v>
      </c>
      <c r="G65" s="2" t="s">
        <v>40</v>
      </c>
    </row>
    <row r="66" spans="1:7" ht="26.25" thickBot="1" x14ac:dyDescent="0.3">
      <c r="A66" s="14" t="s">
        <v>317</v>
      </c>
      <c r="B66" s="8" t="s">
        <v>325</v>
      </c>
      <c r="C66" s="3" t="s">
        <v>287</v>
      </c>
      <c r="D66" s="2" t="s">
        <v>245</v>
      </c>
      <c r="E66" s="2" t="s">
        <v>29</v>
      </c>
      <c r="F66" s="2">
        <v>0.17599999999999999</v>
      </c>
      <c r="G66" s="2" t="s">
        <v>40</v>
      </c>
    </row>
    <row r="67" spans="1:7" ht="26.25" thickBot="1" x14ac:dyDescent="0.3">
      <c r="A67" s="14" t="s">
        <v>318</v>
      </c>
      <c r="B67" s="8" t="s">
        <v>326</v>
      </c>
      <c r="C67" s="3" t="s">
        <v>288</v>
      </c>
      <c r="D67" s="2" t="s">
        <v>245</v>
      </c>
      <c r="E67" s="2" t="s">
        <v>29</v>
      </c>
      <c r="F67" s="2">
        <v>0.17599999999999999</v>
      </c>
      <c r="G67" s="2" t="s">
        <v>40</v>
      </c>
    </row>
    <row r="68" spans="1:7" ht="26.25" thickBot="1" x14ac:dyDescent="0.3">
      <c r="A68" s="14" t="s">
        <v>319</v>
      </c>
      <c r="B68" s="8" t="s">
        <v>327</v>
      </c>
      <c r="C68" s="3" t="s">
        <v>289</v>
      </c>
      <c r="D68" s="2" t="s">
        <v>245</v>
      </c>
      <c r="E68" s="2" t="s">
        <v>29</v>
      </c>
      <c r="F68" s="2">
        <v>0.17599999999999999</v>
      </c>
      <c r="G68" s="2" t="s">
        <v>40</v>
      </c>
    </row>
    <row r="69" spans="1:7" ht="26.25" thickBot="1" x14ac:dyDescent="0.3">
      <c r="A69" s="14" t="s">
        <v>320</v>
      </c>
      <c r="B69" s="8" t="s">
        <v>328</v>
      </c>
      <c r="C69" s="3" t="s">
        <v>290</v>
      </c>
      <c r="D69" s="2" t="s">
        <v>245</v>
      </c>
      <c r="E69" s="2" t="s">
        <v>29</v>
      </c>
      <c r="F69" s="2">
        <v>0.17599999999999999</v>
      </c>
      <c r="G69" s="2" t="s">
        <v>40</v>
      </c>
    </row>
    <row r="70" spans="1:7" ht="26.25" thickBot="1" x14ac:dyDescent="0.3">
      <c r="A70" s="14" t="s">
        <v>321</v>
      </c>
      <c r="B70" s="8" t="s">
        <v>329</v>
      </c>
      <c r="C70" s="3" t="s">
        <v>291</v>
      </c>
      <c r="D70" s="2" t="s">
        <v>245</v>
      </c>
      <c r="E70" s="2" t="s">
        <v>29</v>
      </c>
      <c r="F70" s="2">
        <v>0.17599999999999999</v>
      </c>
      <c r="G70" s="2" t="s">
        <v>40</v>
      </c>
    </row>
    <row r="71" spans="1:7" ht="26.25" thickBot="1" x14ac:dyDescent="0.3">
      <c r="A71" s="14" t="s">
        <v>322</v>
      </c>
      <c r="B71" s="8" t="s">
        <v>330</v>
      </c>
      <c r="C71" s="3" t="s">
        <v>292</v>
      </c>
      <c r="D71" s="2" t="s">
        <v>245</v>
      </c>
      <c r="E71" s="2" t="s">
        <v>29</v>
      </c>
      <c r="F71" s="2">
        <v>0.17599999999999999</v>
      </c>
      <c r="G71" s="2" t="s">
        <v>40</v>
      </c>
    </row>
    <row r="72" spans="1:7" ht="26.25" thickBot="1" x14ac:dyDescent="0.3">
      <c r="A72" s="14" t="s">
        <v>323</v>
      </c>
      <c r="B72" s="8" t="s">
        <v>331</v>
      </c>
      <c r="C72" s="3" t="s">
        <v>293</v>
      </c>
      <c r="D72" s="2" t="s">
        <v>245</v>
      </c>
      <c r="E72" s="2" t="s">
        <v>29</v>
      </c>
      <c r="F72" s="2">
        <v>0.17599999999999999</v>
      </c>
      <c r="G72" s="2" t="s">
        <v>40</v>
      </c>
    </row>
    <row r="73" spans="1:7" ht="14.25" thickBot="1" x14ac:dyDescent="0.3">
      <c r="A73" s="14" t="s">
        <v>208</v>
      </c>
      <c r="B73" s="3" t="s">
        <v>137</v>
      </c>
      <c r="C73" s="3" t="s">
        <v>138</v>
      </c>
      <c r="D73" s="2" t="s">
        <v>245</v>
      </c>
      <c r="E73" s="3" t="s">
        <v>29</v>
      </c>
      <c r="F73" s="3">
        <v>0.17599999999999999</v>
      </c>
      <c r="G73" s="3" t="s">
        <v>40</v>
      </c>
    </row>
    <row r="74" spans="1:7" ht="14.25" thickBot="1" x14ac:dyDescent="0.3">
      <c r="A74" s="14" t="s">
        <v>209</v>
      </c>
      <c r="B74" s="3" t="s">
        <v>140</v>
      </c>
      <c r="C74" s="3" t="s">
        <v>141</v>
      </c>
      <c r="D74" s="2" t="s">
        <v>245</v>
      </c>
      <c r="E74" s="3" t="s">
        <v>29</v>
      </c>
      <c r="F74" s="3">
        <v>0.17599999999999999</v>
      </c>
      <c r="G74" s="3" t="s">
        <v>40</v>
      </c>
    </row>
    <row r="75" spans="1:7" ht="14.25" thickBot="1" x14ac:dyDescent="0.3">
      <c r="A75" s="14" t="s">
        <v>210</v>
      </c>
      <c r="B75" s="3" t="s">
        <v>143</v>
      </c>
      <c r="C75" s="3" t="s">
        <v>144</v>
      </c>
      <c r="D75" s="2" t="s">
        <v>245</v>
      </c>
      <c r="E75" s="3" t="s">
        <v>29</v>
      </c>
      <c r="F75" s="3">
        <v>0.17599999999999999</v>
      </c>
      <c r="G75" s="3" t="s">
        <v>40</v>
      </c>
    </row>
    <row r="76" spans="1:7" ht="14.25" thickBot="1" x14ac:dyDescent="0.3">
      <c r="A76" s="14" t="s">
        <v>211</v>
      </c>
      <c r="B76" s="3" t="s">
        <v>146</v>
      </c>
      <c r="C76" s="3" t="s">
        <v>147</v>
      </c>
      <c r="D76" s="2" t="s">
        <v>245</v>
      </c>
      <c r="E76" s="3" t="s">
        <v>29</v>
      </c>
      <c r="F76" s="3">
        <v>0.17599999999999999</v>
      </c>
      <c r="G76" s="3" t="s">
        <v>40</v>
      </c>
    </row>
    <row r="77" spans="1:7" ht="14.25" thickBot="1" x14ac:dyDescent="0.3">
      <c r="A77" s="14" t="s">
        <v>212</v>
      </c>
      <c r="B77" s="3" t="s">
        <v>204</v>
      </c>
      <c r="C77" s="3" t="s">
        <v>268</v>
      </c>
      <c r="D77" s="2" t="s">
        <v>245</v>
      </c>
      <c r="E77" s="3" t="s">
        <v>29</v>
      </c>
      <c r="F77" s="6">
        <v>0.16</v>
      </c>
      <c r="G77" s="3" t="s">
        <v>40</v>
      </c>
    </row>
    <row r="78" spans="1:7" ht="14.25" thickBot="1" x14ac:dyDescent="0.3">
      <c r="A78" s="14" t="s">
        <v>213</v>
      </c>
      <c r="B78" s="3" t="s">
        <v>205</v>
      </c>
      <c r="C78" s="3" t="s">
        <v>269</v>
      </c>
      <c r="D78" s="2" t="s">
        <v>245</v>
      </c>
      <c r="E78" s="3" t="s">
        <v>29</v>
      </c>
      <c r="F78" s="6">
        <v>0.16</v>
      </c>
      <c r="G78" s="3" t="s">
        <v>40</v>
      </c>
    </row>
    <row r="79" spans="1:7" ht="14.25" thickBot="1" x14ac:dyDescent="0.3">
      <c r="A79" s="14" t="s">
        <v>300</v>
      </c>
      <c r="B79" s="3" t="s">
        <v>149</v>
      </c>
      <c r="C79" s="3" t="s">
        <v>150</v>
      </c>
      <c r="D79" s="2" t="s">
        <v>245</v>
      </c>
      <c r="E79" s="3" t="s">
        <v>29</v>
      </c>
      <c r="F79" s="3">
        <v>0.17599999999999999</v>
      </c>
      <c r="G79" s="3" t="s">
        <v>40</v>
      </c>
    </row>
    <row r="80" spans="1:7" ht="14.25" thickBot="1" x14ac:dyDescent="0.3">
      <c r="A80" s="14" t="s">
        <v>301</v>
      </c>
      <c r="B80" s="3" t="s">
        <v>152</v>
      </c>
      <c r="C80" s="3" t="s">
        <v>153</v>
      </c>
      <c r="D80" s="2" t="s">
        <v>245</v>
      </c>
      <c r="E80" s="3" t="s">
        <v>29</v>
      </c>
      <c r="F80" s="3">
        <v>0.17599999999999999</v>
      </c>
      <c r="G80" s="3" t="s">
        <v>40</v>
      </c>
    </row>
    <row r="81" spans="1:7" ht="14.25" thickBot="1" x14ac:dyDescent="0.3">
      <c r="A81" s="14" t="s">
        <v>302</v>
      </c>
      <c r="B81" s="3" t="s">
        <v>154</v>
      </c>
      <c r="C81" s="3" t="s">
        <v>155</v>
      </c>
      <c r="D81" s="2" t="s">
        <v>245</v>
      </c>
      <c r="E81" s="3" t="s">
        <v>29</v>
      </c>
      <c r="F81" s="3">
        <v>0.17599999999999999</v>
      </c>
      <c r="G81" s="3" t="s">
        <v>40</v>
      </c>
    </row>
    <row r="82" spans="1:7" ht="14.25" thickBot="1" x14ac:dyDescent="0.3">
      <c r="A82" s="14" t="s">
        <v>303</v>
      </c>
      <c r="B82" s="3" t="s">
        <v>156</v>
      </c>
      <c r="C82" s="3" t="s">
        <v>157</v>
      </c>
      <c r="D82" s="2" t="s">
        <v>245</v>
      </c>
      <c r="E82" s="3" t="s">
        <v>29</v>
      </c>
      <c r="F82" s="3">
        <v>0.17599999999999999</v>
      </c>
      <c r="G82" s="3" t="s">
        <v>40</v>
      </c>
    </row>
    <row r="83" spans="1:7" ht="14.25" thickBot="1" x14ac:dyDescent="0.3">
      <c r="A83" s="14" t="s">
        <v>304</v>
      </c>
      <c r="B83" s="3" t="s">
        <v>158</v>
      </c>
      <c r="C83" s="3" t="s">
        <v>159</v>
      </c>
      <c r="D83" s="2" t="s">
        <v>245</v>
      </c>
      <c r="E83" s="3" t="s">
        <v>29</v>
      </c>
      <c r="F83" s="3">
        <v>0.17599999999999999</v>
      </c>
      <c r="G83" s="3" t="s">
        <v>40</v>
      </c>
    </row>
    <row r="84" spans="1:7" ht="14.25" thickBot="1" x14ac:dyDescent="0.3">
      <c r="A84" s="14" t="s">
        <v>305</v>
      </c>
      <c r="B84" s="3" t="s">
        <v>160</v>
      </c>
      <c r="C84" s="3" t="s">
        <v>161</v>
      </c>
      <c r="D84" s="2" t="s">
        <v>245</v>
      </c>
      <c r="E84" s="3" t="s">
        <v>29</v>
      </c>
      <c r="F84" s="3">
        <v>0.17599999999999999</v>
      </c>
      <c r="G84" s="3" t="s">
        <v>40</v>
      </c>
    </row>
    <row r="85" spans="1:7" ht="14.25" thickBot="1" x14ac:dyDescent="0.3">
      <c r="A85" s="14" t="s">
        <v>306</v>
      </c>
      <c r="B85" s="3" t="s">
        <v>162</v>
      </c>
      <c r="C85" s="3" t="s">
        <v>163</v>
      </c>
      <c r="D85" s="2" t="s">
        <v>245</v>
      </c>
      <c r="E85" s="3" t="s">
        <v>29</v>
      </c>
      <c r="F85" s="3">
        <v>0.17599999999999999</v>
      </c>
      <c r="G85" s="3" t="s">
        <v>40</v>
      </c>
    </row>
    <row r="86" spans="1:7" ht="14.25" thickBot="1" x14ac:dyDescent="0.3">
      <c r="A86" s="14" t="s">
        <v>307</v>
      </c>
      <c r="B86" s="3" t="s">
        <v>164</v>
      </c>
      <c r="C86" s="3" t="s">
        <v>165</v>
      </c>
      <c r="D86" s="2" t="s">
        <v>245</v>
      </c>
      <c r="E86" s="3" t="s">
        <v>29</v>
      </c>
      <c r="F86" s="3">
        <v>0.17599999999999999</v>
      </c>
      <c r="G86" s="3" t="s">
        <v>40</v>
      </c>
    </row>
    <row r="87" spans="1:7" ht="14.25" thickBot="1" x14ac:dyDescent="0.3">
      <c r="A87" s="14" t="s">
        <v>308</v>
      </c>
      <c r="B87" s="3" t="s">
        <v>166</v>
      </c>
      <c r="C87" s="3" t="s">
        <v>167</v>
      </c>
      <c r="D87" s="2" t="s">
        <v>245</v>
      </c>
      <c r="E87" s="3" t="s">
        <v>29</v>
      </c>
      <c r="F87" s="3">
        <v>0.17599999999999999</v>
      </c>
      <c r="G87" s="3" t="s">
        <v>40</v>
      </c>
    </row>
    <row r="88" spans="1:7" ht="14.25" thickBot="1" x14ac:dyDescent="0.3">
      <c r="A88" s="14" t="s">
        <v>309</v>
      </c>
      <c r="B88" s="3" t="s">
        <v>168</v>
      </c>
      <c r="C88" s="3" t="s">
        <v>169</v>
      </c>
      <c r="D88" s="2" t="s">
        <v>245</v>
      </c>
      <c r="E88" s="3" t="s">
        <v>29</v>
      </c>
      <c r="F88" s="3">
        <v>0.17599999999999999</v>
      </c>
      <c r="G88" s="3" t="s">
        <v>40</v>
      </c>
    </row>
    <row r="89" spans="1:7" ht="14.25" thickBot="1" x14ac:dyDescent="0.3">
      <c r="A89" s="14" t="s">
        <v>310</v>
      </c>
      <c r="B89" s="3" t="s">
        <v>170</v>
      </c>
      <c r="C89" s="3" t="s">
        <v>171</v>
      </c>
      <c r="D89" s="2" t="s">
        <v>245</v>
      </c>
      <c r="E89" s="3" t="s">
        <v>29</v>
      </c>
      <c r="F89" s="3">
        <v>0.17599999999999999</v>
      </c>
      <c r="G89" s="3" t="s">
        <v>40</v>
      </c>
    </row>
    <row r="90" spans="1:7" ht="14.25" thickBot="1" x14ac:dyDescent="0.3">
      <c r="A90" s="14" t="s">
        <v>311</v>
      </c>
      <c r="B90" s="3" t="s">
        <v>172</v>
      </c>
      <c r="C90" s="3" t="s">
        <v>173</v>
      </c>
      <c r="D90" s="2" t="s">
        <v>245</v>
      </c>
      <c r="E90" s="3" t="s">
        <v>29</v>
      </c>
      <c r="F90" s="3">
        <v>0.17599999999999999</v>
      </c>
      <c r="G90" s="3" t="s">
        <v>40</v>
      </c>
    </row>
    <row r="91" spans="1:7" ht="14.25" thickBot="1" x14ac:dyDescent="0.3">
      <c r="A91" s="14" t="s">
        <v>312</v>
      </c>
      <c r="B91" s="3" t="s">
        <v>174</v>
      </c>
      <c r="C91" s="3" t="s">
        <v>175</v>
      </c>
      <c r="D91" s="2" t="s">
        <v>245</v>
      </c>
      <c r="E91" s="3" t="s">
        <v>29</v>
      </c>
      <c r="F91" s="3">
        <v>0.17599999999999999</v>
      </c>
      <c r="G91" s="3" t="s">
        <v>40</v>
      </c>
    </row>
    <row r="92" spans="1:7" ht="14.25" thickBot="1" x14ac:dyDescent="0.3">
      <c r="A92" s="14" t="s">
        <v>313</v>
      </c>
      <c r="B92" s="3" t="s">
        <v>214</v>
      </c>
      <c r="C92" s="3" t="s">
        <v>217</v>
      </c>
      <c r="D92" s="3" t="s">
        <v>332</v>
      </c>
      <c r="E92" s="3" t="s">
        <v>29</v>
      </c>
      <c r="F92" s="3">
        <v>8.5999999999999993E-2</v>
      </c>
      <c r="G92" s="3" t="s">
        <v>40</v>
      </c>
    </row>
    <row r="93" spans="1:7" ht="14.25" thickBot="1" x14ac:dyDescent="0.3">
      <c r="A93" s="14" t="s">
        <v>314</v>
      </c>
      <c r="B93" s="3" t="s">
        <v>215</v>
      </c>
      <c r="C93" s="3" t="s">
        <v>218</v>
      </c>
      <c r="D93" s="3" t="s">
        <v>332</v>
      </c>
      <c r="E93" s="3" t="s">
        <v>29</v>
      </c>
      <c r="F93" s="3">
        <v>8.5999999999999993E-2</v>
      </c>
      <c r="G93" s="3" t="s">
        <v>40</v>
      </c>
    </row>
    <row r="94" spans="1:7" ht="14.25" thickBot="1" x14ac:dyDescent="0.3">
      <c r="A94" s="14" t="s">
        <v>315</v>
      </c>
      <c r="B94" s="3" t="s">
        <v>216</v>
      </c>
      <c r="C94" s="3" t="s">
        <v>219</v>
      </c>
      <c r="D94" s="3" t="s">
        <v>332</v>
      </c>
      <c r="E94" s="3" t="s">
        <v>29</v>
      </c>
      <c r="F94" s="3">
        <v>8.5999999999999993E-2</v>
      </c>
      <c r="G94" s="3" t="s">
        <v>40</v>
      </c>
    </row>
    <row r="108" spans="1:7" ht="14.25" thickBot="1" x14ac:dyDescent="0.3">
      <c r="A108" s="14"/>
      <c r="B108" s="3"/>
      <c r="C108" s="3"/>
      <c r="D108" s="3"/>
      <c r="E108" s="3"/>
      <c r="F108" s="6"/>
      <c r="G108" s="3"/>
    </row>
    <row r="109" spans="1:7" ht="14.25" thickBot="1" x14ac:dyDescent="0.3">
      <c r="A109" s="14"/>
      <c r="B109" s="3"/>
      <c r="C109" s="3"/>
      <c r="D109" s="3"/>
      <c r="E109" s="3"/>
      <c r="F109" s="3"/>
      <c r="G109" s="3"/>
    </row>
    <row r="110" spans="1:7" ht="14.25" thickBot="1" x14ac:dyDescent="0.3">
      <c r="A110" s="14"/>
      <c r="B110" s="3"/>
      <c r="C110" s="3"/>
      <c r="D110" s="3"/>
      <c r="E110" s="3"/>
      <c r="F110" s="3"/>
      <c r="G110" s="3"/>
    </row>
    <row r="111" spans="1:7" ht="14.25" thickBot="1" x14ac:dyDescent="0.3">
      <c r="A111" s="14"/>
      <c r="B111" s="3"/>
      <c r="C111" s="3"/>
      <c r="D111" s="3"/>
      <c r="E111" s="3"/>
      <c r="F111" s="6"/>
      <c r="G111" s="3"/>
    </row>
    <row r="112" spans="1:7" ht="14.25" thickBot="1" x14ac:dyDescent="0.3">
      <c r="A112" s="14"/>
      <c r="B112" s="3"/>
      <c r="C112" s="3"/>
      <c r="D112" s="3"/>
      <c r="E112" s="3"/>
      <c r="F112" s="6"/>
      <c r="G112" s="3"/>
    </row>
    <row r="113" spans="1:7" ht="14.25" thickBot="1" x14ac:dyDescent="0.3">
      <c r="A113" s="14"/>
      <c r="B113" s="3"/>
      <c r="C113" s="3"/>
      <c r="D113" s="3"/>
      <c r="E113" s="3"/>
      <c r="F113" s="3"/>
      <c r="G113" s="3"/>
    </row>
    <row r="114" spans="1:7" ht="14.25" thickBot="1" x14ac:dyDescent="0.3">
      <c r="A114" s="14"/>
      <c r="B114" s="3"/>
      <c r="C114" s="3"/>
      <c r="D114" s="3"/>
      <c r="E114" s="3"/>
      <c r="F114" s="3"/>
      <c r="G114" s="3"/>
    </row>
    <row r="115" spans="1:7" ht="14.25" thickBot="1" x14ac:dyDescent="0.3">
      <c r="A115" s="14"/>
      <c r="B115" s="3"/>
      <c r="C115" s="3"/>
      <c r="D115" s="3"/>
      <c r="E115" s="3"/>
      <c r="F115" s="6"/>
      <c r="G115" s="3"/>
    </row>
  </sheetData>
  <mergeCells count="6">
    <mergeCell ref="G1:G2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ECE1-6F44-441A-8D44-16F91E58B32E}">
  <dimension ref="A1:Z29"/>
  <sheetViews>
    <sheetView zoomScale="70" zoomScaleNormal="70" workbookViewId="0">
      <selection activeCell="Y3" sqref="Y3:Y28"/>
    </sheetView>
  </sheetViews>
  <sheetFormatPr defaultRowHeight="15" x14ac:dyDescent="0.25"/>
  <cols>
    <col min="1" max="1" width="9.140625" style="24"/>
    <col min="2" max="2" width="10.7109375" style="24" customWidth="1"/>
    <col min="3" max="5" width="9.140625" style="24"/>
    <col min="6" max="6" width="10.5703125" style="24" bestFit="1" customWidth="1"/>
    <col min="7" max="10" width="9.140625" style="24"/>
    <col min="11" max="11" width="10.42578125" style="24" customWidth="1"/>
    <col min="12" max="19" width="9.140625" style="24"/>
    <col min="20" max="20" width="9.85546875" style="24" customWidth="1"/>
    <col min="21" max="16384" width="9.140625" style="24"/>
  </cols>
  <sheetData>
    <row r="1" spans="1:26" ht="25.5" customHeight="1" x14ac:dyDescent="0.25">
      <c r="A1" s="52" t="s">
        <v>30</v>
      </c>
      <c r="B1" s="52" t="s">
        <v>220</v>
      </c>
      <c r="C1" s="39" t="s">
        <v>221</v>
      </c>
      <c r="D1" s="39" t="s">
        <v>222</v>
      </c>
      <c r="E1" s="52" t="s">
        <v>223</v>
      </c>
      <c r="F1" s="52" t="s">
        <v>224</v>
      </c>
      <c r="G1" s="52" t="s">
        <v>225</v>
      </c>
      <c r="H1" s="56" t="s">
        <v>226</v>
      </c>
      <c r="J1" s="52" t="s">
        <v>30</v>
      </c>
      <c r="K1" s="52" t="s">
        <v>220</v>
      </c>
      <c r="L1" s="39" t="s">
        <v>221</v>
      </c>
      <c r="M1" s="39" t="s">
        <v>222</v>
      </c>
      <c r="N1" s="52" t="s">
        <v>223</v>
      </c>
      <c r="O1" s="52" t="s">
        <v>224</v>
      </c>
      <c r="P1" s="52" t="s">
        <v>225</v>
      </c>
      <c r="Q1" s="56" t="s">
        <v>226</v>
      </c>
      <c r="S1" s="52" t="s">
        <v>30</v>
      </c>
      <c r="T1" s="52" t="s">
        <v>220</v>
      </c>
      <c r="U1" s="39" t="s">
        <v>221</v>
      </c>
      <c r="V1" s="39" t="s">
        <v>222</v>
      </c>
      <c r="W1" s="52" t="s">
        <v>223</v>
      </c>
      <c r="X1" s="52" t="s">
        <v>224</v>
      </c>
      <c r="Y1" s="52" t="s">
        <v>225</v>
      </c>
      <c r="Z1" s="56" t="s">
        <v>226</v>
      </c>
    </row>
    <row r="2" spans="1:26" ht="15.75" thickBot="1" x14ac:dyDescent="0.3">
      <c r="A2" s="53"/>
      <c r="B2" s="53"/>
      <c r="C2" s="41" t="s">
        <v>227</v>
      </c>
      <c r="D2" s="41" t="s">
        <v>227</v>
      </c>
      <c r="E2" s="53"/>
      <c r="F2" s="53"/>
      <c r="G2" s="53"/>
      <c r="H2" s="57"/>
      <c r="J2" s="53"/>
      <c r="K2" s="53"/>
      <c r="L2" s="41" t="s">
        <v>227</v>
      </c>
      <c r="M2" s="41" t="s">
        <v>227</v>
      </c>
      <c r="N2" s="53"/>
      <c r="O2" s="53"/>
      <c r="P2" s="53"/>
      <c r="Q2" s="57"/>
      <c r="S2" s="53"/>
      <c r="T2" s="53"/>
      <c r="U2" s="41" t="s">
        <v>227</v>
      </c>
      <c r="V2" s="41" t="s">
        <v>227</v>
      </c>
      <c r="W2" s="53"/>
      <c r="X2" s="53"/>
      <c r="Y2" s="53"/>
      <c r="Z2" s="57"/>
    </row>
    <row r="3" spans="1:26" x14ac:dyDescent="0.25">
      <c r="A3" s="52">
        <v>1</v>
      </c>
      <c r="B3" s="42" t="s">
        <v>228</v>
      </c>
      <c r="C3" s="52">
        <v>213</v>
      </c>
      <c r="D3" s="52">
        <v>15.090999999999999</v>
      </c>
      <c r="E3" s="52">
        <v>505</v>
      </c>
      <c r="F3" s="52">
        <f>(E3/((D3*2)+C3))-1</f>
        <v>1.076633961395169</v>
      </c>
      <c r="G3" s="52" t="s">
        <v>101</v>
      </c>
      <c r="H3" s="54" t="s">
        <v>229</v>
      </c>
      <c r="J3" s="52">
        <v>1</v>
      </c>
      <c r="K3" s="42" t="s">
        <v>228</v>
      </c>
      <c r="L3" s="52">
        <v>213</v>
      </c>
      <c r="M3" s="52">
        <v>18.898</v>
      </c>
      <c r="N3" s="52">
        <v>505</v>
      </c>
      <c r="O3" s="52">
        <f>(N3/((M3*2)+L3))-1</f>
        <v>1.013588733472623</v>
      </c>
      <c r="P3" s="52" t="s">
        <v>95</v>
      </c>
      <c r="Q3" s="54" t="s">
        <v>229</v>
      </c>
      <c r="S3" s="52">
        <v>1</v>
      </c>
      <c r="T3" s="42" t="s">
        <v>228</v>
      </c>
      <c r="U3" s="52">
        <v>213</v>
      </c>
      <c r="V3" s="52">
        <v>9.3740000000000006</v>
      </c>
      <c r="W3" s="52">
        <v>505</v>
      </c>
      <c r="X3" s="52">
        <f>(W3/((V3*2)+U3))-1</f>
        <v>1.1790910816921829</v>
      </c>
      <c r="Y3" s="52" t="s">
        <v>95</v>
      </c>
      <c r="Z3" s="54" t="s">
        <v>229</v>
      </c>
    </row>
    <row r="4" spans="1:26" ht="15.75" thickBot="1" x14ac:dyDescent="0.3">
      <c r="A4" s="53"/>
      <c r="B4" s="41" t="s">
        <v>230</v>
      </c>
      <c r="C4" s="53"/>
      <c r="D4" s="53"/>
      <c r="E4" s="53"/>
      <c r="F4" s="53"/>
      <c r="G4" s="53"/>
      <c r="H4" s="55"/>
      <c r="J4" s="53"/>
      <c r="K4" s="41" t="s">
        <v>230</v>
      </c>
      <c r="L4" s="53"/>
      <c r="M4" s="53"/>
      <c r="N4" s="53"/>
      <c r="O4" s="53"/>
      <c r="P4" s="53"/>
      <c r="Q4" s="55"/>
      <c r="S4" s="53"/>
      <c r="T4" s="41" t="s">
        <v>230</v>
      </c>
      <c r="U4" s="53"/>
      <c r="V4" s="53"/>
      <c r="W4" s="53"/>
      <c r="X4" s="53"/>
      <c r="Y4" s="53"/>
      <c r="Z4" s="55"/>
    </row>
    <row r="5" spans="1:26" x14ac:dyDescent="0.25">
      <c r="A5" s="52">
        <v>2</v>
      </c>
      <c r="B5" s="42" t="s">
        <v>228</v>
      </c>
      <c r="C5" s="52">
        <v>213</v>
      </c>
      <c r="D5" s="52">
        <v>14.763999999999999</v>
      </c>
      <c r="E5" s="52">
        <v>505</v>
      </c>
      <c r="F5" s="52">
        <f t="shared" ref="F5" si="0">(E5/((D5*2)+C5))-1</f>
        <v>1.082233803931917</v>
      </c>
      <c r="G5" s="52" t="s">
        <v>119</v>
      </c>
      <c r="H5" s="54" t="s">
        <v>229</v>
      </c>
      <c r="J5" s="52">
        <v>2</v>
      </c>
      <c r="K5" s="42" t="s">
        <v>228</v>
      </c>
      <c r="L5" s="52">
        <v>213</v>
      </c>
      <c r="M5" s="52">
        <v>45.429000000000002</v>
      </c>
      <c r="N5" s="52">
        <v>505</v>
      </c>
      <c r="O5" s="52">
        <f t="shared" ref="O5" si="1">(N5/((M5*2)+L5))-1</f>
        <v>0.66196052103285075</v>
      </c>
      <c r="P5" s="52" t="s">
        <v>116</v>
      </c>
      <c r="Q5" s="54" t="s">
        <v>229</v>
      </c>
      <c r="S5" s="52">
        <v>2</v>
      </c>
      <c r="T5" s="42" t="s">
        <v>228</v>
      </c>
      <c r="U5" s="52">
        <v>213</v>
      </c>
      <c r="V5" s="52">
        <v>16.042999999999999</v>
      </c>
      <c r="W5" s="52">
        <v>505</v>
      </c>
      <c r="X5" s="52">
        <f t="shared" ref="X5" si="2">(W5/((V5*2)+U5))-1</f>
        <v>1.0605012118195245</v>
      </c>
      <c r="Y5" s="52" t="s">
        <v>110</v>
      </c>
      <c r="Z5" s="54" t="s">
        <v>229</v>
      </c>
    </row>
    <row r="6" spans="1:26" ht="15.75" thickBot="1" x14ac:dyDescent="0.3">
      <c r="A6" s="53"/>
      <c r="B6" s="41" t="s">
        <v>231</v>
      </c>
      <c r="C6" s="53"/>
      <c r="D6" s="53"/>
      <c r="E6" s="53"/>
      <c r="F6" s="53"/>
      <c r="G6" s="53"/>
      <c r="H6" s="55"/>
      <c r="J6" s="53"/>
      <c r="K6" s="41" t="s">
        <v>231</v>
      </c>
      <c r="L6" s="53"/>
      <c r="M6" s="53"/>
      <c r="N6" s="53"/>
      <c r="O6" s="53"/>
      <c r="P6" s="53"/>
      <c r="Q6" s="55"/>
      <c r="S6" s="53"/>
      <c r="T6" s="41" t="s">
        <v>231</v>
      </c>
      <c r="U6" s="53"/>
      <c r="V6" s="53"/>
      <c r="W6" s="53"/>
      <c r="X6" s="53"/>
      <c r="Y6" s="53"/>
      <c r="Z6" s="55"/>
    </row>
    <row r="7" spans="1:26" x14ac:dyDescent="0.25">
      <c r="A7" s="52">
        <v>3</v>
      </c>
      <c r="B7" s="42" t="s">
        <v>228</v>
      </c>
      <c r="C7" s="52">
        <v>213</v>
      </c>
      <c r="D7" s="52">
        <v>40.871000000000002</v>
      </c>
      <c r="E7" s="52">
        <v>505</v>
      </c>
      <c r="F7" s="52">
        <f t="shared" ref="F7" si="3">(E7/((D7*2)+C7))-1</f>
        <v>0.71336287329257431</v>
      </c>
      <c r="G7" s="52" t="s">
        <v>294</v>
      </c>
      <c r="H7" s="54" t="s">
        <v>229</v>
      </c>
      <c r="J7" s="52">
        <v>3</v>
      </c>
      <c r="K7" s="42" t="s">
        <v>228</v>
      </c>
      <c r="L7" s="52">
        <v>213</v>
      </c>
      <c r="M7" s="52">
        <v>18.780999999999999</v>
      </c>
      <c r="N7" s="52">
        <v>505</v>
      </c>
      <c r="O7" s="52">
        <f t="shared" ref="O7" si="4">(N7/((M7*2)+L7))-1</f>
        <v>1.0154692251817914</v>
      </c>
      <c r="P7" s="52" t="s">
        <v>151</v>
      </c>
      <c r="Q7" s="54" t="s">
        <v>229</v>
      </c>
      <c r="S7" s="52">
        <v>3</v>
      </c>
      <c r="T7" s="42" t="s">
        <v>228</v>
      </c>
      <c r="U7" s="52">
        <v>213</v>
      </c>
      <c r="V7" s="52">
        <v>13.321</v>
      </c>
      <c r="W7" s="52">
        <v>505</v>
      </c>
      <c r="X7" s="52">
        <f t="shared" ref="X7" si="5">(W7/((V7*2)+U7))-1</f>
        <v>1.1073100708556933</v>
      </c>
      <c r="Y7" s="52" t="s">
        <v>295</v>
      </c>
      <c r="Z7" s="54" t="s">
        <v>229</v>
      </c>
    </row>
    <row r="8" spans="1:26" ht="15.75" thickBot="1" x14ac:dyDescent="0.3">
      <c r="A8" s="53"/>
      <c r="B8" s="41" t="s">
        <v>232</v>
      </c>
      <c r="C8" s="53"/>
      <c r="D8" s="53"/>
      <c r="E8" s="53"/>
      <c r="F8" s="53"/>
      <c r="G8" s="53"/>
      <c r="H8" s="55"/>
      <c r="J8" s="53"/>
      <c r="K8" s="41" t="s">
        <v>232</v>
      </c>
      <c r="L8" s="53"/>
      <c r="M8" s="53"/>
      <c r="N8" s="53"/>
      <c r="O8" s="53"/>
      <c r="P8" s="53"/>
      <c r="Q8" s="55"/>
      <c r="S8" s="53"/>
      <c r="T8" s="41" t="s">
        <v>232</v>
      </c>
      <c r="U8" s="53"/>
      <c r="V8" s="53"/>
      <c r="W8" s="53"/>
      <c r="X8" s="53"/>
      <c r="Y8" s="53"/>
      <c r="Z8" s="55"/>
    </row>
    <row r="9" spans="1:26" x14ac:dyDescent="0.25">
      <c r="A9" s="52">
        <v>4</v>
      </c>
      <c r="B9" s="42" t="s">
        <v>228</v>
      </c>
      <c r="C9" s="52">
        <v>193</v>
      </c>
      <c r="D9" s="52">
        <v>41.67</v>
      </c>
      <c r="E9" s="52">
        <v>505</v>
      </c>
      <c r="F9" s="52">
        <f t="shared" ref="F9" si="6">(E9/((D9*2)+C9))-1</f>
        <v>0.82745892740826488</v>
      </c>
      <c r="G9" s="52" t="s">
        <v>122</v>
      </c>
      <c r="H9" s="54" t="s">
        <v>229</v>
      </c>
      <c r="J9" s="52">
        <v>4</v>
      </c>
      <c r="K9" s="42" t="s">
        <v>228</v>
      </c>
      <c r="L9" s="52">
        <v>193</v>
      </c>
      <c r="M9" s="52">
        <v>16.289000000000001</v>
      </c>
      <c r="N9" s="52">
        <v>505</v>
      </c>
      <c r="O9" s="52">
        <f t="shared" ref="O9" si="7">(N9/((M9*2)+L9))-1</f>
        <v>1.2386934896133486</v>
      </c>
      <c r="P9" s="52" t="s">
        <v>131</v>
      </c>
      <c r="Q9" s="54" t="s">
        <v>229</v>
      </c>
      <c r="S9" s="52">
        <v>4</v>
      </c>
      <c r="T9" s="42" t="s">
        <v>228</v>
      </c>
      <c r="U9" s="52">
        <v>193</v>
      </c>
      <c r="V9" s="52">
        <v>16.571999999999999</v>
      </c>
      <c r="W9" s="52">
        <v>505</v>
      </c>
      <c r="X9" s="52">
        <f t="shared" ref="X9" si="8">(W9/((V9*2)+U9))-1</f>
        <v>1.2330904202631952</v>
      </c>
      <c r="Y9" s="52" t="s">
        <v>131</v>
      </c>
      <c r="Z9" s="54" t="s">
        <v>229</v>
      </c>
    </row>
    <row r="10" spans="1:26" ht="39" thickBot="1" x14ac:dyDescent="0.3">
      <c r="A10" s="53"/>
      <c r="B10" s="41" t="s">
        <v>238</v>
      </c>
      <c r="C10" s="53"/>
      <c r="D10" s="53"/>
      <c r="E10" s="53"/>
      <c r="F10" s="53"/>
      <c r="G10" s="53"/>
      <c r="H10" s="55"/>
      <c r="J10" s="53"/>
      <c r="K10" s="41" t="s">
        <v>238</v>
      </c>
      <c r="L10" s="53"/>
      <c r="M10" s="53"/>
      <c r="N10" s="53"/>
      <c r="O10" s="53"/>
      <c r="P10" s="53"/>
      <c r="Q10" s="55"/>
      <c r="S10" s="53"/>
      <c r="T10" s="41" t="s">
        <v>238</v>
      </c>
      <c r="U10" s="53"/>
      <c r="V10" s="53"/>
      <c r="W10" s="53"/>
      <c r="X10" s="53"/>
      <c r="Y10" s="53"/>
      <c r="Z10" s="55"/>
    </row>
    <row r="11" spans="1:26" x14ac:dyDescent="0.25">
      <c r="A11" s="52">
        <v>5</v>
      </c>
      <c r="B11" s="42" t="s">
        <v>228</v>
      </c>
      <c r="C11" s="52">
        <v>213</v>
      </c>
      <c r="D11" s="52">
        <v>33.066000000000003</v>
      </c>
      <c r="E11" s="52">
        <v>505</v>
      </c>
      <c r="F11" s="52">
        <f t="shared" ref="F11" si="9">(E11/((D11*2)+C11))-1</f>
        <v>0.80917988621870651</v>
      </c>
      <c r="G11" s="52" t="s">
        <v>136</v>
      </c>
      <c r="H11" s="54" t="s">
        <v>229</v>
      </c>
      <c r="J11" s="52">
        <v>5</v>
      </c>
      <c r="K11" s="42" t="s">
        <v>228</v>
      </c>
      <c r="L11" s="52">
        <v>213</v>
      </c>
      <c r="M11" s="52">
        <v>33.091999999999999</v>
      </c>
      <c r="N11" s="52">
        <v>505</v>
      </c>
      <c r="O11" s="52">
        <f t="shared" ref="O11" si="10">(N11/((M11*2)+L11))-1</f>
        <v>0.80884291363401939</v>
      </c>
      <c r="P11" s="52" t="s">
        <v>136</v>
      </c>
      <c r="Q11" s="54" t="s">
        <v>229</v>
      </c>
      <c r="S11" s="52">
        <v>5</v>
      </c>
      <c r="T11" s="42" t="s">
        <v>228</v>
      </c>
      <c r="U11" s="52">
        <v>213</v>
      </c>
      <c r="V11" s="52">
        <v>33.152999999999999</v>
      </c>
      <c r="W11" s="52">
        <v>505</v>
      </c>
      <c r="X11" s="52">
        <f t="shared" ref="X11" si="11">(W11/((V11*2)+U11))-1</f>
        <v>0.80805281662406125</v>
      </c>
      <c r="Y11" s="52" t="s">
        <v>136</v>
      </c>
      <c r="Z11" s="54" t="s">
        <v>229</v>
      </c>
    </row>
    <row r="12" spans="1:26" ht="39" customHeight="1" thickBot="1" x14ac:dyDescent="0.3">
      <c r="A12" s="53"/>
      <c r="B12" s="41" t="s">
        <v>237</v>
      </c>
      <c r="C12" s="53"/>
      <c r="D12" s="53"/>
      <c r="E12" s="53"/>
      <c r="F12" s="53"/>
      <c r="G12" s="53"/>
      <c r="H12" s="55"/>
      <c r="J12" s="53"/>
      <c r="K12" s="41" t="s">
        <v>237</v>
      </c>
      <c r="L12" s="53"/>
      <c r="M12" s="53"/>
      <c r="N12" s="53"/>
      <c r="O12" s="53"/>
      <c r="P12" s="53"/>
      <c r="Q12" s="55"/>
      <c r="S12" s="53"/>
      <c r="T12" s="41" t="s">
        <v>237</v>
      </c>
      <c r="U12" s="53"/>
      <c r="V12" s="53"/>
      <c r="W12" s="53"/>
      <c r="X12" s="53"/>
      <c r="Y12" s="53"/>
      <c r="Z12" s="55"/>
    </row>
    <row r="13" spans="1:26" x14ac:dyDescent="0.25">
      <c r="A13" s="52">
        <v>6</v>
      </c>
      <c r="B13" s="42" t="s">
        <v>228</v>
      </c>
      <c r="C13" s="52">
        <v>193</v>
      </c>
      <c r="D13" s="52">
        <v>29.891999999999999</v>
      </c>
      <c r="E13" s="52">
        <v>505</v>
      </c>
      <c r="F13" s="52">
        <f t="shared" ref="F13" si="12">(E13/((D13*2)+C13))-1</f>
        <v>0.9977530223431863</v>
      </c>
      <c r="G13" s="52" t="s">
        <v>189</v>
      </c>
      <c r="H13" s="54" t="s">
        <v>229</v>
      </c>
      <c r="J13" s="52">
        <v>6</v>
      </c>
      <c r="K13" s="42" t="s">
        <v>228</v>
      </c>
      <c r="L13" s="52">
        <v>193</v>
      </c>
      <c r="M13" s="52">
        <v>30.132000000000001</v>
      </c>
      <c r="N13" s="52">
        <v>505</v>
      </c>
      <c r="O13" s="52">
        <f t="shared" ref="O13" si="13">(N13/((M13*2)+L13))-1</f>
        <v>0.99396676985280163</v>
      </c>
      <c r="P13" s="52" t="s">
        <v>189</v>
      </c>
      <c r="Q13" s="54" t="s">
        <v>229</v>
      </c>
      <c r="S13" s="52">
        <v>6</v>
      </c>
      <c r="T13" s="42" t="s">
        <v>228</v>
      </c>
      <c r="U13" s="52">
        <v>193</v>
      </c>
      <c r="V13" s="52">
        <v>29.780999999999999</v>
      </c>
      <c r="W13" s="52">
        <v>505</v>
      </c>
      <c r="X13" s="52">
        <f t="shared" ref="X13" si="14">(W13/((V13*2)+U13))-1</f>
        <v>0.99950903144574399</v>
      </c>
      <c r="Y13" s="52" t="s">
        <v>189</v>
      </c>
      <c r="Z13" s="54" t="s">
        <v>229</v>
      </c>
    </row>
    <row r="14" spans="1:26" ht="15.75" thickBot="1" x14ac:dyDescent="0.3">
      <c r="A14" s="53"/>
      <c r="B14" s="41" t="s">
        <v>27</v>
      </c>
      <c r="C14" s="53"/>
      <c r="D14" s="53"/>
      <c r="E14" s="53"/>
      <c r="F14" s="53"/>
      <c r="G14" s="53"/>
      <c r="H14" s="55"/>
      <c r="J14" s="53"/>
      <c r="K14" s="41" t="s">
        <v>27</v>
      </c>
      <c r="L14" s="53"/>
      <c r="M14" s="53"/>
      <c r="N14" s="53"/>
      <c r="O14" s="53"/>
      <c r="P14" s="53"/>
      <c r="Q14" s="55"/>
      <c r="S14" s="53"/>
      <c r="T14" s="41" t="s">
        <v>27</v>
      </c>
      <c r="U14" s="53"/>
      <c r="V14" s="53"/>
      <c r="W14" s="53"/>
      <c r="X14" s="53"/>
      <c r="Y14" s="53"/>
      <c r="Z14" s="55"/>
    </row>
    <row r="15" spans="1:26" x14ac:dyDescent="0.25">
      <c r="A15" s="52">
        <v>7</v>
      </c>
      <c r="B15" s="42" t="s">
        <v>228</v>
      </c>
      <c r="C15" s="52">
        <v>213</v>
      </c>
      <c r="D15" s="52">
        <v>17.332000000000001</v>
      </c>
      <c r="E15" s="52">
        <v>505</v>
      </c>
      <c r="F15" s="52">
        <f t="shared" ref="F15" si="15">(E15/((D15*2)+C15))-1</f>
        <v>1.0390529103947284</v>
      </c>
      <c r="G15" s="52" t="s">
        <v>209</v>
      </c>
      <c r="H15" s="54" t="s">
        <v>229</v>
      </c>
      <c r="J15" s="52">
        <v>7</v>
      </c>
      <c r="K15" s="42" t="s">
        <v>228</v>
      </c>
      <c r="L15" s="52">
        <v>213</v>
      </c>
      <c r="M15" s="52">
        <v>14.461</v>
      </c>
      <c r="N15" s="52">
        <v>505</v>
      </c>
      <c r="O15" s="52">
        <f t="shared" ref="O15" si="16">(N15/((M15*2)+L15))-1</f>
        <v>1.0874496738618231</v>
      </c>
      <c r="P15" s="52" t="s">
        <v>209</v>
      </c>
      <c r="Q15" s="54" t="s">
        <v>229</v>
      </c>
      <c r="S15" s="52">
        <v>7</v>
      </c>
      <c r="T15" s="42" t="s">
        <v>228</v>
      </c>
      <c r="U15" s="52">
        <v>213</v>
      </c>
      <c r="V15" s="52">
        <v>13.843999999999999</v>
      </c>
      <c r="W15" s="52">
        <v>505</v>
      </c>
      <c r="X15" s="52">
        <f t="shared" ref="X15" si="17">(W15/((V15*2)+U15))-1</f>
        <v>1.0981519643688094</v>
      </c>
      <c r="Y15" s="52" t="s">
        <v>209</v>
      </c>
      <c r="Z15" s="54" t="s">
        <v>229</v>
      </c>
    </row>
    <row r="16" spans="1:26" ht="15.75" thickBot="1" x14ac:dyDescent="0.3">
      <c r="A16" s="53"/>
      <c r="B16" s="41" t="s">
        <v>233</v>
      </c>
      <c r="C16" s="53"/>
      <c r="D16" s="53"/>
      <c r="E16" s="53"/>
      <c r="F16" s="53"/>
      <c r="G16" s="53"/>
      <c r="H16" s="55"/>
      <c r="J16" s="53"/>
      <c r="K16" s="41" t="s">
        <v>233</v>
      </c>
      <c r="L16" s="53"/>
      <c r="M16" s="53"/>
      <c r="N16" s="53"/>
      <c r="O16" s="53"/>
      <c r="P16" s="53"/>
      <c r="Q16" s="55"/>
      <c r="S16" s="53"/>
      <c r="T16" s="41" t="s">
        <v>233</v>
      </c>
      <c r="U16" s="53"/>
      <c r="V16" s="53"/>
      <c r="W16" s="53"/>
      <c r="X16" s="53"/>
      <c r="Y16" s="53"/>
      <c r="Z16" s="55"/>
    </row>
    <row r="17" spans="1:26" x14ac:dyDescent="0.25">
      <c r="A17" s="52">
        <v>8</v>
      </c>
      <c r="B17" s="42" t="s">
        <v>228</v>
      </c>
      <c r="C17" s="52">
        <v>193</v>
      </c>
      <c r="D17" s="52">
        <v>77.534000000000006</v>
      </c>
      <c r="E17" s="52">
        <v>505</v>
      </c>
      <c r="F17" s="52">
        <f t="shared" ref="F17" si="18">(E17/((D17*2)+C17))-1</f>
        <v>0.45086592275072701</v>
      </c>
      <c r="G17" s="52" t="s">
        <v>203</v>
      </c>
      <c r="H17" s="54" t="s">
        <v>229</v>
      </c>
      <c r="J17" s="52">
        <v>8</v>
      </c>
      <c r="K17" s="42" t="s">
        <v>228</v>
      </c>
      <c r="L17" s="52">
        <v>193</v>
      </c>
      <c r="M17" s="52">
        <v>40.423000000000002</v>
      </c>
      <c r="N17" s="52">
        <v>505</v>
      </c>
      <c r="O17" s="52">
        <f t="shared" ref="O17" si="19">(N17/((M17*2)+L17))-1</f>
        <v>0.84410215960795476</v>
      </c>
      <c r="P17" s="52" t="s">
        <v>200</v>
      </c>
      <c r="Q17" s="54" t="s">
        <v>229</v>
      </c>
      <c r="S17" s="52">
        <v>8</v>
      </c>
      <c r="T17" s="42" t="s">
        <v>228</v>
      </c>
      <c r="U17" s="52">
        <v>193</v>
      </c>
      <c r="V17" s="52">
        <v>17.094999999999999</v>
      </c>
      <c r="W17" s="52">
        <v>505</v>
      </c>
      <c r="X17" s="52">
        <f t="shared" ref="X17" si="20">(W17/((V17*2)+U17))-1</f>
        <v>1.222809102513315</v>
      </c>
      <c r="Y17" s="52" t="s">
        <v>201</v>
      </c>
      <c r="Z17" s="54" t="s">
        <v>229</v>
      </c>
    </row>
    <row r="18" spans="1:26" ht="39" thickBot="1" x14ac:dyDescent="0.3">
      <c r="A18" s="53"/>
      <c r="B18" s="41" t="s">
        <v>239</v>
      </c>
      <c r="C18" s="53"/>
      <c r="D18" s="53"/>
      <c r="E18" s="53"/>
      <c r="F18" s="53"/>
      <c r="G18" s="53"/>
      <c r="H18" s="55"/>
      <c r="J18" s="53"/>
      <c r="K18" s="41" t="s">
        <v>239</v>
      </c>
      <c r="L18" s="53"/>
      <c r="M18" s="53"/>
      <c r="N18" s="53"/>
      <c r="O18" s="53"/>
      <c r="P18" s="53"/>
      <c r="Q18" s="55"/>
      <c r="S18" s="53"/>
      <c r="T18" s="41" t="s">
        <v>239</v>
      </c>
      <c r="U18" s="53"/>
      <c r="V18" s="53"/>
      <c r="W18" s="53"/>
      <c r="X18" s="53"/>
      <c r="Y18" s="53"/>
      <c r="Z18" s="55"/>
    </row>
    <row r="19" spans="1:26" x14ac:dyDescent="0.25">
      <c r="A19" s="52">
        <v>9</v>
      </c>
      <c r="B19" s="42" t="s">
        <v>228</v>
      </c>
      <c r="C19" s="52">
        <v>213</v>
      </c>
      <c r="D19" s="52">
        <v>45.65</v>
      </c>
      <c r="E19" s="52">
        <v>505</v>
      </c>
      <c r="F19" s="52">
        <f t="shared" ref="F19" si="21">(E19/((D19*2)+C19))-1</f>
        <v>0.65954650016431149</v>
      </c>
      <c r="G19" s="52" t="s">
        <v>299</v>
      </c>
      <c r="H19" s="54" t="s">
        <v>229</v>
      </c>
      <c r="J19" s="52">
        <v>9</v>
      </c>
      <c r="K19" s="42" t="s">
        <v>228</v>
      </c>
      <c r="L19" s="52">
        <v>213</v>
      </c>
      <c r="M19" s="52">
        <v>47.49</v>
      </c>
      <c r="N19" s="52">
        <v>505</v>
      </c>
      <c r="O19" s="52">
        <f t="shared" ref="O19" si="22">(N19/((M19*2)+L19))-1</f>
        <v>0.63971686473147593</v>
      </c>
      <c r="P19" s="52" t="s">
        <v>298</v>
      </c>
      <c r="Q19" s="54" t="s">
        <v>229</v>
      </c>
      <c r="S19" s="52">
        <v>9</v>
      </c>
      <c r="T19" s="42" t="s">
        <v>228</v>
      </c>
      <c r="U19" s="52">
        <v>213</v>
      </c>
      <c r="V19" s="52">
        <v>43.472000000000001</v>
      </c>
      <c r="W19" s="52">
        <v>505</v>
      </c>
      <c r="X19" s="52">
        <f t="shared" ref="X19" si="23">(W19/((V19*2)+U19))-1</f>
        <v>0.68364761422132125</v>
      </c>
      <c r="Y19" s="52" t="s">
        <v>298</v>
      </c>
      <c r="Z19" s="54" t="s">
        <v>229</v>
      </c>
    </row>
    <row r="20" spans="1:26" ht="26.25" thickBot="1" x14ac:dyDescent="0.3">
      <c r="A20" s="53"/>
      <c r="B20" s="41" t="s">
        <v>240</v>
      </c>
      <c r="C20" s="53"/>
      <c r="D20" s="53"/>
      <c r="E20" s="53"/>
      <c r="F20" s="53"/>
      <c r="G20" s="53"/>
      <c r="H20" s="55"/>
      <c r="J20" s="53"/>
      <c r="K20" s="41" t="s">
        <v>240</v>
      </c>
      <c r="L20" s="53"/>
      <c r="M20" s="53"/>
      <c r="N20" s="53"/>
      <c r="O20" s="53"/>
      <c r="P20" s="53"/>
      <c r="Q20" s="55"/>
      <c r="S20" s="53"/>
      <c r="T20" s="41" t="s">
        <v>240</v>
      </c>
      <c r="U20" s="53"/>
      <c r="V20" s="53"/>
      <c r="W20" s="53"/>
      <c r="X20" s="53"/>
      <c r="Y20" s="53"/>
      <c r="Z20" s="55"/>
    </row>
    <row r="21" spans="1:26" x14ac:dyDescent="0.25">
      <c r="A21" s="52">
        <v>10</v>
      </c>
      <c r="B21" s="42" t="s">
        <v>228</v>
      </c>
      <c r="C21" s="52">
        <v>193</v>
      </c>
      <c r="D21" s="52">
        <v>25.082000000000001</v>
      </c>
      <c r="E21" s="52">
        <v>505</v>
      </c>
      <c r="F21" s="52">
        <f t="shared" ref="F21" si="24">(E21/((D21*2)+C21))-1</f>
        <v>1.0767876823871956</v>
      </c>
      <c r="G21" s="52" t="s">
        <v>213</v>
      </c>
      <c r="H21" s="54" t="s">
        <v>229</v>
      </c>
      <c r="J21" s="52">
        <v>10</v>
      </c>
      <c r="K21" s="42" t="s">
        <v>228</v>
      </c>
      <c r="L21" s="52">
        <v>193</v>
      </c>
      <c r="M21" s="52">
        <v>25.178000000000001</v>
      </c>
      <c r="N21" s="52">
        <v>505</v>
      </c>
      <c r="O21" s="52">
        <f t="shared" ref="O21" si="25">(N21/((M21*2)+L21))-1</f>
        <v>1.0751491641874455</v>
      </c>
      <c r="P21" s="52" t="s">
        <v>213</v>
      </c>
      <c r="Q21" s="54" t="s">
        <v>229</v>
      </c>
      <c r="S21" s="52">
        <v>10</v>
      </c>
      <c r="T21" s="42" t="s">
        <v>228</v>
      </c>
      <c r="U21" s="52">
        <v>193</v>
      </c>
      <c r="V21" s="52">
        <v>25.021999999999998</v>
      </c>
      <c r="W21" s="52">
        <v>505</v>
      </c>
      <c r="X21" s="52">
        <f t="shared" ref="X21" si="26">(W21/((V21*2)+U21))-1</f>
        <v>1.0778130708842846</v>
      </c>
      <c r="Y21" s="52" t="s">
        <v>213</v>
      </c>
      <c r="Z21" s="54" t="s">
        <v>229</v>
      </c>
    </row>
    <row r="22" spans="1:26" ht="15.75" thickBot="1" x14ac:dyDescent="0.3">
      <c r="A22" s="53"/>
      <c r="B22" s="41" t="s">
        <v>26</v>
      </c>
      <c r="C22" s="53"/>
      <c r="D22" s="53"/>
      <c r="E22" s="53"/>
      <c r="F22" s="53"/>
      <c r="G22" s="53"/>
      <c r="H22" s="55"/>
      <c r="J22" s="53"/>
      <c r="K22" s="41" t="s">
        <v>26</v>
      </c>
      <c r="L22" s="53"/>
      <c r="M22" s="53"/>
      <c r="N22" s="53"/>
      <c r="O22" s="53"/>
      <c r="P22" s="53"/>
      <c r="Q22" s="55"/>
      <c r="S22" s="53"/>
      <c r="T22" s="41" t="s">
        <v>26</v>
      </c>
      <c r="U22" s="53"/>
      <c r="V22" s="53"/>
      <c r="W22" s="53"/>
      <c r="X22" s="53"/>
      <c r="Y22" s="53"/>
      <c r="Z22" s="55"/>
    </row>
    <row r="23" spans="1:26" x14ac:dyDescent="0.25">
      <c r="A23" s="52">
        <v>11</v>
      </c>
      <c r="B23" s="42" t="s">
        <v>228</v>
      </c>
      <c r="C23" s="52">
        <v>213</v>
      </c>
      <c r="D23" s="52">
        <v>7.5369999999999999</v>
      </c>
      <c r="E23" s="52">
        <v>505</v>
      </c>
      <c r="F23" s="52">
        <f t="shared" ref="F23" si="27">(E23/((D23*2)+C23))-1</f>
        <v>1.2141936389066705</v>
      </c>
      <c r="G23" s="52" t="s">
        <v>41</v>
      </c>
      <c r="H23" s="54" t="s">
        <v>229</v>
      </c>
      <c r="J23" s="52">
        <v>11</v>
      </c>
      <c r="K23" s="42" t="s">
        <v>228</v>
      </c>
      <c r="L23" s="52">
        <v>213</v>
      </c>
      <c r="M23" s="52">
        <v>8.0229999999999997</v>
      </c>
      <c r="N23" s="52">
        <v>505</v>
      </c>
      <c r="O23" s="52">
        <f t="shared" ref="O23" si="28">(N23/((M23*2)+L23))-1</f>
        <v>1.2047972896274111</v>
      </c>
      <c r="P23" s="52" t="s">
        <v>65</v>
      </c>
      <c r="Q23" s="54" t="s">
        <v>229</v>
      </c>
      <c r="S23" s="52">
        <v>11</v>
      </c>
      <c r="T23" s="42" t="s">
        <v>228</v>
      </c>
      <c r="U23" s="52">
        <v>213</v>
      </c>
      <c r="V23" s="52">
        <v>7.6909999999999998</v>
      </c>
      <c r="W23" s="52">
        <v>505</v>
      </c>
      <c r="X23" s="52">
        <f t="shared" ref="X23" si="29">(W23/((V23*2)+U23))-1</f>
        <v>1.2112075382473226</v>
      </c>
      <c r="Y23" s="52" t="s">
        <v>47</v>
      </c>
      <c r="Z23" s="54" t="s">
        <v>229</v>
      </c>
    </row>
    <row r="24" spans="1:26" ht="15.75" thickBot="1" x14ac:dyDescent="0.3">
      <c r="A24" s="53"/>
      <c r="B24" s="41" t="s">
        <v>234</v>
      </c>
      <c r="C24" s="53"/>
      <c r="D24" s="53"/>
      <c r="E24" s="53"/>
      <c r="F24" s="53"/>
      <c r="G24" s="53"/>
      <c r="H24" s="55"/>
      <c r="J24" s="53"/>
      <c r="K24" s="41" t="s">
        <v>234</v>
      </c>
      <c r="L24" s="53"/>
      <c r="M24" s="53"/>
      <c r="N24" s="53"/>
      <c r="O24" s="53"/>
      <c r="P24" s="53"/>
      <c r="Q24" s="55"/>
      <c r="S24" s="53"/>
      <c r="T24" s="41" t="s">
        <v>234</v>
      </c>
      <c r="U24" s="53"/>
      <c r="V24" s="53"/>
      <c r="W24" s="53"/>
      <c r="X24" s="53"/>
      <c r="Y24" s="53"/>
      <c r="Z24" s="55"/>
    </row>
    <row r="25" spans="1:26" x14ac:dyDescent="0.25">
      <c r="A25" s="52">
        <v>12</v>
      </c>
      <c r="B25" s="42" t="s">
        <v>228</v>
      </c>
      <c r="C25" s="52">
        <v>213</v>
      </c>
      <c r="D25" s="52">
        <v>12.225</v>
      </c>
      <c r="E25" s="52">
        <v>505</v>
      </c>
      <c r="F25" s="52">
        <f t="shared" ref="F25" si="30">(E25/((D25*2)+C25))-1</f>
        <v>1.1267635291640348</v>
      </c>
      <c r="G25" s="52" t="s">
        <v>77</v>
      </c>
      <c r="H25" s="54" t="s">
        <v>229</v>
      </c>
      <c r="J25" s="52">
        <v>12</v>
      </c>
      <c r="K25" s="42" t="s">
        <v>228</v>
      </c>
      <c r="L25" s="52">
        <v>213</v>
      </c>
      <c r="M25" s="52">
        <v>11.868</v>
      </c>
      <c r="N25" s="52">
        <v>505</v>
      </c>
      <c r="O25" s="52">
        <f t="shared" ref="O25" si="31">(N25/((M25*2)+L25))-1</f>
        <v>1.1331778859151123</v>
      </c>
      <c r="P25" s="52" t="s">
        <v>83</v>
      </c>
      <c r="Q25" s="54" t="s">
        <v>229</v>
      </c>
      <c r="S25" s="52">
        <v>12</v>
      </c>
      <c r="T25" s="42" t="s">
        <v>228</v>
      </c>
      <c r="U25" s="52">
        <v>213</v>
      </c>
      <c r="V25" s="52">
        <v>11.818</v>
      </c>
      <c r="W25" s="52">
        <v>505</v>
      </c>
      <c r="X25" s="52">
        <f t="shared" ref="X25" si="32">(W25/((V25*2)+U25))-1</f>
        <v>1.1340793454926552</v>
      </c>
      <c r="Y25" s="52" t="s">
        <v>77</v>
      </c>
      <c r="Z25" s="54" t="s">
        <v>229</v>
      </c>
    </row>
    <row r="26" spans="1:26" ht="15.75" thickBot="1" x14ac:dyDescent="0.3">
      <c r="A26" s="53"/>
      <c r="B26" s="41" t="s">
        <v>235</v>
      </c>
      <c r="C26" s="53"/>
      <c r="D26" s="53"/>
      <c r="E26" s="53"/>
      <c r="F26" s="53"/>
      <c r="G26" s="53"/>
      <c r="H26" s="55"/>
      <c r="J26" s="53"/>
      <c r="K26" s="41" t="s">
        <v>235</v>
      </c>
      <c r="L26" s="53"/>
      <c r="M26" s="53"/>
      <c r="N26" s="53"/>
      <c r="O26" s="53"/>
      <c r="P26" s="53"/>
      <c r="Q26" s="55"/>
      <c r="S26" s="53"/>
      <c r="T26" s="41" t="s">
        <v>235</v>
      </c>
      <c r="U26" s="53"/>
      <c r="V26" s="53"/>
      <c r="W26" s="53"/>
      <c r="X26" s="53"/>
      <c r="Y26" s="53"/>
      <c r="Z26" s="55"/>
    </row>
    <row r="27" spans="1:26" ht="26.25" thickBot="1" x14ac:dyDescent="0.3">
      <c r="A27" s="40">
        <v>13</v>
      </c>
      <c r="B27" s="43" t="s">
        <v>236</v>
      </c>
      <c r="C27" s="44">
        <v>213</v>
      </c>
      <c r="D27" s="41">
        <v>93.709000000000003</v>
      </c>
      <c r="E27" s="41">
        <v>505</v>
      </c>
      <c r="F27" s="38">
        <f t="shared" ref="F27" si="33">(E27/((D27*2)+C27))-1</f>
        <v>0.26118206474234418</v>
      </c>
      <c r="G27" s="41" t="s">
        <v>307</v>
      </c>
      <c r="H27" s="26" t="s">
        <v>229</v>
      </c>
      <c r="J27" s="40">
        <v>13</v>
      </c>
      <c r="K27" s="43" t="s">
        <v>236</v>
      </c>
      <c r="L27" s="44">
        <v>213</v>
      </c>
      <c r="M27" s="41">
        <v>132.87799999999999</v>
      </c>
      <c r="N27" s="41">
        <v>505</v>
      </c>
      <c r="O27" s="38">
        <f t="shared" ref="O27" si="34">(N27/((M27*2)+L27))-1</f>
        <v>5.48170675667774E-2</v>
      </c>
      <c r="P27" s="41" t="s">
        <v>305</v>
      </c>
      <c r="Q27" s="26" t="s">
        <v>229</v>
      </c>
      <c r="S27" s="40">
        <v>13</v>
      </c>
      <c r="T27" s="43" t="s">
        <v>236</v>
      </c>
      <c r="U27" s="44">
        <v>213</v>
      </c>
      <c r="V27" s="41">
        <v>83.588999999999999</v>
      </c>
      <c r="W27" s="41">
        <v>505</v>
      </c>
      <c r="X27" s="38">
        <f t="shared" ref="X27" si="35">(W27/((V27*2)+U27))-1</f>
        <v>0.32832515295466869</v>
      </c>
      <c r="Y27" s="41" t="s">
        <v>305</v>
      </c>
      <c r="Z27" s="26" t="s">
        <v>229</v>
      </c>
    </row>
    <row r="28" spans="1:26" ht="26.25" thickBot="1" x14ac:dyDescent="0.3">
      <c r="A28" s="40">
        <v>14</v>
      </c>
      <c r="B28" s="43" t="s">
        <v>241</v>
      </c>
      <c r="C28" s="44">
        <v>211</v>
      </c>
      <c r="D28" s="41">
        <v>64.474999999999994</v>
      </c>
      <c r="E28" s="41">
        <v>505</v>
      </c>
      <c r="F28" s="45">
        <f t="shared" ref="F28" si="36">(E28/((D28*2)+C28))-1</f>
        <v>0.48551257537873216</v>
      </c>
      <c r="G28" s="41" t="s">
        <v>315</v>
      </c>
      <c r="H28" s="26" t="s">
        <v>229</v>
      </c>
      <c r="J28" s="40">
        <v>13</v>
      </c>
      <c r="K28" s="43" t="s">
        <v>241</v>
      </c>
      <c r="L28" s="44">
        <v>211</v>
      </c>
      <c r="M28" s="41">
        <v>64.753</v>
      </c>
      <c r="N28" s="41">
        <v>505</v>
      </c>
      <c r="O28" s="45">
        <f t="shared" ref="O28" si="37">(N28/((M28*2)+L28))-1</f>
        <v>0.4830869353256626</v>
      </c>
      <c r="P28" s="41" t="s">
        <v>315</v>
      </c>
      <c r="Q28" s="26" t="s">
        <v>229</v>
      </c>
      <c r="S28" s="40">
        <v>13</v>
      </c>
      <c r="T28" s="43" t="s">
        <v>241</v>
      </c>
      <c r="U28" s="44">
        <v>211</v>
      </c>
      <c r="V28" s="41">
        <v>64.992000000000004</v>
      </c>
      <c r="W28" s="41">
        <v>505</v>
      </c>
      <c r="X28" s="45">
        <f t="shared" ref="X28" si="38">(W28/((V28*2)+U28))-1</f>
        <v>0.48100790652933845</v>
      </c>
      <c r="Y28" s="41" t="s">
        <v>315</v>
      </c>
      <c r="Z28" s="26" t="s">
        <v>229</v>
      </c>
    </row>
    <row r="29" spans="1:26" ht="15.75" thickBot="1" x14ac:dyDescent="0.3">
      <c r="A29" s="46"/>
      <c r="B29" s="46"/>
      <c r="C29" s="46"/>
      <c r="D29" s="46"/>
      <c r="E29" s="46"/>
      <c r="F29" s="47"/>
      <c r="G29" s="46"/>
      <c r="H29" s="23"/>
      <c r="J29" s="46"/>
      <c r="K29" s="46"/>
      <c r="L29" s="46"/>
      <c r="M29" s="46"/>
      <c r="N29" s="46"/>
      <c r="O29" s="47"/>
      <c r="P29" s="46"/>
      <c r="Q29" s="23"/>
      <c r="S29" s="46"/>
      <c r="T29" s="46"/>
      <c r="U29" s="46"/>
      <c r="V29" s="46"/>
      <c r="W29" s="46"/>
      <c r="X29" s="47"/>
      <c r="Y29" s="46"/>
      <c r="Z29" s="23"/>
    </row>
  </sheetData>
  <mergeCells count="270">
    <mergeCell ref="C25:C26"/>
    <mergeCell ref="A25:A26"/>
    <mergeCell ref="Q7:Q8"/>
    <mergeCell ref="H7:H8"/>
    <mergeCell ref="M15:M16"/>
    <mergeCell ref="L15:L16"/>
    <mergeCell ref="J15:J16"/>
    <mergeCell ref="D15:D16"/>
    <mergeCell ref="C15:C16"/>
    <mergeCell ref="A15:A16"/>
    <mergeCell ref="P23:P24"/>
    <mergeCell ref="O23:O24"/>
    <mergeCell ref="N23:N24"/>
    <mergeCell ref="M23:M24"/>
    <mergeCell ref="L23:L24"/>
    <mergeCell ref="J23:J24"/>
    <mergeCell ref="Q23:Q24"/>
    <mergeCell ref="G23:G24"/>
    <mergeCell ref="F23:F24"/>
    <mergeCell ref="E23:E24"/>
    <mergeCell ref="D23:D24"/>
    <mergeCell ref="C23:C24"/>
    <mergeCell ref="A23:A24"/>
    <mergeCell ref="H23:H24"/>
    <mergeCell ref="A1:A2"/>
    <mergeCell ref="B1:B2"/>
    <mergeCell ref="E1:E2"/>
    <mergeCell ref="F1:F2"/>
    <mergeCell ref="G1:G2"/>
    <mergeCell ref="H1:H2"/>
    <mergeCell ref="H3:H4"/>
    <mergeCell ref="A5:A6"/>
    <mergeCell ref="C5:C6"/>
    <mergeCell ref="D5:D6"/>
    <mergeCell ref="E5:E6"/>
    <mergeCell ref="F5:F6"/>
    <mergeCell ref="G5:G6"/>
    <mergeCell ref="H5:H6"/>
    <mergeCell ref="A3:A4"/>
    <mergeCell ref="C3:C4"/>
    <mergeCell ref="D3:D4"/>
    <mergeCell ref="E3:E4"/>
    <mergeCell ref="F3:F4"/>
    <mergeCell ref="G3:G4"/>
    <mergeCell ref="A9:A10"/>
    <mergeCell ref="C9:C10"/>
    <mergeCell ref="A7:A8"/>
    <mergeCell ref="C7:C8"/>
    <mergeCell ref="D7:D8"/>
    <mergeCell ref="E7:E8"/>
    <mergeCell ref="F7:F8"/>
    <mergeCell ref="G7:G8"/>
    <mergeCell ref="A11:A12"/>
    <mergeCell ref="C11:C12"/>
    <mergeCell ref="J1:J2"/>
    <mergeCell ref="K1:K2"/>
    <mergeCell ref="N1:N2"/>
    <mergeCell ref="O1:O2"/>
    <mergeCell ref="P1:P2"/>
    <mergeCell ref="Q1:Q2"/>
    <mergeCell ref="O9:O10"/>
    <mergeCell ref="P9:P10"/>
    <mergeCell ref="J7:J8"/>
    <mergeCell ref="L7:L8"/>
    <mergeCell ref="M7:M8"/>
    <mergeCell ref="N7:N8"/>
    <mergeCell ref="O7:O8"/>
    <mergeCell ref="P7:P8"/>
    <mergeCell ref="Q3:Q4"/>
    <mergeCell ref="J5:J6"/>
    <mergeCell ref="L5:L6"/>
    <mergeCell ref="M5:M6"/>
    <mergeCell ref="N5:N6"/>
    <mergeCell ref="O5:O6"/>
    <mergeCell ref="P5:P6"/>
    <mergeCell ref="Q5:Q6"/>
    <mergeCell ref="J3:J4"/>
    <mergeCell ref="L3:L4"/>
    <mergeCell ref="M3:M4"/>
    <mergeCell ref="N3:N4"/>
    <mergeCell ref="O3:O4"/>
    <mergeCell ref="P3:P4"/>
    <mergeCell ref="S1:S2"/>
    <mergeCell ref="T1:T2"/>
    <mergeCell ref="W1:W2"/>
    <mergeCell ref="X1:X2"/>
    <mergeCell ref="Y1:Y2"/>
    <mergeCell ref="Z1:Z2"/>
    <mergeCell ref="Z3:Z4"/>
    <mergeCell ref="S5:S6"/>
    <mergeCell ref="U5:U6"/>
    <mergeCell ref="V5:V6"/>
    <mergeCell ref="W5:W6"/>
    <mergeCell ref="X5:X6"/>
    <mergeCell ref="Y5:Y6"/>
    <mergeCell ref="Z5:Z6"/>
    <mergeCell ref="S3:S4"/>
    <mergeCell ref="U3:U4"/>
    <mergeCell ref="V3:V4"/>
    <mergeCell ref="W3:W4"/>
    <mergeCell ref="X3:X4"/>
    <mergeCell ref="Y3:Y4"/>
    <mergeCell ref="Z7:Z8"/>
    <mergeCell ref="S15:S16"/>
    <mergeCell ref="U15:U16"/>
    <mergeCell ref="V15:V16"/>
    <mergeCell ref="W15:W16"/>
    <mergeCell ref="X15:X16"/>
    <mergeCell ref="Y15:Y16"/>
    <mergeCell ref="Z15:Z16"/>
    <mergeCell ref="S9:S10"/>
    <mergeCell ref="U9:U10"/>
    <mergeCell ref="S7:S8"/>
    <mergeCell ref="U7:U8"/>
    <mergeCell ref="V7:V8"/>
    <mergeCell ref="W7:W8"/>
    <mergeCell ref="X7:X8"/>
    <mergeCell ref="Y7:Y8"/>
    <mergeCell ref="Y13:Y14"/>
    <mergeCell ref="Z13:Z14"/>
    <mergeCell ref="Z23:Z24"/>
    <mergeCell ref="S25:S26"/>
    <mergeCell ref="U25:U26"/>
    <mergeCell ref="V25:V26"/>
    <mergeCell ref="W25:W26"/>
    <mergeCell ref="X25:X26"/>
    <mergeCell ref="Y25:Y26"/>
    <mergeCell ref="Z25:Z26"/>
    <mergeCell ref="S23:S24"/>
    <mergeCell ref="U23:U24"/>
    <mergeCell ref="V23:V24"/>
    <mergeCell ref="W23:W24"/>
    <mergeCell ref="X23:X24"/>
    <mergeCell ref="Y23:Y24"/>
    <mergeCell ref="D9:D10"/>
    <mergeCell ref="E9:E10"/>
    <mergeCell ref="F9:F10"/>
    <mergeCell ref="G9:G10"/>
    <mergeCell ref="H9:H10"/>
    <mergeCell ref="D11:D12"/>
    <mergeCell ref="E11:E12"/>
    <mergeCell ref="F11:F12"/>
    <mergeCell ref="G11:G12"/>
    <mergeCell ref="Q9:Q10"/>
    <mergeCell ref="J13:J14"/>
    <mergeCell ref="L13:L14"/>
    <mergeCell ref="M13:M14"/>
    <mergeCell ref="N13:N14"/>
    <mergeCell ref="O13:O14"/>
    <mergeCell ref="P13:P14"/>
    <mergeCell ref="Q13:Q14"/>
    <mergeCell ref="J11:J12"/>
    <mergeCell ref="L11:L12"/>
    <mergeCell ref="J9:J10"/>
    <mergeCell ref="L9:L10"/>
    <mergeCell ref="M9:M10"/>
    <mergeCell ref="N9:N10"/>
    <mergeCell ref="M11:M12"/>
    <mergeCell ref="N11:N12"/>
    <mergeCell ref="V9:V10"/>
    <mergeCell ref="W9:W10"/>
    <mergeCell ref="X9:X10"/>
    <mergeCell ref="Y9:Y10"/>
    <mergeCell ref="Z9:Z10"/>
    <mergeCell ref="S13:S14"/>
    <mergeCell ref="U13:U14"/>
    <mergeCell ref="V13:V14"/>
    <mergeCell ref="W13:W14"/>
    <mergeCell ref="X13:X14"/>
    <mergeCell ref="N17:N18"/>
    <mergeCell ref="O17:O18"/>
    <mergeCell ref="P17:P18"/>
    <mergeCell ref="Q17:Q18"/>
    <mergeCell ref="U21:U22"/>
    <mergeCell ref="V21:V22"/>
    <mergeCell ref="W21:W22"/>
    <mergeCell ref="Y19:Y20"/>
    <mergeCell ref="J17:J18"/>
    <mergeCell ref="D21:D22"/>
    <mergeCell ref="C21:C22"/>
    <mergeCell ref="A21:A22"/>
    <mergeCell ref="F19:F20"/>
    <mergeCell ref="E19:E20"/>
    <mergeCell ref="Y21:Y22"/>
    <mergeCell ref="Z21:Z22"/>
    <mergeCell ref="M21:M22"/>
    <mergeCell ref="N21:N22"/>
    <mergeCell ref="O21:O22"/>
    <mergeCell ref="P21:P22"/>
    <mergeCell ref="Q21:Q22"/>
    <mergeCell ref="S21:S22"/>
    <mergeCell ref="A13:A14"/>
    <mergeCell ref="C13:C14"/>
    <mergeCell ref="D13:D14"/>
    <mergeCell ref="E13:E14"/>
    <mergeCell ref="F13:F14"/>
    <mergeCell ref="F17:F18"/>
    <mergeCell ref="E17:E18"/>
    <mergeCell ref="D17:D18"/>
    <mergeCell ref="C17:C18"/>
    <mergeCell ref="A17:A18"/>
    <mergeCell ref="F15:F16"/>
    <mergeCell ref="P15:P16"/>
    <mergeCell ref="Q15:Q16"/>
    <mergeCell ref="E15:E16"/>
    <mergeCell ref="W11:W12"/>
    <mergeCell ref="X11:X12"/>
    <mergeCell ref="Y11:Y12"/>
    <mergeCell ref="Z11:Z12"/>
    <mergeCell ref="O11:O12"/>
    <mergeCell ref="P11:P12"/>
    <mergeCell ref="Q11:Q12"/>
    <mergeCell ref="S11:S12"/>
    <mergeCell ref="U11:U12"/>
    <mergeCell ref="V11:V12"/>
    <mergeCell ref="G13:G14"/>
    <mergeCell ref="H13:H14"/>
    <mergeCell ref="N15:N16"/>
    <mergeCell ref="O15:O16"/>
    <mergeCell ref="H11:H12"/>
    <mergeCell ref="G15:G16"/>
    <mergeCell ref="H15:H16"/>
    <mergeCell ref="Z19:Z20"/>
    <mergeCell ref="H17:H18"/>
    <mergeCell ref="G17:G18"/>
    <mergeCell ref="G19:G20"/>
    <mergeCell ref="O19:O20"/>
    <mergeCell ref="P19:P20"/>
    <mergeCell ref="Q19:Q20"/>
    <mergeCell ref="S19:S20"/>
    <mergeCell ref="U19:U20"/>
    <mergeCell ref="V19:V20"/>
    <mergeCell ref="H19:H20"/>
    <mergeCell ref="J19:J20"/>
    <mergeCell ref="L19:L20"/>
    <mergeCell ref="M19:M20"/>
    <mergeCell ref="N19:N20"/>
    <mergeCell ref="L17:L18"/>
    <mergeCell ref="Z17:Z18"/>
    <mergeCell ref="S17:S18"/>
    <mergeCell ref="U17:U18"/>
    <mergeCell ref="V17:V18"/>
    <mergeCell ref="W17:W18"/>
    <mergeCell ref="X17:X18"/>
    <mergeCell ref="Y17:Y18"/>
    <mergeCell ref="M17:M18"/>
    <mergeCell ref="D19:D20"/>
    <mergeCell ref="C19:C20"/>
    <mergeCell ref="A19:A20"/>
    <mergeCell ref="W19:W20"/>
    <mergeCell ref="X19:X20"/>
    <mergeCell ref="X21:X22"/>
    <mergeCell ref="Q25:Q26"/>
    <mergeCell ref="P25:P26"/>
    <mergeCell ref="O25:O26"/>
    <mergeCell ref="N25:N26"/>
    <mergeCell ref="M25:M26"/>
    <mergeCell ref="L25:L26"/>
    <mergeCell ref="J25:J26"/>
    <mergeCell ref="H25:H26"/>
    <mergeCell ref="G25:G26"/>
    <mergeCell ref="F25:F26"/>
    <mergeCell ref="E25:E26"/>
    <mergeCell ref="D25:D26"/>
    <mergeCell ref="J21:J22"/>
    <mergeCell ref="L21:L22"/>
    <mergeCell ref="H21:H22"/>
    <mergeCell ref="G21:G22"/>
    <mergeCell ref="F21:F22"/>
    <mergeCell ref="E21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723-9997-419D-B241-534DF73934E7}">
  <dimension ref="A1:AC29"/>
  <sheetViews>
    <sheetView zoomScale="70" zoomScaleNormal="70" workbookViewId="0">
      <selection activeCell="AE16" sqref="AE16"/>
    </sheetView>
  </sheetViews>
  <sheetFormatPr defaultRowHeight="15" x14ac:dyDescent="0.25"/>
  <cols>
    <col min="1" max="16384" width="9.140625" style="24"/>
  </cols>
  <sheetData>
    <row r="1" spans="1:29" ht="25.5" x14ac:dyDescent="0.25">
      <c r="A1" s="52" t="s">
        <v>30</v>
      </c>
      <c r="B1" s="52" t="s">
        <v>220</v>
      </c>
      <c r="C1" s="39" t="s">
        <v>221</v>
      </c>
      <c r="D1" s="39" t="s">
        <v>222</v>
      </c>
      <c r="E1" s="52" t="s">
        <v>223</v>
      </c>
      <c r="F1" s="52" t="s">
        <v>242</v>
      </c>
      <c r="G1" s="52" t="s">
        <v>225</v>
      </c>
      <c r="H1" s="39" t="s">
        <v>243</v>
      </c>
      <c r="I1" s="56" t="s">
        <v>226</v>
      </c>
      <c r="K1" s="52" t="s">
        <v>30</v>
      </c>
      <c r="L1" s="52" t="s">
        <v>220</v>
      </c>
      <c r="M1" s="39" t="s">
        <v>221</v>
      </c>
      <c r="N1" s="39" t="s">
        <v>222</v>
      </c>
      <c r="O1" s="52" t="s">
        <v>223</v>
      </c>
      <c r="P1" s="52" t="s">
        <v>242</v>
      </c>
      <c r="Q1" s="52" t="s">
        <v>225</v>
      </c>
      <c r="R1" s="39" t="s">
        <v>243</v>
      </c>
      <c r="S1" s="56" t="s">
        <v>226</v>
      </c>
      <c r="U1" s="52" t="s">
        <v>30</v>
      </c>
      <c r="V1" s="52" t="s">
        <v>220</v>
      </c>
      <c r="W1" s="39" t="s">
        <v>221</v>
      </c>
      <c r="X1" s="39" t="s">
        <v>222</v>
      </c>
      <c r="Y1" s="52" t="s">
        <v>223</v>
      </c>
      <c r="Z1" s="52" t="s">
        <v>224</v>
      </c>
      <c r="AA1" s="52" t="s">
        <v>225</v>
      </c>
      <c r="AB1" s="39" t="s">
        <v>243</v>
      </c>
      <c r="AC1" s="56" t="s">
        <v>226</v>
      </c>
    </row>
    <row r="2" spans="1:29" ht="26.25" thickBot="1" x14ac:dyDescent="0.3">
      <c r="A2" s="53"/>
      <c r="B2" s="53"/>
      <c r="C2" s="41" t="s">
        <v>227</v>
      </c>
      <c r="D2" s="41" t="s">
        <v>227</v>
      </c>
      <c r="E2" s="53"/>
      <c r="F2" s="53"/>
      <c r="G2" s="53"/>
      <c r="H2" s="41" t="s">
        <v>244</v>
      </c>
      <c r="I2" s="57"/>
      <c r="K2" s="53"/>
      <c r="L2" s="53"/>
      <c r="M2" s="41" t="s">
        <v>227</v>
      </c>
      <c r="N2" s="41" t="s">
        <v>227</v>
      </c>
      <c r="O2" s="53"/>
      <c r="P2" s="53"/>
      <c r="Q2" s="53"/>
      <c r="R2" s="41" t="s">
        <v>244</v>
      </c>
      <c r="S2" s="57"/>
      <c r="U2" s="53"/>
      <c r="V2" s="53"/>
      <c r="W2" s="41" t="s">
        <v>227</v>
      </c>
      <c r="X2" s="41" t="s">
        <v>227</v>
      </c>
      <c r="Y2" s="53"/>
      <c r="Z2" s="53"/>
      <c r="AA2" s="53"/>
      <c r="AB2" s="41" t="s">
        <v>244</v>
      </c>
      <c r="AC2" s="57"/>
    </row>
    <row r="3" spans="1:29" x14ac:dyDescent="0.25">
      <c r="A3" s="52">
        <v>1</v>
      </c>
      <c r="B3" s="42" t="s">
        <v>228</v>
      </c>
      <c r="C3" s="52">
        <v>213</v>
      </c>
      <c r="D3" s="52">
        <v>15.715999999999999</v>
      </c>
      <c r="E3" s="52">
        <v>505</v>
      </c>
      <c r="F3" s="52">
        <f>(E3/((D3*1)+C3))-1</f>
        <v>1.2079784536280802</v>
      </c>
      <c r="G3" s="45" t="s">
        <v>92</v>
      </c>
      <c r="H3" s="52" t="s">
        <v>101</v>
      </c>
      <c r="I3" s="54" t="s">
        <v>229</v>
      </c>
      <c r="K3" s="52">
        <v>1</v>
      </c>
      <c r="L3" s="42" t="s">
        <v>228</v>
      </c>
      <c r="M3" s="52">
        <v>213</v>
      </c>
      <c r="N3" s="52">
        <v>19.102</v>
      </c>
      <c r="O3" s="52">
        <v>505</v>
      </c>
      <c r="P3" s="52">
        <f>(O3/((N3*1)+M3))-1</f>
        <v>1.1757675504734988</v>
      </c>
      <c r="Q3" s="52" t="s">
        <v>98</v>
      </c>
      <c r="R3" s="52" t="s">
        <v>95</v>
      </c>
      <c r="S3" s="54" t="s">
        <v>229</v>
      </c>
      <c r="U3" s="52">
        <v>1</v>
      </c>
      <c r="V3" s="42" t="s">
        <v>228</v>
      </c>
      <c r="W3" s="52">
        <v>213</v>
      </c>
      <c r="X3" s="52">
        <v>10.619</v>
      </c>
      <c r="Y3" s="52">
        <v>505</v>
      </c>
      <c r="Z3" s="52">
        <f>(Y3/((X3*1)+W3))-1</f>
        <v>1.2583054212745788</v>
      </c>
      <c r="AA3" s="52" t="s">
        <v>98</v>
      </c>
      <c r="AB3" s="52" t="s">
        <v>95</v>
      </c>
      <c r="AC3" s="54" t="s">
        <v>229</v>
      </c>
    </row>
    <row r="4" spans="1:29" ht="15.75" thickBot="1" x14ac:dyDescent="0.3">
      <c r="A4" s="53"/>
      <c r="B4" s="41" t="s">
        <v>230</v>
      </c>
      <c r="C4" s="53"/>
      <c r="D4" s="53"/>
      <c r="E4" s="53"/>
      <c r="F4" s="53"/>
      <c r="G4" s="47"/>
      <c r="H4" s="53"/>
      <c r="I4" s="55"/>
      <c r="K4" s="53"/>
      <c r="L4" s="41" t="s">
        <v>230</v>
      </c>
      <c r="M4" s="53"/>
      <c r="N4" s="53"/>
      <c r="O4" s="53"/>
      <c r="P4" s="53"/>
      <c r="Q4" s="53"/>
      <c r="R4" s="53"/>
      <c r="S4" s="55"/>
      <c r="U4" s="53"/>
      <c r="V4" s="41" t="s">
        <v>230</v>
      </c>
      <c r="W4" s="53"/>
      <c r="X4" s="53"/>
      <c r="Y4" s="53"/>
      <c r="Z4" s="53"/>
      <c r="AA4" s="53"/>
      <c r="AB4" s="53"/>
      <c r="AC4" s="55"/>
    </row>
    <row r="5" spans="1:29" x14ac:dyDescent="0.25">
      <c r="A5" s="52">
        <v>2</v>
      </c>
      <c r="B5" s="42" t="s">
        <v>228</v>
      </c>
      <c r="C5" s="52">
        <v>213</v>
      </c>
      <c r="D5" s="52">
        <v>21.991</v>
      </c>
      <c r="E5" s="52">
        <v>505</v>
      </c>
      <c r="F5" s="52">
        <f t="shared" ref="F5" si="0">(E5/((D5*1)+C5))-1</f>
        <v>1.1490184730479043</v>
      </c>
      <c r="G5" s="45" t="s">
        <v>113</v>
      </c>
      <c r="H5" s="52" t="s">
        <v>119</v>
      </c>
      <c r="I5" s="54" t="s">
        <v>229</v>
      </c>
      <c r="K5" s="52">
        <v>2</v>
      </c>
      <c r="L5" s="42" t="s">
        <v>228</v>
      </c>
      <c r="M5" s="52">
        <v>213</v>
      </c>
      <c r="N5" s="52">
        <v>56.920999999999999</v>
      </c>
      <c r="O5" s="52">
        <v>505</v>
      </c>
      <c r="P5" s="52">
        <f t="shared" ref="P5" si="1">(O5/((N5*1)+M5))-1</f>
        <v>0.87091778705621281</v>
      </c>
      <c r="Q5" s="52" t="s">
        <v>113</v>
      </c>
      <c r="R5" s="52" t="s">
        <v>116</v>
      </c>
      <c r="S5" s="54" t="s">
        <v>229</v>
      </c>
      <c r="U5" s="52">
        <v>2</v>
      </c>
      <c r="V5" s="42" t="s">
        <v>228</v>
      </c>
      <c r="W5" s="52">
        <v>213</v>
      </c>
      <c r="X5" s="52">
        <v>18.382999999999999</v>
      </c>
      <c r="Y5" s="52">
        <v>505</v>
      </c>
      <c r="Z5" s="52">
        <f t="shared" ref="Z5" si="2">(Y5/((X5*1)+W5))-1</f>
        <v>1.1825285349399048</v>
      </c>
      <c r="AA5" s="52" t="s">
        <v>113</v>
      </c>
      <c r="AB5" s="52" t="s">
        <v>110</v>
      </c>
      <c r="AC5" s="54" t="s">
        <v>229</v>
      </c>
    </row>
    <row r="6" spans="1:29" ht="15.75" thickBot="1" x14ac:dyDescent="0.3">
      <c r="A6" s="53"/>
      <c r="B6" s="41" t="s">
        <v>231</v>
      </c>
      <c r="C6" s="53"/>
      <c r="D6" s="53"/>
      <c r="E6" s="53"/>
      <c r="F6" s="53"/>
      <c r="G6" s="47"/>
      <c r="H6" s="53"/>
      <c r="I6" s="55"/>
      <c r="K6" s="53"/>
      <c r="L6" s="41" t="s">
        <v>231</v>
      </c>
      <c r="M6" s="53"/>
      <c r="N6" s="53"/>
      <c r="O6" s="53"/>
      <c r="P6" s="53"/>
      <c r="Q6" s="53"/>
      <c r="R6" s="53"/>
      <c r="S6" s="55"/>
      <c r="U6" s="53"/>
      <c r="V6" s="41" t="s">
        <v>231</v>
      </c>
      <c r="W6" s="53"/>
      <c r="X6" s="53"/>
      <c r="Y6" s="53"/>
      <c r="Z6" s="53"/>
      <c r="AA6" s="53"/>
      <c r="AB6" s="53"/>
      <c r="AC6" s="55"/>
    </row>
    <row r="7" spans="1:29" x14ac:dyDescent="0.25">
      <c r="A7" s="52">
        <v>3</v>
      </c>
      <c r="B7" s="42" t="s">
        <v>228</v>
      </c>
      <c r="C7" s="52">
        <v>213</v>
      </c>
      <c r="D7" s="52">
        <v>58.195999999999998</v>
      </c>
      <c r="E7" s="52">
        <v>505</v>
      </c>
      <c r="F7" s="52">
        <f t="shared" ref="F7" si="3">(E7/((D7*1)+C7))-1</f>
        <v>0.8621218602044276</v>
      </c>
      <c r="G7" s="45" t="s">
        <v>151</v>
      </c>
      <c r="H7" s="52" t="s">
        <v>294</v>
      </c>
      <c r="I7" s="54" t="s">
        <v>229</v>
      </c>
      <c r="K7" s="52">
        <v>3</v>
      </c>
      <c r="L7" s="42" t="s">
        <v>228</v>
      </c>
      <c r="M7" s="52">
        <v>213</v>
      </c>
      <c r="N7" s="52">
        <v>16.553999999999998</v>
      </c>
      <c r="O7" s="52">
        <v>505</v>
      </c>
      <c r="P7" s="52">
        <f t="shared" ref="P7" si="4">(O7/((N7*1)+M7))-1</f>
        <v>1.199918102058775</v>
      </c>
      <c r="Q7" s="52" t="s">
        <v>148</v>
      </c>
      <c r="R7" s="52" t="s">
        <v>151</v>
      </c>
      <c r="S7" s="54" t="s">
        <v>229</v>
      </c>
      <c r="U7" s="52">
        <v>3</v>
      </c>
      <c r="V7" s="42" t="s">
        <v>228</v>
      </c>
      <c r="W7" s="52">
        <v>213</v>
      </c>
      <c r="X7" s="52">
        <v>17.141999999999999</v>
      </c>
      <c r="Y7" s="52">
        <v>505</v>
      </c>
      <c r="Z7" s="52">
        <f t="shared" ref="Z7" si="5">(Y7/((X7*1)+W7))-1</f>
        <v>1.1942974337582886</v>
      </c>
      <c r="AA7" s="52" t="s">
        <v>148</v>
      </c>
      <c r="AB7" s="52" t="s">
        <v>295</v>
      </c>
      <c r="AC7" s="54" t="s">
        <v>229</v>
      </c>
    </row>
    <row r="8" spans="1:29" ht="15.75" thickBot="1" x14ac:dyDescent="0.3">
      <c r="A8" s="53"/>
      <c r="B8" s="41" t="s">
        <v>232</v>
      </c>
      <c r="C8" s="53"/>
      <c r="D8" s="53"/>
      <c r="E8" s="53"/>
      <c r="F8" s="53"/>
      <c r="G8" s="47"/>
      <c r="H8" s="53"/>
      <c r="I8" s="55"/>
      <c r="K8" s="53"/>
      <c r="L8" s="41" t="s">
        <v>232</v>
      </c>
      <c r="M8" s="53"/>
      <c r="N8" s="53"/>
      <c r="O8" s="53"/>
      <c r="P8" s="53"/>
      <c r="Q8" s="53"/>
      <c r="R8" s="53"/>
      <c r="S8" s="55"/>
      <c r="U8" s="53"/>
      <c r="V8" s="41" t="s">
        <v>232</v>
      </c>
      <c r="W8" s="53"/>
      <c r="X8" s="53"/>
      <c r="Y8" s="53"/>
      <c r="Z8" s="53"/>
      <c r="AA8" s="53"/>
      <c r="AB8" s="53"/>
      <c r="AC8" s="55"/>
    </row>
    <row r="9" spans="1:29" x14ac:dyDescent="0.25">
      <c r="A9" s="52">
        <v>4</v>
      </c>
      <c r="B9" s="42" t="s">
        <v>228</v>
      </c>
      <c r="C9" s="52">
        <v>193</v>
      </c>
      <c r="D9" s="52">
        <v>78.650000000000006</v>
      </c>
      <c r="E9" s="52">
        <v>505</v>
      </c>
      <c r="F9" s="52">
        <f t="shared" ref="F9" si="6">(E9/((D9*1)+C9))-1</f>
        <v>0.85900975519970557</v>
      </c>
      <c r="G9" s="45" t="s">
        <v>131</v>
      </c>
      <c r="H9" s="52" t="s">
        <v>122</v>
      </c>
      <c r="I9" s="54" t="s">
        <v>229</v>
      </c>
      <c r="K9" s="52">
        <v>4</v>
      </c>
      <c r="L9" s="42" t="s">
        <v>228</v>
      </c>
      <c r="M9" s="52">
        <v>193</v>
      </c>
      <c r="N9" s="52">
        <v>18.681000000000001</v>
      </c>
      <c r="O9" s="52">
        <v>505</v>
      </c>
      <c r="P9" s="52">
        <f t="shared" ref="P9" si="7">(O9/((N9*1)+M9))-1</f>
        <v>1.3856652226699606</v>
      </c>
      <c r="Q9" s="52" t="s">
        <v>125</v>
      </c>
      <c r="R9" s="52" t="s">
        <v>131</v>
      </c>
      <c r="S9" s="54" t="s">
        <v>229</v>
      </c>
      <c r="U9" s="52">
        <v>4</v>
      </c>
      <c r="V9" s="42" t="s">
        <v>228</v>
      </c>
      <c r="W9" s="52">
        <v>193</v>
      </c>
      <c r="X9" s="52">
        <v>19.14</v>
      </c>
      <c r="Y9" s="52">
        <v>505</v>
      </c>
      <c r="Z9" s="52">
        <f t="shared" ref="Z9" si="8">(Y9/((X9*1)+W9))-1</f>
        <v>1.3805034411237864</v>
      </c>
      <c r="AA9" s="52" t="s">
        <v>122</v>
      </c>
      <c r="AB9" s="52" t="s">
        <v>131</v>
      </c>
      <c r="AC9" s="54" t="s">
        <v>229</v>
      </c>
    </row>
    <row r="10" spans="1:29" ht="39" thickBot="1" x14ac:dyDescent="0.3">
      <c r="A10" s="53"/>
      <c r="B10" s="41" t="s">
        <v>238</v>
      </c>
      <c r="C10" s="53"/>
      <c r="D10" s="53"/>
      <c r="E10" s="53"/>
      <c r="F10" s="53"/>
      <c r="G10" s="47"/>
      <c r="H10" s="53"/>
      <c r="I10" s="55"/>
      <c r="K10" s="53"/>
      <c r="L10" s="41" t="s">
        <v>238</v>
      </c>
      <c r="M10" s="53"/>
      <c r="N10" s="53"/>
      <c r="O10" s="53"/>
      <c r="P10" s="53"/>
      <c r="Q10" s="53"/>
      <c r="R10" s="53"/>
      <c r="S10" s="55"/>
      <c r="U10" s="53"/>
      <c r="V10" s="41" t="s">
        <v>238</v>
      </c>
      <c r="W10" s="53"/>
      <c r="X10" s="53"/>
      <c r="Y10" s="53"/>
      <c r="Z10" s="53"/>
      <c r="AA10" s="53"/>
      <c r="AB10" s="53"/>
      <c r="AC10" s="55"/>
    </row>
    <row r="11" spans="1:29" x14ac:dyDescent="0.25">
      <c r="A11" s="52">
        <v>5</v>
      </c>
      <c r="B11" s="42" t="s">
        <v>228</v>
      </c>
      <c r="C11" s="52">
        <v>213</v>
      </c>
      <c r="D11" s="52">
        <v>37.095999999999997</v>
      </c>
      <c r="E11" s="52">
        <v>505</v>
      </c>
      <c r="F11" s="52">
        <f t="shared" ref="F11" si="9">(E11/((D11*1)+C11))-1</f>
        <v>1.0192246177467852</v>
      </c>
      <c r="G11" s="45" t="s">
        <v>142</v>
      </c>
      <c r="H11" s="52" t="s">
        <v>136</v>
      </c>
      <c r="I11" s="54" t="s">
        <v>229</v>
      </c>
      <c r="K11" s="52">
        <v>5</v>
      </c>
      <c r="L11" s="42" t="s">
        <v>228</v>
      </c>
      <c r="M11" s="52">
        <v>213</v>
      </c>
      <c r="N11" s="52">
        <v>37.119999999999997</v>
      </c>
      <c r="O11" s="52">
        <v>505</v>
      </c>
      <c r="P11" s="52">
        <f t="shared" ref="P11" si="10">(O11/((N11*1)+M11))-1</f>
        <v>1.0190308651847113</v>
      </c>
      <c r="Q11" s="52" t="s">
        <v>142</v>
      </c>
      <c r="R11" s="52" t="s">
        <v>136</v>
      </c>
      <c r="S11" s="54" t="s">
        <v>229</v>
      </c>
      <c r="U11" s="52">
        <v>5</v>
      </c>
      <c r="V11" s="42" t="s">
        <v>228</v>
      </c>
      <c r="W11" s="52">
        <v>213</v>
      </c>
      <c r="X11" s="52">
        <v>37.170999999999999</v>
      </c>
      <c r="Y11" s="52">
        <v>505</v>
      </c>
      <c r="Z11" s="52">
        <f t="shared" ref="Z11" si="11">(Y11/((X11*1)+W11))-1</f>
        <v>1.0186192644231347</v>
      </c>
      <c r="AA11" s="52" t="s">
        <v>142</v>
      </c>
      <c r="AB11" s="52" t="s">
        <v>136</v>
      </c>
      <c r="AC11" s="54" t="s">
        <v>229</v>
      </c>
    </row>
    <row r="12" spans="1:29" ht="39" thickBot="1" x14ac:dyDescent="0.3">
      <c r="A12" s="53"/>
      <c r="B12" s="41" t="s">
        <v>237</v>
      </c>
      <c r="C12" s="53"/>
      <c r="D12" s="53"/>
      <c r="E12" s="53"/>
      <c r="F12" s="53"/>
      <c r="G12" s="47"/>
      <c r="H12" s="53"/>
      <c r="I12" s="55"/>
      <c r="K12" s="53"/>
      <c r="L12" s="41" t="s">
        <v>237</v>
      </c>
      <c r="M12" s="53"/>
      <c r="N12" s="53"/>
      <c r="O12" s="53"/>
      <c r="P12" s="53"/>
      <c r="Q12" s="53"/>
      <c r="R12" s="53"/>
      <c r="S12" s="55"/>
      <c r="U12" s="53"/>
      <c r="V12" s="41" t="s">
        <v>237</v>
      </c>
      <c r="W12" s="53"/>
      <c r="X12" s="53"/>
      <c r="Y12" s="53"/>
      <c r="Z12" s="53"/>
      <c r="AA12" s="53"/>
      <c r="AB12" s="53"/>
      <c r="AC12" s="55"/>
    </row>
    <row r="13" spans="1:29" x14ac:dyDescent="0.25">
      <c r="A13" s="52">
        <v>6</v>
      </c>
      <c r="B13" s="42" t="s">
        <v>228</v>
      </c>
      <c r="C13" s="52">
        <v>193</v>
      </c>
      <c r="D13" s="52">
        <v>41.399000000000001</v>
      </c>
      <c r="E13" s="52">
        <v>505</v>
      </c>
      <c r="F13" s="52">
        <f t="shared" ref="F13" si="12">(E13/((D13*1)+C13))-1</f>
        <v>1.1544460513910044</v>
      </c>
      <c r="G13" s="45" t="s">
        <v>188</v>
      </c>
      <c r="H13" s="52" t="s">
        <v>189</v>
      </c>
      <c r="I13" s="54" t="s">
        <v>229</v>
      </c>
      <c r="K13" s="52">
        <v>6</v>
      </c>
      <c r="L13" s="42" t="s">
        <v>228</v>
      </c>
      <c r="M13" s="52">
        <v>193</v>
      </c>
      <c r="N13" s="52">
        <v>41.901000000000003</v>
      </c>
      <c r="O13" s="52">
        <v>505</v>
      </c>
      <c r="P13" s="52">
        <f t="shared" ref="P13" si="13">(O13/((N13*1)+M13))-1</f>
        <v>1.1498418482679935</v>
      </c>
      <c r="Q13" s="52" t="s">
        <v>188</v>
      </c>
      <c r="R13" s="52" t="s">
        <v>189</v>
      </c>
      <c r="S13" s="54" t="s">
        <v>229</v>
      </c>
      <c r="U13" s="52">
        <v>6</v>
      </c>
      <c r="V13" s="42" t="s">
        <v>228</v>
      </c>
      <c r="W13" s="52">
        <v>193</v>
      </c>
      <c r="X13" s="52">
        <v>41.99</v>
      </c>
      <c r="Y13" s="52">
        <v>505</v>
      </c>
      <c r="Z13" s="52">
        <f t="shared" ref="Z13" si="14">(Y13/((X13*1)+W13))-1</f>
        <v>1.1490276181965191</v>
      </c>
      <c r="AA13" s="52" t="s">
        <v>188</v>
      </c>
      <c r="AB13" s="52" t="s">
        <v>189</v>
      </c>
      <c r="AC13" s="54" t="s">
        <v>229</v>
      </c>
    </row>
    <row r="14" spans="1:29" ht="15.75" thickBot="1" x14ac:dyDescent="0.3">
      <c r="A14" s="53"/>
      <c r="B14" s="41" t="s">
        <v>27</v>
      </c>
      <c r="C14" s="53"/>
      <c r="D14" s="53"/>
      <c r="E14" s="53"/>
      <c r="F14" s="53"/>
      <c r="G14" s="47"/>
      <c r="H14" s="53"/>
      <c r="I14" s="55"/>
      <c r="K14" s="53"/>
      <c r="L14" s="41" t="s">
        <v>27</v>
      </c>
      <c r="M14" s="53"/>
      <c r="N14" s="53"/>
      <c r="O14" s="53"/>
      <c r="P14" s="53"/>
      <c r="Q14" s="53"/>
      <c r="R14" s="53"/>
      <c r="S14" s="55"/>
      <c r="U14" s="53"/>
      <c r="V14" s="41" t="s">
        <v>27</v>
      </c>
      <c r="W14" s="53"/>
      <c r="X14" s="53"/>
      <c r="Y14" s="53"/>
      <c r="Z14" s="53"/>
      <c r="AA14" s="53"/>
      <c r="AB14" s="53"/>
      <c r="AC14" s="55"/>
    </row>
    <row r="15" spans="1:29" x14ac:dyDescent="0.25">
      <c r="A15" s="52">
        <v>7</v>
      </c>
      <c r="B15" s="42" t="s">
        <v>228</v>
      </c>
      <c r="C15" s="52">
        <v>213</v>
      </c>
      <c r="D15" s="52">
        <v>23.809000000000001</v>
      </c>
      <c r="E15" s="52">
        <v>505</v>
      </c>
      <c r="F15" s="52">
        <f t="shared" ref="F15" si="15">(E15/((D15*1)+C15))-1</f>
        <v>1.1325203011709859</v>
      </c>
      <c r="G15" s="45" t="s">
        <v>208</v>
      </c>
      <c r="H15" s="52" t="s">
        <v>209</v>
      </c>
      <c r="I15" s="54" t="s">
        <v>229</v>
      </c>
      <c r="K15" s="52">
        <v>7</v>
      </c>
      <c r="L15" s="42" t="s">
        <v>228</v>
      </c>
      <c r="M15" s="52">
        <v>213</v>
      </c>
      <c r="N15" s="52">
        <v>17.253</v>
      </c>
      <c r="O15" s="52">
        <v>505</v>
      </c>
      <c r="P15" s="52">
        <f t="shared" ref="P15" si="16">(O15/((N15*1)+M15))-1</f>
        <v>1.1932396103416676</v>
      </c>
      <c r="Q15" s="52" t="s">
        <v>208</v>
      </c>
      <c r="R15" s="52" t="s">
        <v>209</v>
      </c>
      <c r="S15" s="54" t="s">
        <v>229</v>
      </c>
      <c r="U15" s="52">
        <v>7</v>
      </c>
      <c r="V15" s="42" t="s">
        <v>228</v>
      </c>
      <c r="W15" s="52">
        <v>213</v>
      </c>
      <c r="X15" s="52">
        <v>16.158000000000001</v>
      </c>
      <c r="Y15" s="52">
        <v>505</v>
      </c>
      <c r="Z15" s="52">
        <f t="shared" ref="Z15" si="17">(Y15/((X15*1)+W15))-1</f>
        <v>1.2037197043088175</v>
      </c>
      <c r="AA15" s="52" t="s">
        <v>208</v>
      </c>
      <c r="AB15" s="52" t="s">
        <v>209</v>
      </c>
      <c r="AC15" s="54" t="s">
        <v>229</v>
      </c>
    </row>
    <row r="16" spans="1:29" ht="15.75" thickBot="1" x14ac:dyDescent="0.3">
      <c r="A16" s="53"/>
      <c r="B16" s="41" t="s">
        <v>233</v>
      </c>
      <c r="C16" s="53"/>
      <c r="D16" s="53"/>
      <c r="E16" s="53"/>
      <c r="F16" s="53"/>
      <c r="G16" s="47"/>
      <c r="H16" s="53"/>
      <c r="I16" s="55"/>
      <c r="K16" s="53"/>
      <c r="L16" s="41" t="s">
        <v>233</v>
      </c>
      <c r="M16" s="53"/>
      <c r="N16" s="53"/>
      <c r="O16" s="53"/>
      <c r="P16" s="53"/>
      <c r="Q16" s="53"/>
      <c r="R16" s="53"/>
      <c r="S16" s="55"/>
      <c r="U16" s="53"/>
      <c r="V16" s="41" t="s">
        <v>233</v>
      </c>
      <c r="W16" s="53"/>
      <c r="X16" s="53"/>
      <c r="Y16" s="53"/>
      <c r="Z16" s="53"/>
      <c r="AA16" s="53"/>
      <c r="AB16" s="53"/>
      <c r="AC16" s="55"/>
    </row>
    <row r="17" spans="1:29" x14ac:dyDescent="0.25">
      <c r="A17" s="52">
        <v>8</v>
      </c>
      <c r="B17" s="42" t="s">
        <v>228</v>
      </c>
      <c r="C17" s="52">
        <v>193</v>
      </c>
      <c r="D17" s="52">
        <v>87.769000000000005</v>
      </c>
      <c r="E17" s="52">
        <v>505</v>
      </c>
      <c r="F17" s="52">
        <f t="shared" ref="F17" si="18">(E17/((D17*1)+C17))-1</f>
        <v>0.79863161531365634</v>
      </c>
      <c r="G17" s="45" t="s">
        <v>202</v>
      </c>
      <c r="H17" s="52" t="s">
        <v>203</v>
      </c>
      <c r="I17" s="54" t="s">
        <v>229</v>
      </c>
      <c r="K17" s="52">
        <v>8</v>
      </c>
      <c r="L17" s="42" t="s">
        <v>228</v>
      </c>
      <c r="M17" s="52">
        <v>193</v>
      </c>
      <c r="N17" s="52">
        <v>32.829000000000001</v>
      </c>
      <c r="O17" s="52">
        <v>505</v>
      </c>
      <c r="P17" s="52">
        <f t="shared" ref="P17" si="19">(O17/((N17*1)+M17))-1</f>
        <v>1.2362052703594313</v>
      </c>
      <c r="Q17" s="52" t="s">
        <v>201</v>
      </c>
      <c r="R17" s="52" t="s">
        <v>200</v>
      </c>
      <c r="S17" s="54" t="s">
        <v>229</v>
      </c>
      <c r="U17" s="52">
        <v>8</v>
      </c>
      <c r="V17" s="42" t="s">
        <v>228</v>
      </c>
      <c r="W17" s="52">
        <v>193</v>
      </c>
      <c r="X17" s="52">
        <v>22.001000000000001</v>
      </c>
      <c r="Y17" s="52">
        <v>505</v>
      </c>
      <c r="Z17" s="52">
        <f t="shared" ref="Z17" si="20">(Y17/((X17*1)+W17))-1</f>
        <v>1.3488262845289092</v>
      </c>
      <c r="AA17" s="52" t="s">
        <v>202</v>
      </c>
      <c r="AB17" s="52" t="s">
        <v>201</v>
      </c>
      <c r="AC17" s="54" t="s">
        <v>229</v>
      </c>
    </row>
    <row r="18" spans="1:29" ht="39" thickBot="1" x14ac:dyDescent="0.3">
      <c r="A18" s="53"/>
      <c r="B18" s="41" t="s">
        <v>239</v>
      </c>
      <c r="C18" s="53"/>
      <c r="D18" s="53"/>
      <c r="E18" s="53"/>
      <c r="F18" s="53"/>
      <c r="G18" s="47"/>
      <c r="H18" s="53"/>
      <c r="I18" s="55"/>
      <c r="K18" s="53"/>
      <c r="L18" s="41" t="s">
        <v>239</v>
      </c>
      <c r="M18" s="53"/>
      <c r="N18" s="53"/>
      <c r="O18" s="53"/>
      <c r="P18" s="53"/>
      <c r="Q18" s="53"/>
      <c r="R18" s="53"/>
      <c r="S18" s="55"/>
      <c r="U18" s="53"/>
      <c r="V18" s="41" t="s">
        <v>239</v>
      </c>
      <c r="W18" s="53"/>
      <c r="X18" s="53"/>
      <c r="Y18" s="53"/>
      <c r="Z18" s="53"/>
      <c r="AA18" s="53"/>
      <c r="AB18" s="53"/>
      <c r="AC18" s="55"/>
    </row>
    <row r="19" spans="1:29" x14ac:dyDescent="0.25">
      <c r="A19" s="52">
        <v>9</v>
      </c>
      <c r="B19" s="42" t="s">
        <v>228</v>
      </c>
      <c r="C19" s="52">
        <v>213</v>
      </c>
      <c r="D19" s="52">
        <v>81.754999999999995</v>
      </c>
      <c r="E19" s="52">
        <v>505</v>
      </c>
      <c r="F19" s="52">
        <f t="shared" ref="F19" si="21">(E19/((D19*1)+C19))-1</f>
        <v>0.71328730640701599</v>
      </c>
      <c r="G19" s="45" t="s">
        <v>298</v>
      </c>
      <c r="H19" s="52" t="s">
        <v>299</v>
      </c>
      <c r="I19" s="54" t="s">
        <v>229</v>
      </c>
      <c r="K19" s="52">
        <v>9</v>
      </c>
      <c r="L19" s="42" t="s">
        <v>228</v>
      </c>
      <c r="M19" s="52">
        <v>213</v>
      </c>
      <c r="N19" s="52">
        <v>75.358999999999995</v>
      </c>
      <c r="O19" s="52">
        <v>505</v>
      </c>
      <c r="P19" s="52">
        <f t="shared" ref="P19" si="22">(O19/((N19*1)+M19))-1</f>
        <v>0.75128919159797358</v>
      </c>
      <c r="Q19" s="52" t="s">
        <v>299</v>
      </c>
      <c r="R19" s="52" t="s">
        <v>298</v>
      </c>
      <c r="S19" s="54" t="s">
        <v>229</v>
      </c>
      <c r="U19" s="52">
        <v>9</v>
      </c>
      <c r="V19" s="42" t="s">
        <v>228</v>
      </c>
      <c r="W19" s="52">
        <v>213</v>
      </c>
      <c r="X19" s="52">
        <v>60.79</v>
      </c>
      <c r="Y19" s="52">
        <v>505</v>
      </c>
      <c r="Z19" s="52">
        <f t="shared" ref="Z19" si="23">(Y19/((X19*1)+W19))-1</f>
        <v>0.84447934548376469</v>
      </c>
      <c r="AA19" s="52" t="s">
        <v>299</v>
      </c>
      <c r="AB19" s="52" t="s">
        <v>298</v>
      </c>
      <c r="AC19" s="54" t="s">
        <v>229</v>
      </c>
    </row>
    <row r="20" spans="1:29" ht="39" thickBot="1" x14ac:dyDescent="0.3">
      <c r="A20" s="53"/>
      <c r="B20" s="41" t="s">
        <v>240</v>
      </c>
      <c r="C20" s="53"/>
      <c r="D20" s="53"/>
      <c r="E20" s="53"/>
      <c r="F20" s="53"/>
      <c r="G20" s="47"/>
      <c r="H20" s="53"/>
      <c r="I20" s="55"/>
      <c r="K20" s="53"/>
      <c r="L20" s="41" t="s">
        <v>240</v>
      </c>
      <c r="M20" s="53"/>
      <c r="N20" s="53"/>
      <c r="O20" s="53"/>
      <c r="P20" s="53"/>
      <c r="Q20" s="53"/>
      <c r="R20" s="53"/>
      <c r="S20" s="55"/>
      <c r="U20" s="53"/>
      <c r="V20" s="41" t="s">
        <v>240</v>
      </c>
      <c r="W20" s="53"/>
      <c r="X20" s="53"/>
      <c r="Y20" s="53"/>
      <c r="Z20" s="53"/>
      <c r="AA20" s="53"/>
      <c r="AB20" s="53"/>
      <c r="AC20" s="55"/>
    </row>
    <row r="21" spans="1:29" x14ac:dyDescent="0.25">
      <c r="A21" s="52">
        <v>10</v>
      </c>
      <c r="B21" s="42" t="s">
        <v>228</v>
      </c>
      <c r="C21" s="52">
        <v>193</v>
      </c>
      <c r="D21" s="52">
        <v>32.369999999999997</v>
      </c>
      <c r="E21" s="52">
        <v>505</v>
      </c>
      <c r="F21" s="52">
        <f t="shared" ref="F21" si="24">(E21/((D21*1)+C21))-1</f>
        <v>1.2407596397035983</v>
      </c>
      <c r="G21" s="45" t="s">
        <v>212</v>
      </c>
      <c r="H21" s="52" t="s">
        <v>213</v>
      </c>
      <c r="I21" s="54" t="s">
        <v>229</v>
      </c>
      <c r="K21" s="52">
        <v>10</v>
      </c>
      <c r="L21" s="42" t="s">
        <v>228</v>
      </c>
      <c r="M21" s="52">
        <v>193</v>
      </c>
      <c r="N21" s="52">
        <v>32.472999999999999</v>
      </c>
      <c r="O21" s="52">
        <v>505</v>
      </c>
      <c r="P21" s="52">
        <f t="shared" ref="P21" si="25">(O21/((N21*1)+M21))-1</f>
        <v>1.2397360216079085</v>
      </c>
      <c r="Q21" s="52" t="s">
        <v>212</v>
      </c>
      <c r="R21" s="52" t="s">
        <v>213</v>
      </c>
      <c r="S21" s="54" t="s">
        <v>229</v>
      </c>
      <c r="U21" s="52">
        <v>10</v>
      </c>
      <c r="V21" s="42" t="s">
        <v>228</v>
      </c>
      <c r="W21" s="52">
        <v>193</v>
      </c>
      <c r="X21" s="52">
        <v>32.895000000000003</v>
      </c>
      <c r="Y21" s="52">
        <v>505</v>
      </c>
      <c r="Z21" s="52">
        <f t="shared" ref="Z21" si="26">(Y21/((X21*1)+W21))-1</f>
        <v>1.2355519157130526</v>
      </c>
      <c r="AA21" s="52" t="s">
        <v>212</v>
      </c>
      <c r="AB21" s="52" t="s">
        <v>213</v>
      </c>
      <c r="AC21" s="54" t="s">
        <v>229</v>
      </c>
    </row>
    <row r="22" spans="1:29" ht="15.75" thickBot="1" x14ac:dyDescent="0.3">
      <c r="A22" s="53"/>
      <c r="B22" s="41" t="s">
        <v>26</v>
      </c>
      <c r="C22" s="53"/>
      <c r="D22" s="53"/>
      <c r="E22" s="53"/>
      <c r="F22" s="53"/>
      <c r="G22" s="47"/>
      <c r="H22" s="53"/>
      <c r="I22" s="55"/>
      <c r="K22" s="53"/>
      <c r="L22" s="41" t="s">
        <v>26</v>
      </c>
      <c r="M22" s="53"/>
      <c r="N22" s="53"/>
      <c r="O22" s="53"/>
      <c r="P22" s="53"/>
      <c r="Q22" s="53"/>
      <c r="R22" s="53"/>
      <c r="S22" s="55"/>
      <c r="U22" s="53"/>
      <c r="V22" s="41" t="s">
        <v>26</v>
      </c>
      <c r="W22" s="53"/>
      <c r="X22" s="53"/>
      <c r="Y22" s="53"/>
      <c r="Z22" s="53"/>
      <c r="AA22" s="53"/>
      <c r="AB22" s="53"/>
      <c r="AC22" s="55"/>
    </row>
    <row r="23" spans="1:29" x14ac:dyDescent="0.25">
      <c r="A23" s="52">
        <v>11</v>
      </c>
      <c r="B23" s="42" t="s">
        <v>228</v>
      </c>
      <c r="C23" s="52">
        <v>213</v>
      </c>
      <c r="D23" s="52">
        <v>8.2270000000000003</v>
      </c>
      <c r="E23" s="52">
        <v>505</v>
      </c>
      <c r="F23" s="52">
        <f t="shared" ref="F23" si="27">(E23/((D23*1)+C23))-1</f>
        <v>1.282723175742563</v>
      </c>
      <c r="G23" s="45" t="s">
        <v>47</v>
      </c>
      <c r="H23" s="52" t="s">
        <v>41</v>
      </c>
      <c r="I23" s="54" t="s">
        <v>229</v>
      </c>
      <c r="K23" s="52">
        <v>11</v>
      </c>
      <c r="L23" s="42" t="s">
        <v>228</v>
      </c>
      <c r="M23" s="52">
        <v>213</v>
      </c>
      <c r="N23" s="52">
        <v>8.3620000000000001</v>
      </c>
      <c r="O23" s="52">
        <v>505</v>
      </c>
      <c r="P23" s="52">
        <f t="shared" ref="P23" si="28">(O23/((N23*1)+M23))-1</f>
        <v>1.281331032426523</v>
      </c>
      <c r="Q23" s="52" t="s">
        <v>47</v>
      </c>
      <c r="R23" s="52" t="s">
        <v>65</v>
      </c>
      <c r="S23" s="54" t="s">
        <v>229</v>
      </c>
      <c r="U23" s="52">
        <v>11</v>
      </c>
      <c r="V23" s="42" t="s">
        <v>228</v>
      </c>
      <c r="W23" s="52">
        <v>213</v>
      </c>
      <c r="X23" s="52">
        <v>7.9859999999999998</v>
      </c>
      <c r="Y23" s="52">
        <v>505</v>
      </c>
      <c r="Z23" s="52">
        <f t="shared" ref="Z23" si="29">(Y23/((X23*1)+W23))-1</f>
        <v>1.2852126379046638</v>
      </c>
      <c r="AA23" s="52" t="s">
        <v>44</v>
      </c>
      <c r="AB23" s="52" t="s">
        <v>47</v>
      </c>
      <c r="AC23" s="54" t="s">
        <v>229</v>
      </c>
    </row>
    <row r="24" spans="1:29" ht="15.75" thickBot="1" x14ac:dyDescent="0.3">
      <c r="A24" s="53"/>
      <c r="B24" s="41" t="s">
        <v>234</v>
      </c>
      <c r="C24" s="53"/>
      <c r="D24" s="53"/>
      <c r="E24" s="53"/>
      <c r="F24" s="53"/>
      <c r="G24" s="47"/>
      <c r="H24" s="53"/>
      <c r="I24" s="55"/>
      <c r="K24" s="53"/>
      <c r="L24" s="41" t="s">
        <v>234</v>
      </c>
      <c r="M24" s="53"/>
      <c r="N24" s="53"/>
      <c r="O24" s="53"/>
      <c r="P24" s="53"/>
      <c r="Q24" s="53"/>
      <c r="R24" s="53"/>
      <c r="S24" s="55"/>
      <c r="U24" s="53"/>
      <c r="V24" s="41" t="s">
        <v>234</v>
      </c>
      <c r="W24" s="53"/>
      <c r="X24" s="53"/>
      <c r="Y24" s="53"/>
      <c r="Z24" s="53"/>
      <c r="AA24" s="53"/>
      <c r="AB24" s="53"/>
      <c r="AC24" s="55"/>
    </row>
    <row r="25" spans="1:29" x14ac:dyDescent="0.25">
      <c r="A25" s="52">
        <v>12</v>
      </c>
      <c r="B25" s="42" t="s">
        <v>228</v>
      </c>
      <c r="C25" s="52">
        <v>213</v>
      </c>
      <c r="D25" s="52">
        <v>14.831</v>
      </c>
      <c r="E25" s="52">
        <v>505</v>
      </c>
      <c r="F25" s="52">
        <f t="shared" ref="F25" si="30">(E25/((D25*1)+C25))-1</f>
        <v>1.2165552536748732</v>
      </c>
      <c r="G25" s="45" t="s">
        <v>83</v>
      </c>
      <c r="H25" s="52" t="s">
        <v>77</v>
      </c>
      <c r="I25" s="54" t="s">
        <v>229</v>
      </c>
      <c r="K25" s="52">
        <v>12</v>
      </c>
      <c r="L25" s="42" t="s">
        <v>228</v>
      </c>
      <c r="M25" s="52">
        <v>213</v>
      </c>
      <c r="N25" s="52">
        <v>13.99</v>
      </c>
      <c r="O25" s="52">
        <v>505</v>
      </c>
      <c r="P25" s="52">
        <f t="shared" ref="P25" si="31">(O25/((N25*1)+M25))-1</f>
        <v>1.2247676109079695</v>
      </c>
      <c r="Q25" s="52" t="s">
        <v>77</v>
      </c>
      <c r="R25" s="52" t="s">
        <v>83</v>
      </c>
      <c r="S25" s="54" t="s">
        <v>229</v>
      </c>
      <c r="U25" s="52">
        <v>12</v>
      </c>
      <c r="V25" s="42" t="s">
        <v>228</v>
      </c>
      <c r="W25" s="52">
        <v>213</v>
      </c>
      <c r="X25" s="52">
        <v>14.303000000000001</v>
      </c>
      <c r="Y25" s="52">
        <v>505</v>
      </c>
      <c r="Z25" s="52">
        <f t="shared" ref="Z25" si="32">(Y25/((X25*1)+W25))-1</f>
        <v>1.2217040690180068</v>
      </c>
      <c r="AA25" s="52" t="s">
        <v>83</v>
      </c>
      <c r="AB25" s="52" t="s">
        <v>77</v>
      </c>
      <c r="AC25" s="54" t="s">
        <v>229</v>
      </c>
    </row>
    <row r="26" spans="1:29" ht="15.75" thickBot="1" x14ac:dyDescent="0.3">
      <c r="A26" s="53"/>
      <c r="B26" s="41" t="s">
        <v>235</v>
      </c>
      <c r="C26" s="53"/>
      <c r="D26" s="53"/>
      <c r="E26" s="53"/>
      <c r="F26" s="53"/>
      <c r="G26" s="47"/>
      <c r="H26" s="53"/>
      <c r="I26" s="55"/>
      <c r="K26" s="53"/>
      <c r="L26" s="41" t="s">
        <v>235</v>
      </c>
      <c r="M26" s="58"/>
      <c r="N26" s="53"/>
      <c r="O26" s="53"/>
      <c r="P26" s="53"/>
      <c r="Q26" s="53"/>
      <c r="R26" s="53"/>
      <c r="S26" s="55"/>
      <c r="U26" s="53"/>
      <c r="V26" s="41" t="s">
        <v>235</v>
      </c>
      <c r="W26" s="53"/>
      <c r="X26" s="53"/>
      <c r="Y26" s="53"/>
      <c r="Z26" s="53"/>
      <c r="AA26" s="53"/>
      <c r="AB26" s="53"/>
      <c r="AC26" s="55"/>
    </row>
    <row r="27" spans="1:29" ht="26.25" thickBot="1" x14ac:dyDescent="0.3">
      <c r="A27" s="40">
        <v>13</v>
      </c>
      <c r="B27" s="43" t="s">
        <v>236</v>
      </c>
      <c r="C27" s="44">
        <v>213</v>
      </c>
      <c r="D27" s="41">
        <v>218.357</v>
      </c>
      <c r="E27" s="41">
        <v>505</v>
      </c>
      <c r="F27" s="38">
        <f t="shared" ref="F27" si="33">(E27/((D27*1)+C27))-1</f>
        <v>0.17072401746117483</v>
      </c>
      <c r="G27" s="41" t="s">
        <v>310</v>
      </c>
      <c r="H27" s="41" t="s">
        <v>307</v>
      </c>
      <c r="I27" s="26" t="s">
        <v>229</v>
      </c>
      <c r="K27" s="40">
        <v>13</v>
      </c>
      <c r="L27" s="43" t="s">
        <v>236</v>
      </c>
      <c r="M27" s="44">
        <v>213</v>
      </c>
      <c r="N27" s="41">
        <v>137.96799999999999</v>
      </c>
      <c r="O27" s="41">
        <v>505</v>
      </c>
      <c r="P27" s="38">
        <f t="shared" ref="P27" si="34">(O27/((N27*1)+M27))-1</f>
        <v>0.43887761847233953</v>
      </c>
      <c r="Q27" s="41" t="s">
        <v>310</v>
      </c>
      <c r="R27" s="41" t="s">
        <v>305</v>
      </c>
      <c r="S27" s="26" t="s">
        <v>229</v>
      </c>
      <c r="U27" s="40">
        <v>13</v>
      </c>
      <c r="V27" s="43" t="s">
        <v>236</v>
      </c>
      <c r="W27" s="44">
        <v>213</v>
      </c>
      <c r="X27" s="41">
        <v>89.245999999999995</v>
      </c>
      <c r="Y27" s="41">
        <v>505</v>
      </c>
      <c r="Z27" s="38">
        <f t="shared" ref="Z27" si="35">(Y27/((X27*1)+W27))-1</f>
        <v>0.67082442778399054</v>
      </c>
      <c r="AA27" s="41" t="s">
        <v>304</v>
      </c>
      <c r="AB27" s="41" t="s">
        <v>305</v>
      </c>
      <c r="AC27" s="26" t="s">
        <v>229</v>
      </c>
    </row>
    <row r="28" spans="1:29" ht="26.25" thickBot="1" x14ac:dyDescent="0.3">
      <c r="A28" s="40">
        <v>14</v>
      </c>
      <c r="B28" s="43" t="s">
        <v>241</v>
      </c>
      <c r="C28" s="44">
        <v>211</v>
      </c>
      <c r="D28" s="41">
        <v>64.37</v>
      </c>
      <c r="E28" s="41">
        <v>505</v>
      </c>
      <c r="F28" s="52">
        <f t="shared" ref="F28" si="36">(E28/((D28*1)+C28))-1</f>
        <v>0.83389621236881295</v>
      </c>
      <c r="G28" s="41" t="s">
        <v>315</v>
      </c>
      <c r="H28" s="24" t="s">
        <v>28</v>
      </c>
      <c r="I28" s="26" t="s">
        <v>229</v>
      </c>
      <c r="K28" s="40">
        <v>14</v>
      </c>
      <c r="L28" s="43" t="s">
        <v>241</v>
      </c>
      <c r="M28" s="44">
        <v>211</v>
      </c>
      <c r="N28" s="41">
        <v>64.766000000000005</v>
      </c>
      <c r="O28" s="41">
        <v>505</v>
      </c>
      <c r="P28" s="52">
        <f t="shared" ref="P28" si="37">(O28/((N28*1)+M28))-1</f>
        <v>0.83126273724824662</v>
      </c>
      <c r="Q28" s="41" t="s">
        <v>315</v>
      </c>
      <c r="R28" s="41" t="s">
        <v>28</v>
      </c>
      <c r="S28" s="26" t="s">
        <v>229</v>
      </c>
      <c r="U28" s="40">
        <v>14</v>
      </c>
      <c r="V28" s="43" t="s">
        <v>241</v>
      </c>
      <c r="W28" s="44">
        <v>211</v>
      </c>
      <c r="X28" s="41">
        <v>65.117000000000004</v>
      </c>
      <c r="Y28" s="41">
        <v>505</v>
      </c>
      <c r="Z28" s="52">
        <f t="shared" ref="Z28" si="38">(Y28/((X28*1)+W28))-1</f>
        <v>0.82893483559505565</v>
      </c>
      <c r="AA28" s="41" t="s">
        <v>315</v>
      </c>
      <c r="AB28" s="41" t="s">
        <v>28</v>
      </c>
      <c r="AC28" s="26" t="s">
        <v>229</v>
      </c>
    </row>
    <row r="29" spans="1:29" ht="15.75" thickBot="1" x14ac:dyDescent="0.3">
      <c r="A29" s="46"/>
      <c r="B29" s="46"/>
      <c r="C29" s="46"/>
      <c r="D29" s="46"/>
      <c r="E29" s="46"/>
      <c r="F29" s="53"/>
      <c r="G29" s="46"/>
      <c r="H29" s="46"/>
      <c r="I29" s="23"/>
      <c r="K29" s="46"/>
      <c r="L29" s="46"/>
      <c r="M29" s="46"/>
      <c r="N29" s="46"/>
      <c r="O29" s="46"/>
      <c r="P29" s="53"/>
      <c r="Q29" s="46"/>
      <c r="R29" s="46"/>
      <c r="S29" s="23"/>
      <c r="U29" s="46"/>
      <c r="V29" s="46"/>
      <c r="W29" s="46"/>
      <c r="X29" s="46"/>
      <c r="Y29" s="46"/>
      <c r="Z29" s="53"/>
      <c r="AA29" s="46"/>
      <c r="AB29" s="46"/>
      <c r="AC29" s="23"/>
    </row>
  </sheetData>
  <mergeCells count="297">
    <mergeCell ref="A1:A2"/>
    <mergeCell ref="B1:B2"/>
    <mergeCell ref="E1:E2"/>
    <mergeCell ref="F1:F2"/>
    <mergeCell ref="G1:G2"/>
    <mergeCell ref="I1:I2"/>
    <mergeCell ref="H3:H4"/>
    <mergeCell ref="H5:H6"/>
    <mergeCell ref="H7:H8"/>
    <mergeCell ref="A5:A6"/>
    <mergeCell ref="C5:C6"/>
    <mergeCell ref="D5:D6"/>
    <mergeCell ref="E5:E6"/>
    <mergeCell ref="F5:F6"/>
    <mergeCell ref="I5:I6"/>
    <mergeCell ref="A3:A4"/>
    <mergeCell ref="C3:C4"/>
    <mergeCell ref="D3:D4"/>
    <mergeCell ref="E3:E4"/>
    <mergeCell ref="F3:F4"/>
    <mergeCell ref="A9:A10"/>
    <mergeCell ref="C9:C10"/>
    <mergeCell ref="D9:D10"/>
    <mergeCell ref="E9:E10"/>
    <mergeCell ref="F9:F10"/>
    <mergeCell ref="I9:I10"/>
    <mergeCell ref="A7:A8"/>
    <mergeCell ref="C7:C8"/>
    <mergeCell ref="D7:D8"/>
    <mergeCell ref="E7:E8"/>
    <mergeCell ref="F7:F8"/>
    <mergeCell ref="H9:H10"/>
    <mergeCell ref="A13:A14"/>
    <mergeCell ref="C13:C14"/>
    <mergeCell ref="D13:D14"/>
    <mergeCell ref="E13:E14"/>
    <mergeCell ref="F13:F14"/>
    <mergeCell ref="I13:I14"/>
    <mergeCell ref="A11:A12"/>
    <mergeCell ref="C11:C12"/>
    <mergeCell ref="D11:D12"/>
    <mergeCell ref="E11:E12"/>
    <mergeCell ref="F11:F12"/>
    <mergeCell ref="H11:H12"/>
    <mergeCell ref="H13:H14"/>
    <mergeCell ref="A17:A18"/>
    <mergeCell ref="C17:C18"/>
    <mergeCell ref="D17:D18"/>
    <mergeCell ref="E17:E18"/>
    <mergeCell ref="F17:F18"/>
    <mergeCell ref="I17:I18"/>
    <mergeCell ref="A15:A16"/>
    <mergeCell ref="C15:C16"/>
    <mergeCell ref="D15:D16"/>
    <mergeCell ref="E15:E16"/>
    <mergeCell ref="F15:F16"/>
    <mergeCell ref="H15:H16"/>
    <mergeCell ref="H17:H18"/>
    <mergeCell ref="A21:A22"/>
    <mergeCell ref="C21:C22"/>
    <mergeCell ref="D21:D22"/>
    <mergeCell ref="E21:E22"/>
    <mergeCell ref="F21:F22"/>
    <mergeCell ref="I21:I22"/>
    <mergeCell ref="A19:A20"/>
    <mergeCell ref="C19:C20"/>
    <mergeCell ref="D19:D20"/>
    <mergeCell ref="E19:E20"/>
    <mergeCell ref="F19:F20"/>
    <mergeCell ref="H19:H20"/>
    <mergeCell ref="H21:H22"/>
    <mergeCell ref="A25:A26"/>
    <mergeCell ref="C25:C26"/>
    <mergeCell ref="D25:D26"/>
    <mergeCell ref="E25:E26"/>
    <mergeCell ref="F25:F26"/>
    <mergeCell ref="I25:I26"/>
    <mergeCell ref="A23:A24"/>
    <mergeCell ref="C23:C24"/>
    <mergeCell ref="D23:D24"/>
    <mergeCell ref="E23:E24"/>
    <mergeCell ref="F23:F24"/>
    <mergeCell ref="H23:H24"/>
    <mergeCell ref="H25:H26"/>
    <mergeCell ref="F28:F29"/>
    <mergeCell ref="K1:K2"/>
    <mergeCell ref="L1:L2"/>
    <mergeCell ref="O1:O2"/>
    <mergeCell ref="P1:P2"/>
    <mergeCell ref="K5:K6"/>
    <mergeCell ref="M5:M6"/>
    <mergeCell ref="N5:N6"/>
    <mergeCell ref="O5:O6"/>
    <mergeCell ref="I23:I24"/>
    <mergeCell ref="I19:I20"/>
    <mergeCell ref="I15:I16"/>
    <mergeCell ref="I11:I12"/>
    <mergeCell ref="I7:I8"/>
    <mergeCell ref="I3:I4"/>
    <mergeCell ref="K7:K8"/>
    <mergeCell ref="M7:M8"/>
    <mergeCell ref="N7:N8"/>
    <mergeCell ref="O7:O8"/>
    <mergeCell ref="P7:P8"/>
    <mergeCell ref="K11:K12"/>
    <mergeCell ref="M11:M12"/>
    <mergeCell ref="N11:N12"/>
    <mergeCell ref="O11:O12"/>
    <mergeCell ref="K9:K10"/>
    <mergeCell ref="M9:M10"/>
    <mergeCell ref="N9:N10"/>
    <mergeCell ref="O9:O10"/>
    <mergeCell ref="P9:P10"/>
    <mergeCell ref="Q9:Q10"/>
    <mergeCell ref="Q7:Q8"/>
    <mergeCell ref="S7:S8"/>
    <mergeCell ref="Q1:Q2"/>
    <mergeCell ref="S1:S2"/>
    <mergeCell ref="K3:K4"/>
    <mergeCell ref="M3:M4"/>
    <mergeCell ref="N3:N4"/>
    <mergeCell ref="O3:O4"/>
    <mergeCell ref="P3:P4"/>
    <mergeCell ref="Q3:Q4"/>
    <mergeCell ref="S3:S4"/>
    <mergeCell ref="K15:K16"/>
    <mergeCell ref="M15:M16"/>
    <mergeCell ref="N15:N16"/>
    <mergeCell ref="O15:O16"/>
    <mergeCell ref="P15:P16"/>
    <mergeCell ref="Q15:Q16"/>
    <mergeCell ref="S15:S16"/>
    <mergeCell ref="K13:K14"/>
    <mergeCell ref="M13:M14"/>
    <mergeCell ref="N13:N14"/>
    <mergeCell ref="O13:O14"/>
    <mergeCell ref="P13:P14"/>
    <mergeCell ref="Q13:Q14"/>
    <mergeCell ref="K19:K20"/>
    <mergeCell ref="M19:M20"/>
    <mergeCell ref="N19:N20"/>
    <mergeCell ref="O19:O20"/>
    <mergeCell ref="P19:P20"/>
    <mergeCell ref="Q19:Q20"/>
    <mergeCell ref="S19:S20"/>
    <mergeCell ref="R17:R18"/>
    <mergeCell ref="R19:R20"/>
    <mergeCell ref="K17:K18"/>
    <mergeCell ref="M17:M18"/>
    <mergeCell ref="N17:N18"/>
    <mergeCell ref="O17:O18"/>
    <mergeCell ref="P17:P18"/>
    <mergeCell ref="Q17:Q18"/>
    <mergeCell ref="K25:K26"/>
    <mergeCell ref="M25:M26"/>
    <mergeCell ref="N25:N26"/>
    <mergeCell ref="O25:O26"/>
    <mergeCell ref="P25:P26"/>
    <mergeCell ref="Q25:Q26"/>
    <mergeCell ref="S21:S22"/>
    <mergeCell ref="K23:K24"/>
    <mergeCell ref="M23:M24"/>
    <mergeCell ref="N23:N24"/>
    <mergeCell ref="O23:O24"/>
    <mergeCell ref="P23:P24"/>
    <mergeCell ref="Q23:Q24"/>
    <mergeCell ref="S23:S24"/>
    <mergeCell ref="R21:R22"/>
    <mergeCell ref="R23:R24"/>
    <mergeCell ref="K21:K22"/>
    <mergeCell ref="M21:M22"/>
    <mergeCell ref="N21:N22"/>
    <mergeCell ref="O21:O22"/>
    <mergeCell ref="P21:P22"/>
    <mergeCell ref="Q21:Q22"/>
    <mergeCell ref="P28:P29"/>
    <mergeCell ref="U1:U2"/>
    <mergeCell ref="V1:V2"/>
    <mergeCell ref="Y1:Y2"/>
    <mergeCell ref="U5:U6"/>
    <mergeCell ref="W5:W6"/>
    <mergeCell ref="X5:X6"/>
    <mergeCell ref="Y5:Y6"/>
    <mergeCell ref="S17:S18"/>
    <mergeCell ref="S13:S14"/>
    <mergeCell ref="S9:S10"/>
    <mergeCell ref="P5:P6"/>
    <mergeCell ref="Q5:Q6"/>
    <mergeCell ref="S5:S6"/>
    <mergeCell ref="R25:R26"/>
    <mergeCell ref="S25:S26"/>
    <mergeCell ref="P11:P12"/>
    <mergeCell ref="Q11:Q12"/>
    <mergeCell ref="S11:S12"/>
    <mergeCell ref="AC5:AC6"/>
    <mergeCell ref="U7:U8"/>
    <mergeCell ref="W7:W8"/>
    <mergeCell ref="X7:X8"/>
    <mergeCell ref="Y7:Y8"/>
    <mergeCell ref="Z7:Z8"/>
    <mergeCell ref="AA7:AA8"/>
    <mergeCell ref="AC7:AC8"/>
    <mergeCell ref="Z1:Z2"/>
    <mergeCell ref="AA1:AA2"/>
    <mergeCell ref="AC1:AC2"/>
    <mergeCell ref="U3:U4"/>
    <mergeCell ref="W3:W4"/>
    <mergeCell ref="X3:X4"/>
    <mergeCell ref="Y3:Y4"/>
    <mergeCell ref="Z3:Z4"/>
    <mergeCell ref="AA3:AA4"/>
    <mergeCell ref="AC3:AC4"/>
    <mergeCell ref="AB3:AB4"/>
    <mergeCell ref="AB5:AB6"/>
    <mergeCell ref="AB7:AB8"/>
    <mergeCell ref="AC9:AC10"/>
    <mergeCell ref="U11:U12"/>
    <mergeCell ref="W11:W12"/>
    <mergeCell ref="X11:X12"/>
    <mergeCell ref="Y11:Y12"/>
    <mergeCell ref="Z11:Z12"/>
    <mergeCell ref="AA11:AA12"/>
    <mergeCell ref="AC11:AC12"/>
    <mergeCell ref="U9:U10"/>
    <mergeCell ref="W9:W10"/>
    <mergeCell ref="X9:X10"/>
    <mergeCell ref="Y9:Y10"/>
    <mergeCell ref="Z9:Z10"/>
    <mergeCell ref="AA9:AA10"/>
    <mergeCell ref="AB9:AB10"/>
    <mergeCell ref="AB11:AB12"/>
    <mergeCell ref="AC13:AC14"/>
    <mergeCell ref="U15:U16"/>
    <mergeCell ref="W15:W16"/>
    <mergeCell ref="X15:X16"/>
    <mergeCell ref="Y15:Y16"/>
    <mergeCell ref="Z15:Z16"/>
    <mergeCell ref="AA15:AA16"/>
    <mergeCell ref="AC15:AC16"/>
    <mergeCell ref="U13:U14"/>
    <mergeCell ref="W13:W14"/>
    <mergeCell ref="X13:X14"/>
    <mergeCell ref="Y13:Y14"/>
    <mergeCell ref="Z13:Z14"/>
    <mergeCell ref="AA13:AA14"/>
    <mergeCell ref="AB13:AB14"/>
    <mergeCell ref="AB15:AB16"/>
    <mergeCell ref="AC17:AC18"/>
    <mergeCell ref="U19:U20"/>
    <mergeCell ref="W19:W20"/>
    <mergeCell ref="X19:X20"/>
    <mergeCell ref="Y19:Y20"/>
    <mergeCell ref="Z19:Z20"/>
    <mergeCell ref="AA19:AA20"/>
    <mergeCell ref="AC19:AC20"/>
    <mergeCell ref="U17:U18"/>
    <mergeCell ref="W17:W18"/>
    <mergeCell ref="X17:X18"/>
    <mergeCell ref="Y17:Y18"/>
    <mergeCell ref="Z17:Z18"/>
    <mergeCell ref="AA17:AA18"/>
    <mergeCell ref="AB17:AB18"/>
    <mergeCell ref="AB19:AB20"/>
    <mergeCell ref="AC25:AC26"/>
    <mergeCell ref="Z28:Z29"/>
    <mergeCell ref="R3:R4"/>
    <mergeCell ref="R5:R6"/>
    <mergeCell ref="R7:R8"/>
    <mergeCell ref="R9:R10"/>
    <mergeCell ref="R11:R12"/>
    <mergeCell ref="R13:R14"/>
    <mergeCell ref="R15:R16"/>
    <mergeCell ref="U25:U26"/>
    <mergeCell ref="W25:W26"/>
    <mergeCell ref="X25:X26"/>
    <mergeCell ref="Y25:Y26"/>
    <mergeCell ref="Z25:Z26"/>
    <mergeCell ref="AA25:AA26"/>
    <mergeCell ref="AC21:AC22"/>
    <mergeCell ref="U23:U24"/>
    <mergeCell ref="W23:W24"/>
    <mergeCell ref="X23:X24"/>
    <mergeCell ref="Y23:Y24"/>
    <mergeCell ref="Z23:Z24"/>
    <mergeCell ref="AA23:AA24"/>
    <mergeCell ref="AC23:AC24"/>
    <mergeCell ref="AB25:AB26"/>
    <mergeCell ref="AB21:AB22"/>
    <mergeCell ref="AB23:AB24"/>
    <mergeCell ref="U21:U22"/>
    <mergeCell ref="W21:W22"/>
    <mergeCell ref="X21:X22"/>
    <mergeCell ref="Y21:Y22"/>
    <mergeCell ref="Z21:Z22"/>
    <mergeCell ref="AA21:AA22"/>
    <mergeCell ref="Z5:Z6"/>
    <mergeCell ref="AA5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CASIR RICANO Jorge Ruben</dc:creator>
  <cp:lastModifiedBy>CASIR RICANO Jorge Ruben</cp:lastModifiedBy>
  <dcterms:created xsi:type="dcterms:W3CDTF">2023-12-16T12:37:36Z</dcterms:created>
  <dcterms:modified xsi:type="dcterms:W3CDTF">2023-12-26T10:04:11Z</dcterms:modified>
</cp:coreProperties>
</file>