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Mar\Desktop\"/>
    </mc:Choice>
  </mc:AlternateContent>
  <xr:revisionPtr revIDLastSave="0" documentId="11_10C2F5CDEA3E654872268B94021D8368D4B2B14B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" i="1" l="1"/>
  <c r="F11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0" i="1"/>
  <c r="F40" i="1" l="1"/>
  <c r="F44" i="1" l="1"/>
  <c r="F45" i="1" s="1"/>
</calcChain>
</file>

<file path=xl/sharedStrings.xml><?xml version="1.0" encoding="utf-8"?>
<sst xmlns="http://schemas.openxmlformats.org/spreadsheetml/2006/main" count="87" uniqueCount="87">
  <si>
    <t>代行注文書</t>
    <rPh sb="0" eb="2">
      <t>ダイコウ</t>
    </rPh>
    <rPh sb="2" eb="5">
      <t>チュウモンショ</t>
    </rPh>
    <phoneticPr fontId="2"/>
  </si>
  <si>
    <t>注文者名</t>
    <rPh sb="0" eb="3">
      <t>チュウモンシャ</t>
    </rPh>
    <rPh sb="3" eb="4">
      <t>メイ</t>
    </rPh>
    <phoneticPr fontId="2"/>
  </si>
  <si>
    <t>Marco Panetti</t>
  </si>
  <si>
    <t>校費負担者</t>
    <rPh sb="0" eb="2">
      <t>コウヒ</t>
    </rPh>
    <rPh sb="2" eb="5">
      <t>フタンシャ</t>
    </rPh>
    <phoneticPr fontId="2"/>
  </si>
  <si>
    <t>趙　孟佑</t>
  </si>
  <si>
    <t>ご連絡先</t>
    <rPh sb="1" eb="3">
      <t>レンラク</t>
    </rPh>
    <rPh sb="3" eb="4">
      <t>サキ</t>
    </rPh>
    <phoneticPr fontId="2"/>
  </si>
  <si>
    <t>panetti.marco933@mail.kyutech.jp</t>
  </si>
  <si>
    <t>お支払い方法</t>
    <rPh sb="1" eb="3">
      <t>シハラ</t>
    </rPh>
    <rPh sb="4" eb="6">
      <t>ホウホウ</t>
    </rPh>
    <phoneticPr fontId="2"/>
  </si>
  <si>
    <t>代引き</t>
  </si>
  <si>
    <t>お届け先</t>
    <rPh sb="1" eb="2">
      <t>トド</t>
    </rPh>
    <rPh sb="3" eb="4">
      <t>サキ</t>
    </rPh>
    <phoneticPr fontId="2"/>
  </si>
  <si>
    <t>使用費目</t>
    <rPh sb="0" eb="2">
      <t>シヨウ</t>
    </rPh>
    <rPh sb="2" eb="4">
      <t>ヒモク</t>
    </rPh>
    <phoneticPr fontId="2"/>
  </si>
  <si>
    <t>研究経費</t>
  </si>
  <si>
    <t>配達</t>
    <rPh sb="0" eb="2">
      <t>ハイタツ</t>
    </rPh>
    <phoneticPr fontId="2"/>
  </si>
  <si>
    <t>なし</t>
  </si>
  <si>
    <t>発注先</t>
    <rPh sb="0" eb="3">
      <t>ハッチュウサキ</t>
    </rPh>
    <phoneticPr fontId="2"/>
  </si>
  <si>
    <t>DigiKey</t>
  </si>
  <si>
    <t>商品名</t>
    <rPh sb="0" eb="2">
      <t>ショウヒン</t>
    </rPh>
    <rPh sb="2" eb="3">
      <t>メイ</t>
    </rPh>
    <phoneticPr fontId="2"/>
  </si>
  <si>
    <t>単価</t>
    <rPh sb="0" eb="2">
      <t>タンカ</t>
    </rPh>
    <phoneticPr fontId="2"/>
  </si>
  <si>
    <t>個数</t>
    <rPh sb="0" eb="2">
      <t>コスウ</t>
    </rPh>
    <phoneticPr fontId="2"/>
  </si>
  <si>
    <t>金額</t>
    <rPh sb="0" eb="2">
      <t>キンガク</t>
    </rPh>
    <phoneticPr fontId="2"/>
  </si>
  <si>
    <t>URLなど</t>
    <phoneticPr fontId="2"/>
  </si>
  <si>
    <t>Capacitor 47pF</t>
  </si>
  <si>
    <t>https://www.digikey.jp/en/products/detail/murata-electronics/GJM1555C1H470FB01D/7363120</t>
  </si>
  <si>
    <t>Capacitor 4.7pF</t>
  </si>
  <si>
    <t>https://www.digikey.jp/en/products/detail/murata-electronics/GJM1555C1H4R7CB01D/702293</t>
  </si>
  <si>
    <t>Capacitor 6.8pF</t>
  </si>
  <si>
    <t>https://www.digikey.jp/en/products/detail/murata-electronics/GJM1555C1H6R8CB01D/702299</t>
  </si>
  <si>
    <t>Capacitor 2.7pF</t>
  </si>
  <si>
    <t>https://www.digikey.jp/en/products/detail/murata-electronics/GJM1555C1H2R7CB01D/702286</t>
  </si>
  <si>
    <t>Capacitor 20pF</t>
  </si>
  <si>
    <t>https://www.digikey.jp/en/products/detail/murata-electronics/GJM1555C1H200FB01D/2592908</t>
  </si>
  <si>
    <t>Capacitor 6.2pF</t>
  </si>
  <si>
    <t>https://www.digikey.jp/en/products/detail/murata-electronics/GJM1555C1H6R2BB01D/2593071</t>
  </si>
  <si>
    <t>Capacitor 22uF</t>
  </si>
  <si>
    <t>https://www.digikey.jp/en/products/detail/murata-electronics/GRM188R61A226ME15J/6605932</t>
  </si>
  <si>
    <t>Capacitor 10uF</t>
  </si>
  <si>
    <t>https://www.digikey.jp/en/products/detail/murata-electronics/GRM155R61A106ME11D/12091056</t>
  </si>
  <si>
    <t>Capacitor 100uF</t>
  </si>
  <si>
    <t>https://www.digikey.jp/en/products/detail/samsung-electro-mechanics/CL32A107MPVNNNE/3889022</t>
  </si>
  <si>
    <t>Resistor 50ohm</t>
  </si>
  <si>
    <t>https://www.digikey.jp/en/products/detail/koa-speer-electronics-inc/RK73B1JTTD470J/9844711?s=N4IgTCBcDaIEoGkDsBmAQgRgFIBUcBEAWJABiwAIQBdAXyA</t>
  </si>
  <si>
    <t>Resistor 2ohm</t>
  </si>
  <si>
    <t>https://www.digikey.jp/en/products/detail/yageo/RC0603FR-072RL/727008</t>
  </si>
  <si>
    <t>Resistor 22k</t>
  </si>
  <si>
    <t>https://www.digikey.jp/en/products/detail/yageo/RC0603FR-1022KL/13694111</t>
  </si>
  <si>
    <t>Resistor 316k</t>
  </si>
  <si>
    <t>https://www.digikey.jp/en/products/detail/yageo/RC0603FR-07316KL/727153</t>
  </si>
  <si>
    <t xml:space="preserve">Resistor 100k </t>
  </si>
  <si>
    <t>https://www.digikey.jp/en/products/detail/yageo/RC0603FR-07100KL/726889</t>
  </si>
  <si>
    <t>Resistor 820k</t>
  </si>
  <si>
    <t>https://www.digikey.jp/en/products/detail/yageo/RC0603JR-07820KL/726833</t>
  </si>
  <si>
    <t>Resistor 180k</t>
  </si>
  <si>
    <t>https://www.digikey.jp/en/products/detail/yageo/RC0603JR-07180KL/726723</t>
  </si>
  <si>
    <t>Resistor 15k</t>
  </si>
  <si>
    <t>https://www.digikey.jp/en/products/detail/yageo/RC0603JR-0715KL/726717</t>
  </si>
  <si>
    <t>Resistor 49.9k</t>
  </si>
  <si>
    <t>https://www.digikey.jp/en/products/detail/yageo/RC0603FR-1049K9L/14008242</t>
  </si>
  <si>
    <t>Resistor 332k</t>
  </si>
  <si>
    <t>https://www.digikey.jp/en/products/detail/yageo/RC0603FR-07332KL/727165</t>
  </si>
  <si>
    <t>RF Switch SKY13446</t>
  </si>
  <si>
    <t>https://www.digikey.jp/en/products/detail/skyworks-solutions-inc/SKY13446-374LF/5214218?s=N4IgTCBcDaIMoGkCaBGAzAFgwNhAXQF8g</t>
  </si>
  <si>
    <t>MOSFET SI7997DP-T1-GE3</t>
  </si>
  <si>
    <t>https://www.digikey.jp/en/products/detail/vishay-siliconix/SI7997DP-T1-GE3/2441756?s=N4IgTCBcDaIMoEkDsBOFSAiAFAtAFQEYcBxAUQGYQBdAXyA</t>
  </si>
  <si>
    <t>Transistor DTC144EKA</t>
  </si>
  <si>
    <t>https://www.digikey.jp/en/products/detail/rohm-semiconductor/DTC144EKAT146/650533</t>
  </si>
  <si>
    <t>TPS61230ARNSR</t>
  </si>
  <si>
    <t>https://www.digikey.jp/en/products/detail/texas-instruments/TPS61230ARNSR/6191705?s=N4IgTCBcDaICoAUDKA2AjGAzABgIICUA5JfEAXQF8g</t>
  </si>
  <si>
    <t>LTC3536EDD</t>
  </si>
  <si>
    <t>https://www.digikey.jp/en/products/detail/analog-devices-inc/LTC3536EDD-TRPBF/2716101</t>
  </si>
  <si>
    <t>Inductor 82nH</t>
  </si>
  <si>
    <t>https://www.digikey.jp/en/products/detail/murata-electronics/LQW18AN82NJ8ZD/6799172</t>
  </si>
  <si>
    <t>Inductor 1.6nH</t>
  </si>
  <si>
    <t>https://www.digikey.jp/en/products/detail/kyocera-avx/HL021R6BTTR/2816250</t>
  </si>
  <si>
    <t>Inductor 5.6nH</t>
  </si>
  <si>
    <t>https://www.digikey.jp/en/products/detail/delta-electronics-components/0402HC-5N6ECTS/9763204</t>
  </si>
  <si>
    <t>Inductor 120nH</t>
  </si>
  <si>
    <t>https://www.digikey.jp/en/products/detail/murata-electronics/LQW2BANR12J00L/5027638</t>
  </si>
  <si>
    <t>CBC3225T150KR   15 µH</t>
  </si>
  <si>
    <t>https://www.digikey.jp/en/products/detail/taiyo-yuden/CBC3225T150KR/2763318</t>
  </si>
  <si>
    <t>Inductor 15nH</t>
  </si>
  <si>
    <t>https://www.digikey.jp/en/products/detail/delta-electronics-components/0402HM-150EKTS/9763110</t>
  </si>
  <si>
    <t>商品合計</t>
    <rPh sb="0" eb="2">
      <t>ショウヒン</t>
    </rPh>
    <rPh sb="2" eb="4">
      <t>ゴウケイ</t>
    </rPh>
    <phoneticPr fontId="2"/>
  </si>
  <si>
    <t>支払手数料</t>
    <rPh sb="0" eb="2">
      <t>シハライ</t>
    </rPh>
    <rPh sb="2" eb="5">
      <t>テスウリョウ</t>
    </rPh>
    <phoneticPr fontId="2"/>
  </si>
  <si>
    <t>送料</t>
    <rPh sb="0" eb="2">
      <t>ソウリョウ</t>
    </rPh>
    <phoneticPr fontId="2"/>
  </si>
  <si>
    <t>生協配達料</t>
    <rPh sb="0" eb="2">
      <t>セイキョウ</t>
    </rPh>
    <rPh sb="2" eb="5">
      <t>ハイタツリョウ</t>
    </rPh>
    <phoneticPr fontId="2"/>
  </si>
  <si>
    <t>代行手数料</t>
    <rPh sb="0" eb="2">
      <t>ダイコウ</t>
    </rPh>
    <rPh sb="2" eb="5">
      <t>テスウリョウ</t>
    </rPh>
    <phoneticPr fontId="2"/>
  </si>
  <si>
    <t>総合計</t>
    <rPh sb="0" eb="3">
      <t>ソウゴウケイ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</si>
</sst>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¥&quot;#,##0;[Red]&quot;¥&quot;\-#,##0"/>
  </numFmts>
  <fonts count="4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24"/>
      <color theme="1"/>
      <name val="Calibri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64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 applyProtection="1">
      <alignment vertical="center"/>
      <protection locked="0"/>
    </xf>
    <xf numFmtId="164" fontId="0" fillId="2" borderId="1" xfId="1" applyFont="1" applyFill="1" applyBorder="1" applyProtection="1">
      <alignment vertical="center"/>
      <protection locked="0"/>
    </xf>
    <xf numFmtId="164" fontId="0" fillId="0" borderId="1" xfId="1" applyFont="1" applyBorder="1">
      <alignment vertical="center"/>
    </xf>
    <xf numFmtId="0" fontId="0" fillId="0" borderId="1" xfId="0" applyBorder="1" applyAlignment="1">
      <alignment horizontal="right" vertical="center"/>
    </xf>
    <xf numFmtId="164" fontId="0" fillId="0" borderId="1" xfId="1" applyFont="1" applyBorder="1" applyAlignment="1" applyProtection="1">
      <alignment horizontal="right" vertical="center"/>
    </xf>
    <xf numFmtId="164" fontId="0" fillId="0" borderId="1" xfId="1" applyFont="1" applyBorder="1" applyProtection="1">
      <alignment vertical="center"/>
    </xf>
    <xf numFmtId="0" fontId="0" fillId="2" borderId="1" xfId="0" applyFill="1" applyBorder="1" applyAlignment="1" applyProtection="1">
      <alignment vertical="center" wrapText="1"/>
      <protection locked="0"/>
    </xf>
    <xf numFmtId="0" fontId="3" fillId="0" borderId="0" xfId="0" applyFont="1" applyAlignment="1">
      <alignment horizontal="center" vertical="center"/>
    </xf>
  </cellXfs>
  <cellStyles count="2">
    <cellStyle name="Currency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45"/>
  <sheetViews>
    <sheetView tabSelected="1" topLeftCell="A22" workbookViewId="0">
      <selection activeCell="H6" sqref="H6"/>
    </sheetView>
  </sheetViews>
  <sheetFormatPr defaultRowHeight="14.45"/>
  <cols>
    <col min="3" max="3" width="23.125" customWidth="1"/>
    <col min="5" max="5" width="10.375" bestFit="1" customWidth="1"/>
    <col min="6" max="6" width="12.375" bestFit="1" customWidth="1"/>
    <col min="7" max="7" width="30.25" customWidth="1"/>
  </cols>
  <sheetData>
    <row r="1" spans="2:7">
      <c r="B1" s="9" t="s">
        <v>0</v>
      </c>
      <c r="C1" s="9"/>
      <c r="D1" s="9"/>
      <c r="E1" s="9"/>
      <c r="F1" s="9"/>
      <c r="G1" s="9"/>
    </row>
    <row r="2" spans="2:7">
      <c r="B2" s="9"/>
      <c r="C2" s="9"/>
      <c r="D2" s="9"/>
      <c r="E2" s="9"/>
      <c r="F2" s="9"/>
      <c r="G2" s="9"/>
    </row>
    <row r="4" spans="2:7">
      <c r="B4" s="1" t="s">
        <v>1</v>
      </c>
      <c r="C4" s="2" t="s">
        <v>2</v>
      </c>
      <c r="F4" s="1" t="s">
        <v>3</v>
      </c>
      <c r="G4" s="2" t="s">
        <v>4</v>
      </c>
    </row>
    <row r="5" spans="2:7">
      <c r="B5" s="1" t="s">
        <v>5</v>
      </c>
      <c r="C5" s="2" t="s">
        <v>6</v>
      </c>
      <c r="F5" s="1" t="s">
        <v>7</v>
      </c>
      <c r="G5" s="2" t="s">
        <v>8</v>
      </c>
    </row>
    <row r="6" spans="2:7">
      <c r="B6" s="1" t="s">
        <v>9</v>
      </c>
      <c r="C6" s="2"/>
      <c r="F6" s="1" t="s">
        <v>10</v>
      </c>
      <c r="G6" s="2" t="s">
        <v>11</v>
      </c>
    </row>
    <row r="7" spans="2:7">
      <c r="B7" s="1" t="s">
        <v>12</v>
      </c>
      <c r="C7" s="2" t="s">
        <v>13</v>
      </c>
      <c r="F7" s="1" t="s">
        <v>14</v>
      </c>
      <c r="G7" s="2" t="s">
        <v>15</v>
      </c>
    </row>
    <row r="9" spans="2:7">
      <c r="B9" s="1"/>
      <c r="C9" s="1" t="s">
        <v>16</v>
      </c>
      <c r="D9" s="1" t="s">
        <v>17</v>
      </c>
      <c r="E9" s="1" t="s">
        <v>18</v>
      </c>
      <c r="F9" s="1" t="s">
        <v>19</v>
      </c>
      <c r="G9" s="1" t="s">
        <v>20</v>
      </c>
    </row>
    <row r="10" spans="2:7">
      <c r="B10" s="1">
        <v>1</v>
      </c>
      <c r="C10" s="2" t="s">
        <v>21</v>
      </c>
      <c r="D10" s="3">
        <v>7.68</v>
      </c>
      <c r="E10" s="2">
        <v>100</v>
      </c>
      <c r="F10" s="4">
        <f>D10*E10</f>
        <v>768</v>
      </c>
      <c r="G10" s="2" t="s">
        <v>22</v>
      </c>
    </row>
    <row r="11" spans="2:7">
      <c r="B11" s="1">
        <v>2</v>
      </c>
      <c r="C11" s="2" t="s">
        <v>23</v>
      </c>
      <c r="D11" s="3">
        <v>5.3</v>
      </c>
      <c r="E11" s="2">
        <v>50</v>
      </c>
      <c r="F11" s="4">
        <f>D11*E11</f>
        <v>265</v>
      </c>
      <c r="G11" s="2" t="s">
        <v>24</v>
      </c>
    </row>
    <row r="12" spans="2:7">
      <c r="B12" s="1">
        <v>3</v>
      </c>
      <c r="C12" s="2" t="s">
        <v>25</v>
      </c>
      <c r="D12" s="3">
        <v>3.68</v>
      </c>
      <c r="E12" s="2">
        <v>50</v>
      </c>
      <c r="F12" s="4">
        <f t="shared" ref="F12:F39" si="0">D12*E12</f>
        <v>184</v>
      </c>
      <c r="G12" s="2" t="s">
        <v>26</v>
      </c>
    </row>
    <row r="13" spans="2:7">
      <c r="B13" s="1">
        <v>4</v>
      </c>
      <c r="C13" s="2" t="s">
        <v>27</v>
      </c>
      <c r="D13" s="3">
        <v>3.68</v>
      </c>
      <c r="E13" s="2">
        <v>50</v>
      </c>
      <c r="F13" s="4">
        <f t="shared" si="0"/>
        <v>184</v>
      </c>
      <c r="G13" s="2" t="s">
        <v>28</v>
      </c>
    </row>
    <row r="14" spans="2:7">
      <c r="B14" s="1">
        <v>5</v>
      </c>
      <c r="C14" s="2" t="s">
        <v>29</v>
      </c>
      <c r="D14" s="3">
        <v>9.26</v>
      </c>
      <c r="E14" s="2">
        <v>50</v>
      </c>
      <c r="F14" s="4">
        <f t="shared" si="0"/>
        <v>463</v>
      </c>
      <c r="G14" s="2" t="s">
        <v>30</v>
      </c>
    </row>
    <row r="15" spans="2:7">
      <c r="B15" s="1">
        <v>6</v>
      </c>
      <c r="C15" s="2" t="s">
        <v>31</v>
      </c>
      <c r="D15" s="3">
        <v>5.52</v>
      </c>
      <c r="E15" s="2">
        <v>50</v>
      </c>
      <c r="F15" s="4">
        <f t="shared" si="0"/>
        <v>276</v>
      </c>
      <c r="G15" s="2" t="s">
        <v>32</v>
      </c>
    </row>
    <row r="16" spans="2:7">
      <c r="B16" s="1">
        <v>7</v>
      </c>
      <c r="C16" s="2" t="s">
        <v>33</v>
      </c>
      <c r="D16" s="3">
        <v>10.4</v>
      </c>
      <c r="E16" s="2">
        <v>50</v>
      </c>
      <c r="F16" s="4">
        <f t="shared" si="0"/>
        <v>520</v>
      </c>
      <c r="G16" s="2" t="s">
        <v>34</v>
      </c>
    </row>
    <row r="17" spans="2:7">
      <c r="B17" s="1">
        <v>8</v>
      </c>
      <c r="C17" s="2" t="s">
        <v>35</v>
      </c>
      <c r="D17" s="3">
        <v>7.34</v>
      </c>
      <c r="E17" s="2">
        <v>50</v>
      </c>
      <c r="F17" s="4">
        <f t="shared" si="0"/>
        <v>367</v>
      </c>
      <c r="G17" s="2" t="s">
        <v>36</v>
      </c>
    </row>
    <row r="18" spans="2:7">
      <c r="B18" s="1">
        <v>9</v>
      </c>
      <c r="C18" s="2" t="s">
        <v>37</v>
      </c>
      <c r="D18" s="3">
        <v>110.4</v>
      </c>
      <c r="E18" s="2">
        <v>10</v>
      </c>
      <c r="F18" s="4">
        <f t="shared" si="0"/>
        <v>1104</v>
      </c>
      <c r="G18" s="2" t="s">
        <v>38</v>
      </c>
    </row>
    <row r="19" spans="2:7">
      <c r="B19" s="1">
        <v>10</v>
      </c>
      <c r="C19" s="2" t="s">
        <v>39</v>
      </c>
      <c r="D19" s="3">
        <v>0.96</v>
      </c>
      <c r="E19" s="2">
        <v>100</v>
      </c>
      <c r="F19" s="4">
        <f t="shared" si="0"/>
        <v>96</v>
      </c>
      <c r="G19" s="2" t="s">
        <v>40</v>
      </c>
    </row>
    <row r="20" spans="2:7">
      <c r="B20" s="1">
        <v>11</v>
      </c>
      <c r="C20" s="2" t="s">
        <v>41</v>
      </c>
      <c r="D20" s="3">
        <v>5.8</v>
      </c>
      <c r="E20" s="2">
        <v>15</v>
      </c>
      <c r="F20" s="4">
        <f t="shared" si="0"/>
        <v>87</v>
      </c>
      <c r="G20" s="2" t="s">
        <v>42</v>
      </c>
    </row>
    <row r="21" spans="2:7">
      <c r="B21" s="1">
        <v>12</v>
      </c>
      <c r="C21" s="2" t="s">
        <v>43</v>
      </c>
      <c r="D21" s="3">
        <v>1.07</v>
      </c>
      <c r="E21" s="2">
        <v>100</v>
      </c>
      <c r="F21" s="4">
        <f t="shared" si="0"/>
        <v>107</v>
      </c>
      <c r="G21" s="2" t="s">
        <v>44</v>
      </c>
    </row>
    <row r="22" spans="2:7">
      <c r="B22" s="1">
        <v>13</v>
      </c>
      <c r="C22" s="2" t="s">
        <v>45</v>
      </c>
      <c r="D22" s="3">
        <v>2.6</v>
      </c>
      <c r="E22" s="2">
        <v>10</v>
      </c>
      <c r="F22" s="4">
        <f t="shared" si="0"/>
        <v>26</v>
      </c>
      <c r="G22" s="2" t="s">
        <v>46</v>
      </c>
    </row>
    <row r="23" spans="2:7">
      <c r="B23" s="1">
        <v>14</v>
      </c>
      <c r="C23" s="2" t="s">
        <v>47</v>
      </c>
      <c r="D23" s="3">
        <v>2.6</v>
      </c>
      <c r="E23" s="2">
        <v>10</v>
      </c>
      <c r="F23" s="4">
        <f t="shared" si="0"/>
        <v>26</v>
      </c>
      <c r="G23" s="2" t="s">
        <v>48</v>
      </c>
    </row>
    <row r="24" spans="2:7">
      <c r="B24" s="1">
        <v>15</v>
      </c>
      <c r="C24" s="2" t="s">
        <v>49</v>
      </c>
      <c r="D24" s="3">
        <v>2.2000000000000002</v>
      </c>
      <c r="E24" s="2">
        <v>10</v>
      </c>
      <c r="F24" s="4">
        <f t="shared" si="0"/>
        <v>22</v>
      </c>
      <c r="G24" s="2" t="s">
        <v>50</v>
      </c>
    </row>
    <row r="25" spans="2:7">
      <c r="B25" s="1">
        <v>16</v>
      </c>
      <c r="C25" s="2" t="s">
        <v>51</v>
      </c>
      <c r="D25" s="3">
        <v>2.2000000000000002</v>
      </c>
      <c r="E25" s="2">
        <v>10</v>
      </c>
      <c r="F25" s="4">
        <f t="shared" si="0"/>
        <v>22</v>
      </c>
      <c r="G25" s="2" t="s">
        <v>52</v>
      </c>
    </row>
    <row r="26" spans="2:7">
      <c r="B26" s="1">
        <v>17</v>
      </c>
      <c r="C26" s="2" t="s">
        <v>53</v>
      </c>
      <c r="D26" s="3">
        <v>2.2000000000000002</v>
      </c>
      <c r="E26" s="2">
        <v>10</v>
      </c>
      <c r="F26" s="4">
        <f t="shared" si="0"/>
        <v>22</v>
      </c>
      <c r="G26" s="2" t="s">
        <v>54</v>
      </c>
    </row>
    <row r="27" spans="2:7">
      <c r="B27" s="1">
        <v>18</v>
      </c>
      <c r="C27" s="2" t="s">
        <v>55</v>
      </c>
      <c r="D27" s="3">
        <v>2.6</v>
      </c>
      <c r="E27" s="2">
        <v>10</v>
      </c>
      <c r="F27" s="4">
        <f t="shared" si="0"/>
        <v>26</v>
      </c>
      <c r="G27" s="2" t="s">
        <v>56</v>
      </c>
    </row>
    <row r="28" spans="2:7">
      <c r="B28" s="1">
        <v>19</v>
      </c>
      <c r="C28" s="2" t="s">
        <v>57</v>
      </c>
      <c r="D28" s="3">
        <v>2.6</v>
      </c>
      <c r="E28" s="2">
        <v>10</v>
      </c>
      <c r="F28" s="4">
        <f t="shared" si="0"/>
        <v>26</v>
      </c>
      <c r="G28" s="2" t="s">
        <v>58</v>
      </c>
    </row>
    <row r="29" spans="2:7">
      <c r="B29" s="1">
        <v>20</v>
      </c>
      <c r="C29" s="2" t="s">
        <v>59</v>
      </c>
      <c r="D29" s="3">
        <v>110.7</v>
      </c>
      <c r="E29" s="2">
        <v>10</v>
      </c>
      <c r="F29" s="4">
        <f t="shared" si="0"/>
        <v>1107</v>
      </c>
      <c r="G29" s="2" t="s">
        <v>60</v>
      </c>
    </row>
    <row r="30" spans="2:7">
      <c r="B30" s="1">
        <v>21</v>
      </c>
      <c r="C30" s="2" t="s">
        <v>61</v>
      </c>
      <c r="D30" s="3">
        <v>299.8</v>
      </c>
      <c r="E30" s="2">
        <v>10</v>
      </c>
      <c r="F30" s="4">
        <f t="shared" si="0"/>
        <v>2998</v>
      </c>
      <c r="G30" s="2" t="s">
        <v>62</v>
      </c>
    </row>
    <row r="31" spans="2:7">
      <c r="B31" s="1">
        <v>22</v>
      </c>
      <c r="C31" s="2" t="s">
        <v>63</v>
      </c>
      <c r="D31" s="3">
        <v>30.1</v>
      </c>
      <c r="E31" s="2">
        <v>20</v>
      </c>
      <c r="F31" s="4">
        <f t="shared" si="0"/>
        <v>602</v>
      </c>
      <c r="G31" s="2" t="s">
        <v>64</v>
      </c>
    </row>
    <row r="32" spans="2:7">
      <c r="B32" s="1">
        <v>23</v>
      </c>
      <c r="C32" s="8" t="s">
        <v>65</v>
      </c>
      <c r="D32" s="3">
        <v>285</v>
      </c>
      <c r="E32" s="2">
        <v>5</v>
      </c>
      <c r="F32" s="4">
        <f t="shared" si="0"/>
        <v>1425</v>
      </c>
      <c r="G32" s="2" t="s">
        <v>66</v>
      </c>
    </row>
    <row r="33" spans="2:7">
      <c r="B33" s="1">
        <v>24</v>
      </c>
      <c r="C33" s="2" t="s">
        <v>67</v>
      </c>
      <c r="D33" s="3">
        <v>1157</v>
      </c>
      <c r="E33" s="2">
        <v>3</v>
      </c>
      <c r="F33" s="4">
        <f t="shared" si="0"/>
        <v>3471</v>
      </c>
      <c r="G33" s="2" t="s">
        <v>68</v>
      </c>
    </row>
    <row r="34" spans="2:7">
      <c r="B34" s="1">
        <v>25</v>
      </c>
      <c r="C34" s="2" t="s">
        <v>69</v>
      </c>
      <c r="D34" s="3">
        <v>30.8</v>
      </c>
      <c r="E34" s="2">
        <v>10</v>
      </c>
      <c r="F34" s="4">
        <f t="shared" si="0"/>
        <v>308</v>
      </c>
      <c r="G34" s="2" t="s">
        <v>70</v>
      </c>
    </row>
    <row r="35" spans="2:7">
      <c r="B35" s="1">
        <v>26</v>
      </c>
      <c r="C35" s="2" t="s">
        <v>71</v>
      </c>
      <c r="D35" s="3">
        <v>55.3</v>
      </c>
      <c r="E35" s="2">
        <v>10</v>
      </c>
      <c r="F35" s="4">
        <f t="shared" si="0"/>
        <v>553</v>
      </c>
      <c r="G35" s="2" t="s">
        <v>72</v>
      </c>
    </row>
    <row r="36" spans="2:7">
      <c r="B36" s="1">
        <v>27</v>
      </c>
      <c r="C36" s="2" t="s">
        <v>73</v>
      </c>
      <c r="D36" s="3">
        <v>30.5</v>
      </c>
      <c r="E36" s="2">
        <v>10</v>
      </c>
      <c r="F36" s="4">
        <f t="shared" si="0"/>
        <v>305</v>
      </c>
      <c r="G36" s="2" t="s">
        <v>74</v>
      </c>
    </row>
    <row r="37" spans="2:7">
      <c r="B37" s="1">
        <v>28</v>
      </c>
      <c r="C37" s="2" t="s">
        <v>75</v>
      </c>
      <c r="D37" s="3">
        <v>57.5</v>
      </c>
      <c r="E37" s="2">
        <v>10</v>
      </c>
      <c r="F37" s="4">
        <f t="shared" si="0"/>
        <v>575</v>
      </c>
      <c r="G37" s="2" t="s">
        <v>76</v>
      </c>
    </row>
    <row r="38" spans="2:7">
      <c r="B38" s="1">
        <v>29</v>
      </c>
      <c r="C38" s="8" t="s">
        <v>77</v>
      </c>
      <c r="D38" s="3">
        <v>34.1</v>
      </c>
      <c r="E38" s="2">
        <v>10</v>
      </c>
      <c r="F38" s="4">
        <f t="shared" si="0"/>
        <v>341</v>
      </c>
      <c r="G38" s="2" t="s">
        <v>78</v>
      </c>
    </row>
    <row r="39" spans="2:7">
      <c r="B39" s="1">
        <v>30</v>
      </c>
      <c r="C39" s="2" t="s">
        <v>79</v>
      </c>
      <c r="D39" s="3">
        <v>30.5</v>
      </c>
      <c r="E39" s="2">
        <v>10</v>
      </c>
      <c r="F39" s="4">
        <f t="shared" si="0"/>
        <v>305</v>
      </c>
      <c r="G39" s="2" t="s">
        <v>80</v>
      </c>
    </row>
    <row r="40" spans="2:7">
      <c r="B40" s="1"/>
      <c r="C40" s="1"/>
      <c r="D40" s="1"/>
      <c r="E40" s="5" t="s">
        <v>81</v>
      </c>
      <c r="F40" s="4">
        <f>SUM(F10:F39)</f>
        <v>16581</v>
      </c>
      <c r="G40" s="1"/>
    </row>
    <row r="41" spans="2:7">
      <c r="E41" s="5" t="s">
        <v>82</v>
      </c>
      <c r="F41" s="3"/>
    </row>
    <row r="42" spans="2:7">
      <c r="E42" s="5" t="s">
        <v>83</v>
      </c>
      <c r="F42" s="3"/>
    </row>
    <row r="43" spans="2:7">
      <c r="E43" s="5" t="s">
        <v>84</v>
      </c>
      <c r="F43" s="6">
        <f>IF(C7="あり(300円)",300,0)</f>
        <v>0</v>
      </c>
    </row>
    <row r="44" spans="2:7">
      <c r="E44" s="5" t="s">
        <v>85</v>
      </c>
      <c r="F44" s="6">
        <f>IF(F40&lt;=10000,500,F40*0.05)</f>
        <v>829.05000000000007</v>
      </c>
    </row>
    <row r="45" spans="2:7">
      <c r="E45" s="5" t="s">
        <v>86</v>
      </c>
      <c r="F45" s="7">
        <f>SUM(F40:F44)</f>
        <v>17410.05</v>
      </c>
    </row>
  </sheetData>
  <sheetProtection algorithmName="SHA-512" hashValue="j8rm+0Ey8KD4LuLC5wJvRePRsqYok+mZUCnMFhUmhU8PoH/pbL/f1qqVhaDWZL5R4hKZFiSQzEqlqHNqqrWDkA==" saltValue="UiEh+yVJJmfZ1woRd/aOrw==" spinCount="100000" sheet="1" objects="1" scenarios="1"/>
  <mergeCells count="1">
    <mergeCell ref="B1:G2"/>
  </mergeCells>
  <phoneticPr fontId="2"/>
  <dataValidations count="1">
    <dataValidation type="list" allowBlank="1" showInputMessage="1" showErrorMessage="1" sqref="C7" xr:uid="{00000000-0002-0000-0000-000000000000}">
      <formula1>"あり(300円),なし"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281834-bd77-4da8-9b5c-8cdc7ad0c56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C52E1EFDCF6F64990155574BBDBDC84" ma:contentTypeVersion="14" ma:contentTypeDescription="新しいドキュメントを作成します。" ma:contentTypeScope="" ma:versionID="19b414c3d9da9451ede3c10639b9d807">
  <xsd:schema xmlns:xsd="http://www.w3.org/2001/XMLSchema" xmlns:xs="http://www.w3.org/2001/XMLSchema" xmlns:p="http://schemas.microsoft.com/office/2006/metadata/properties" xmlns:ns2="63281834-bd77-4da8-9b5c-8cdc7ad0c569" xmlns:ns3="64183b6c-8ea3-4ca2-af76-7bf4d48b8167" targetNamespace="http://schemas.microsoft.com/office/2006/metadata/properties" ma:root="true" ma:fieldsID="1249fea17e49e03d1deddd1e94109679" ns2:_="" ns3:_="">
    <xsd:import namespace="63281834-bd77-4da8-9b5c-8cdc7ad0c569"/>
    <xsd:import namespace="64183b6c-8ea3-4ca2-af76-7bf4d48b81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281834-bd77-4da8-9b5c-8cdc7ad0c5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4ff13f57-c2f9-47ee-807d-4f367a1673d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183b6c-8ea3-4ca2-af76-7bf4d48b8167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2D5EF4-397E-4100-8958-7BB3696E11C4}"/>
</file>

<file path=customXml/itemProps2.xml><?xml version="1.0" encoding="utf-8"?>
<ds:datastoreItem xmlns:ds="http://schemas.openxmlformats.org/officeDocument/2006/customXml" ds:itemID="{2FAA5A27-9D12-46B3-8D9A-B96305B94CCB}"/>
</file>

<file path=customXml/itemProps3.xml><?xml version="1.0" encoding="utf-8"?>
<ds:datastoreItem xmlns:ds="http://schemas.openxmlformats.org/officeDocument/2006/customXml" ds:itemID="{85655BB9-FE39-4909-AD66-170E7416B51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COOP</dc:creator>
  <cp:keywords/>
  <dc:description/>
  <cp:lastModifiedBy>PANETTI Marco</cp:lastModifiedBy>
  <cp:revision/>
  <dcterms:created xsi:type="dcterms:W3CDTF">2021-06-12T04:39:37Z</dcterms:created>
  <dcterms:modified xsi:type="dcterms:W3CDTF">2023-01-28T06:12:22Z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0x0101009C52E1EFDCF6F64990155574BBDBDC84</vt:lpwstr>
  </property>
  <property fmtid="{D5CDD505-2E9C-101B-9397-08002B2CF9AE}" pid="3" name="MediaServiceImageTags">
    <vt:lpwstr/>
  </property>
</Properties>
</file>