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1"/>
  </bookViews>
  <sheets>
    <sheet name="Combined Results" sheetId="2" r:id="rId1"/>
    <sheet name="Result Comparison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2" l="1"/>
  <c r="AI20" i="2"/>
  <c r="AH20" i="2"/>
  <c r="AG20" i="2"/>
  <c r="AF20" i="2"/>
  <c r="AE20" i="2"/>
  <c r="AI19" i="2"/>
  <c r="AH19" i="2"/>
  <c r="AG19" i="2"/>
  <c r="AF19" i="2"/>
  <c r="AE19" i="2"/>
  <c r="AI18" i="2"/>
  <c r="AH18" i="2"/>
  <c r="AG18" i="2"/>
  <c r="AF18" i="2"/>
  <c r="AE18" i="2"/>
  <c r="AI17" i="2"/>
  <c r="AH17" i="2"/>
  <c r="AG17" i="2"/>
  <c r="AF17" i="2"/>
  <c r="AE17" i="2"/>
  <c r="AI11" i="2"/>
  <c r="AH11" i="2"/>
  <c r="AG11" i="2"/>
  <c r="AF11" i="2"/>
  <c r="AE11" i="2"/>
  <c r="U20" i="2"/>
  <c r="T20" i="2"/>
  <c r="S20" i="2"/>
  <c r="R20" i="2"/>
  <c r="U19" i="2"/>
  <c r="T19" i="2"/>
  <c r="S19" i="2"/>
  <c r="R19" i="2"/>
  <c r="Q19" i="2"/>
  <c r="U18" i="2"/>
  <c r="T18" i="2"/>
  <c r="S18" i="2"/>
  <c r="R18" i="2"/>
  <c r="Q18" i="2"/>
  <c r="U17" i="2"/>
  <c r="T17" i="2"/>
  <c r="S17" i="2"/>
  <c r="R17" i="2"/>
  <c r="Q17" i="2"/>
  <c r="U11" i="2"/>
  <c r="T11" i="2"/>
  <c r="S11" i="2"/>
  <c r="R11" i="2"/>
  <c r="Q11" i="2"/>
  <c r="D17" i="2" l="1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C20" i="2"/>
  <c r="C19" i="2"/>
  <c r="C18" i="2"/>
  <c r="C17" i="2"/>
  <c r="F49" i="2" l="1"/>
  <c r="M6" i="3" s="1"/>
  <c r="F42" i="2"/>
  <c r="M4" i="3" s="1"/>
  <c r="F44" i="2"/>
  <c r="F51" i="2"/>
  <c r="E44" i="2"/>
  <c r="E51" i="2"/>
  <c r="D44" i="2"/>
  <c r="D51" i="2"/>
  <c r="G43" i="2"/>
  <c r="G50" i="2"/>
  <c r="C49" i="2"/>
  <c r="J6" i="3" s="1"/>
  <c r="C42" i="2"/>
  <c r="J4" i="3" s="1"/>
  <c r="F50" i="2"/>
  <c r="F43" i="2"/>
  <c r="F48" i="2"/>
  <c r="F41" i="2"/>
  <c r="G49" i="2"/>
  <c r="N6" i="3" s="1"/>
  <c r="G42" i="2"/>
  <c r="N4" i="3" s="1"/>
  <c r="D49" i="2"/>
  <c r="K6" i="3" s="1"/>
  <c r="D42" i="2"/>
  <c r="K4" i="3" s="1"/>
  <c r="G41" i="2"/>
  <c r="G48" i="2"/>
  <c r="E48" i="2"/>
  <c r="E41" i="2"/>
  <c r="G44" i="2"/>
  <c r="G51" i="2"/>
  <c r="E49" i="2"/>
  <c r="L6" i="3" s="1"/>
  <c r="E42" i="2"/>
  <c r="L4" i="3" s="1"/>
  <c r="C48" i="2"/>
  <c r="C41" i="2"/>
  <c r="C50" i="2"/>
  <c r="C6" i="3" s="1"/>
  <c r="C43" i="2"/>
  <c r="C4" i="3" s="1"/>
  <c r="E50" i="2"/>
  <c r="E43" i="2"/>
  <c r="C44" i="2"/>
  <c r="C51" i="2"/>
  <c r="D43" i="2"/>
  <c r="D4" i="3" s="1"/>
  <c r="D50" i="2"/>
  <c r="D48" i="2"/>
  <c r="D41" i="2"/>
  <c r="E11" i="2"/>
  <c r="G6" i="3" l="1"/>
  <c r="G4" i="3"/>
  <c r="G11" i="2"/>
  <c r="F11" i="2"/>
  <c r="D11" i="2"/>
  <c r="C11" i="2"/>
  <c r="F4" i="3" l="1"/>
  <c r="F6" i="3"/>
  <c r="X4" i="3"/>
  <c r="X6" i="3"/>
  <c r="AA4" i="3"/>
  <c r="AA6" i="3"/>
  <c r="Y6" i="3"/>
  <c r="Y4" i="3"/>
  <c r="Z6" i="3"/>
  <c r="Z4" i="3"/>
  <c r="S6" i="3"/>
  <c r="S4" i="3"/>
  <c r="AB4" i="3"/>
  <c r="AB6" i="3"/>
  <c r="Q6" i="3"/>
  <c r="Q4" i="3"/>
  <c r="T4" i="3"/>
  <c r="T6" i="3"/>
  <c r="U4" i="3"/>
  <c r="U6" i="3"/>
  <c r="E4" i="3"/>
  <c r="E6" i="3"/>
  <c r="R6" i="3"/>
  <c r="R4" i="3"/>
  <c r="D6" i="3"/>
</calcChain>
</file>

<file path=xl/sharedStrings.xml><?xml version="1.0" encoding="utf-8"?>
<sst xmlns="http://schemas.openxmlformats.org/spreadsheetml/2006/main" count="141" uniqueCount="30">
  <si>
    <t>Basin Ratio</t>
  </si>
  <si>
    <t>Cell fates</t>
  </si>
  <si>
    <t>Control</t>
  </si>
  <si>
    <t>APC</t>
  </si>
  <si>
    <t>RAS</t>
  </si>
  <si>
    <t>PTEN</t>
  </si>
  <si>
    <t>P53</t>
  </si>
  <si>
    <t>Metastasis</t>
  </si>
  <si>
    <t>Abnormal Proliferation</t>
  </si>
  <si>
    <t>Normal Proliferation</t>
  </si>
  <si>
    <t>Tumor Progression</t>
  </si>
  <si>
    <t>ATLANTIS</t>
  </si>
  <si>
    <t>Cho et al</t>
  </si>
  <si>
    <t>SEM (ATLANTIS)</t>
  </si>
  <si>
    <t>KRAS</t>
  </si>
  <si>
    <t>TP53</t>
  </si>
  <si>
    <t>Metastasis + Abnormal Proliferation</t>
  </si>
  <si>
    <t>Metastasis + Normal Proliferation</t>
  </si>
  <si>
    <t>Quiescence</t>
  </si>
  <si>
    <t>Simulation 1</t>
  </si>
  <si>
    <t>Total</t>
  </si>
  <si>
    <t>Simulation 2</t>
  </si>
  <si>
    <t>Simulation 3</t>
  </si>
  <si>
    <t>Result Summary</t>
  </si>
  <si>
    <t>Average Basin Sizes</t>
  </si>
  <si>
    <t>Standard Error of Mean</t>
  </si>
  <si>
    <t>Selected Cell fates</t>
  </si>
  <si>
    <t>Fate 1</t>
  </si>
  <si>
    <t>Fate 2</t>
  </si>
  <si>
    <t>Fate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</si>
</sst>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6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5" fillId="7" borderId="15" xfId="0" quotePrefix="1" applyFont="1" applyFill="1" applyBorder="1" applyAlignment="1">
      <alignment horizontal="center" vertical="center"/>
    </xf>
    <xf numFmtId="0" fontId="5" fillId="7" borderId="16" xfId="0" quotePrefix="1" applyFont="1" applyFill="1" applyBorder="1" applyAlignment="1">
      <alignment horizontal="center" vertical="center"/>
    </xf>
    <xf numFmtId="0" fontId="5" fillId="7" borderId="17" xfId="0" quotePrefix="1" applyFont="1" applyFill="1" applyBorder="1" applyAlignment="1">
      <alignment horizontal="center" vertical="center"/>
    </xf>
    <xf numFmtId="0" fontId="5" fillId="7" borderId="13" xfId="0" quotePrefix="1" applyFont="1" applyFill="1" applyBorder="1" applyAlignment="1">
      <alignment horizontal="center" vertical="center"/>
    </xf>
    <xf numFmtId="0" fontId="5" fillId="7" borderId="14" xfId="0" quotePrefix="1" applyFont="1" applyFill="1" applyBorder="1" applyAlignment="1">
      <alignment horizontal="center" vertical="center"/>
    </xf>
    <xf numFmtId="0" fontId="5" fillId="7" borderId="3" xfId="0" quotePrefix="1" applyFont="1" applyFill="1" applyBorder="1" applyAlignment="1">
      <alignment horizontal="center" vertical="center"/>
    </xf>
    <xf numFmtId="0" fontId="5" fillId="7" borderId="4" xfId="0" quotePrefix="1" applyFont="1" applyFill="1" applyBorder="1" applyAlignment="1">
      <alignment horizontal="center" vertical="center"/>
    </xf>
    <xf numFmtId="0" fontId="5" fillId="7" borderId="5" xfId="0" quotePrefix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Results'!$B$18</c:f>
              <c:strCache>
                <c:ptCount val="1"/>
                <c:pt idx="0">
                  <c:v>Abnormal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Results'!$C$4:$G$4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Results'!$C$18:$G$18</c:f>
              <c:numCache>
                <c:formatCode>General</c:formatCode>
                <c:ptCount val="5"/>
                <c:pt idx="0">
                  <c:v>0.1263</c:v>
                </c:pt>
                <c:pt idx="1">
                  <c:v>0.12639999999999998</c:v>
                </c:pt>
                <c:pt idx="2">
                  <c:v>0.45099999999999996</c:v>
                </c:pt>
                <c:pt idx="3">
                  <c:v>0.43059999999999998</c:v>
                </c:pt>
                <c:pt idx="4">
                  <c:v>0.43439999999999995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3-4DE7-855D-745C00D4CB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Results'!$B$20</c:f>
              <c:strCache>
                <c:ptCount val="1"/>
                <c:pt idx="0">
                  <c:v>Tumor Progression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Results'!$AE$4:$AI$4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Results'!$AE$20:$AI$20</c:f>
              <c:numCache>
                <c:formatCode>General</c:formatCode>
                <c:ptCount val="5"/>
                <c:pt idx="0">
                  <c:v>0.14130000000000001</c:v>
                </c:pt>
                <c:pt idx="1">
                  <c:v>0.14130000000000001</c:v>
                </c:pt>
                <c:pt idx="2">
                  <c:v>0.46039999999999998</c:v>
                </c:pt>
                <c:pt idx="3">
                  <c:v>0.434</c:v>
                </c:pt>
                <c:pt idx="4">
                  <c:v>0.42659999999999998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9-4031-995B-B2EED52F8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Results'!$B$17</c:f>
              <c:strCache>
                <c:ptCount val="1"/>
                <c:pt idx="0">
                  <c:v>Metastasis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Results'!$AE$4:$AI$4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Results'!$AE$17:$AI$17</c:f>
              <c:numCache>
                <c:formatCode>General</c:formatCode>
                <c:ptCount val="5"/>
                <c:pt idx="0">
                  <c:v>0.21249999999999999</c:v>
                </c:pt>
                <c:pt idx="1">
                  <c:v>0.21290000000000001</c:v>
                </c:pt>
                <c:pt idx="2">
                  <c:v>0.60809999999999997</c:v>
                </c:pt>
                <c:pt idx="3">
                  <c:v>0.59220000000000006</c:v>
                </c:pt>
                <c:pt idx="4">
                  <c:v>0.98730000000000007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0-496A-96E8-B7A09BB87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Results'!$B$19</c:f>
              <c:strCache>
                <c:ptCount val="1"/>
                <c:pt idx="0">
                  <c:v>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Results'!$AE$4:$AI$4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Results'!$AE$19:$AI$19</c:f>
              <c:numCache>
                <c:formatCode>General</c:formatCode>
                <c:ptCount val="5"/>
                <c:pt idx="0">
                  <c:v>0.78659999999999997</c:v>
                </c:pt>
                <c:pt idx="1">
                  <c:v>0.78620000000000001</c:v>
                </c:pt>
                <c:pt idx="2">
                  <c:v>0.39069999999999999</c:v>
                </c:pt>
                <c:pt idx="3">
                  <c:v>0.40679999999999999</c:v>
                </c:pt>
                <c:pt idx="4">
                  <c:v>1.17E-2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9-40E5-9323-F44DA063E1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558481321177043E-2"/>
          <c:y val="0.1777179397703548"/>
          <c:w val="0.92403106045155492"/>
          <c:h val="0.47751776896714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 Comparison'!$B$4</c:f>
              <c:strCache>
                <c:ptCount val="1"/>
                <c:pt idx="0">
                  <c:v>ATLANTIS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('Result Comparison'!$C$6:$G$6,'Result Comparison'!$J$6:$N$6,'Result Comparison'!$Q$6:$U$6,'Result Comparison'!$X$6:$AB$6)</c:f>
                <c:numCache>
                  <c:formatCode>General</c:formatCode>
                  <c:ptCount val="20"/>
                  <c:pt idx="0">
                    <c:v>1.9191780648091111E-2</c:v>
                  </c:pt>
                  <c:pt idx="1">
                    <c:v>1.9228104430754452E-2</c:v>
                  </c:pt>
                  <c:pt idx="2">
                    <c:v>2.2452245618942726E-2</c:v>
                  </c:pt>
                  <c:pt idx="3">
                    <c:v>2.8067616769350424E-2</c:v>
                  </c:pt>
                  <c:pt idx="4">
                    <c:v>1.7840901820753843E-2</c:v>
                  </c:pt>
                  <c:pt idx="5">
                    <c:v>4.6279345044822964E-3</c:v>
                  </c:pt>
                  <c:pt idx="6">
                    <c:v>4.6068789145508673E-3</c:v>
                  </c:pt>
                  <c:pt idx="7">
                    <c:v>2.7485349632930742E-3</c:v>
                  </c:pt>
                  <c:pt idx="8">
                    <c:v>1.9347695814575221E-3</c:v>
                  </c:pt>
                  <c:pt idx="9">
                    <c:v>3.9329095816936412E-3</c:v>
                  </c:pt>
                  <c:pt idx="10">
                    <c:v>9.0083911499840609E-3</c:v>
                  </c:pt>
                  <c:pt idx="11">
                    <c:v>8.9809675301594175E-3</c:v>
                  </c:pt>
                  <c:pt idx="12">
                    <c:v>5.1718253816015322E-3</c:v>
                  </c:pt>
                  <c:pt idx="13">
                    <c:v>6.1866343389960022E-3</c:v>
                  </c:pt>
                  <c:pt idx="14">
                    <c:v>5.208564528202031E-2</c:v>
                  </c:pt>
                  <c:pt idx="15">
                    <c:v>7.3912109968529522E-3</c:v>
                  </c:pt>
                  <c:pt idx="16">
                    <c:v>7.3384830403383332E-3</c:v>
                  </c:pt>
                  <c:pt idx="17">
                    <c:v>5.4921155608138239E-3</c:v>
                  </c:pt>
                  <c:pt idx="18">
                    <c:v>3.7533688571439131E-3</c:v>
                  </c:pt>
                  <c:pt idx="19">
                    <c:v>1.9035055380358914E-3</c:v>
                  </c:pt>
                </c:numCache>
              </c:numRef>
            </c:plus>
            <c:minus>
              <c:numRef>
                <c:f>('Result Comparison'!$C$6:$G$6,'Result Comparison'!$J$6:$N$6,'Result Comparison'!$Q$6:$U$6,'Result Comparison'!$X$6:$AB$6)</c:f>
                <c:numCache>
                  <c:formatCode>General</c:formatCode>
                  <c:ptCount val="20"/>
                  <c:pt idx="0">
                    <c:v>1.9191780648091111E-2</c:v>
                  </c:pt>
                  <c:pt idx="1">
                    <c:v>1.9228104430754452E-2</c:v>
                  </c:pt>
                  <c:pt idx="2">
                    <c:v>2.2452245618942726E-2</c:v>
                  </c:pt>
                  <c:pt idx="3">
                    <c:v>2.8067616769350424E-2</c:v>
                  </c:pt>
                  <c:pt idx="4">
                    <c:v>1.7840901820753843E-2</c:v>
                  </c:pt>
                  <c:pt idx="5">
                    <c:v>4.6279345044822964E-3</c:v>
                  </c:pt>
                  <c:pt idx="6">
                    <c:v>4.6068789145508673E-3</c:v>
                  </c:pt>
                  <c:pt idx="7">
                    <c:v>2.7485349632930742E-3</c:v>
                  </c:pt>
                  <c:pt idx="8">
                    <c:v>1.9347695814575221E-3</c:v>
                  </c:pt>
                  <c:pt idx="9">
                    <c:v>3.9329095816936412E-3</c:v>
                  </c:pt>
                  <c:pt idx="10">
                    <c:v>9.0083911499840609E-3</c:v>
                  </c:pt>
                  <c:pt idx="11">
                    <c:v>8.9809675301594175E-3</c:v>
                  </c:pt>
                  <c:pt idx="12">
                    <c:v>5.1718253816015322E-3</c:v>
                  </c:pt>
                  <c:pt idx="13">
                    <c:v>6.1866343389960022E-3</c:v>
                  </c:pt>
                  <c:pt idx="14">
                    <c:v>5.208564528202031E-2</c:v>
                  </c:pt>
                  <c:pt idx="15">
                    <c:v>7.3912109968529522E-3</c:v>
                  </c:pt>
                  <c:pt idx="16">
                    <c:v>7.3384830403383332E-3</c:v>
                  </c:pt>
                  <c:pt idx="17">
                    <c:v>5.4921155608138239E-3</c:v>
                  </c:pt>
                  <c:pt idx="18">
                    <c:v>3.7533688571439131E-3</c:v>
                  </c:pt>
                  <c:pt idx="19">
                    <c:v>1.9035055380358914E-3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cat>
            <c:strRef>
              <c:f>('Result Comparison'!$C$3:$G$3,'Result Comparison'!$J$3:$N$3,'Result Comparison'!$Q$3:$U$3,'Result Comparison'!$X$3:$AB$3)</c:f>
              <c:strCache>
                <c:ptCount val="20"/>
                <c:pt idx="0">
                  <c:v>Control</c:v>
                </c:pt>
                <c:pt idx="1">
                  <c:v>APC</c:v>
                </c:pt>
                <c:pt idx="2">
                  <c:v>KRAS</c:v>
                </c:pt>
                <c:pt idx="3">
                  <c:v>PTEN</c:v>
                </c:pt>
                <c:pt idx="4">
                  <c:v>TP53</c:v>
                </c:pt>
                <c:pt idx="5">
                  <c:v>Control</c:v>
                </c:pt>
                <c:pt idx="6">
                  <c:v>APC</c:v>
                </c:pt>
                <c:pt idx="7">
                  <c:v>KRAS</c:v>
                </c:pt>
                <c:pt idx="8">
                  <c:v>PTEN</c:v>
                </c:pt>
                <c:pt idx="9">
                  <c:v>TP53</c:v>
                </c:pt>
                <c:pt idx="10">
                  <c:v>Control</c:v>
                </c:pt>
                <c:pt idx="11">
                  <c:v>APC</c:v>
                </c:pt>
                <c:pt idx="12">
                  <c:v>KRAS</c:v>
                </c:pt>
                <c:pt idx="13">
                  <c:v>PTEN</c:v>
                </c:pt>
                <c:pt idx="14">
                  <c:v>TP53</c:v>
                </c:pt>
                <c:pt idx="15">
                  <c:v>Control</c:v>
                </c:pt>
                <c:pt idx="16">
                  <c:v>APC</c:v>
                </c:pt>
                <c:pt idx="17">
                  <c:v>KRAS</c:v>
                </c:pt>
                <c:pt idx="18">
                  <c:v>PTEN</c:v>
                </c:pt>
                <c:pt idx="19">
                  <c:v>TP53</c:v>
                </c:pt>
              </c:strCache>
            </c:strRef>
          </c:cat>
          <c:val>
            <c:numRef>
              <c:f>('Result Comparison'!$C$4:$G$4,'Result Comparison'!$J$4:$N$4,'Result Comparison'!$Q$4:$U$4,'Result Comparison'!$X$4:$AB$4)</c:f>
              <c:numCache>
                <c:formatCode>General</c:formatCode>
                <c:ptCount val="20"/>
                <c:pt idx="0">
                  <c:v>0.76913333333333334</c:v>
                </c:pt>
                <c:pt idx="1">
                  <c:v>0.76880000000000004</c:v>
                </c:pt>
                <c:pt idx="2">
                  <c:v>0.36880000000000002</c:v>
                </c:pt>
                <c:pt idx="3">
                  <c:v>0.37913333333333332</c:v>
                </c:pt>
                <c:pt idx="4">
                  <c:v>3.0433333333333337E-2</c:v>
                </c:pt>
                <c:pt idx="5">
                  <c:v>0.13543333333333332</c:v>
                </c:pt>
                <c:pt idx="6">
                  <c:v>0.13549999999999998</c:v>
                </c:pt>
                <c:pt idx="7">
                  <c:v>0.4559333333333333</c:v>
                </c:pt>
                <c:pt idx="8">
                  <c:v>0.43070000000000003</c:v>
                </c:pt>
                <c:pt idx="9">
                  <c:v>0.42736666666666667</c:v>
                </c:pt>
                <c:pt idx="10">
                  <c:v>0.20203333333333331</c:v>
                </c:pt>
                <c:pt idx="11">
                  <c:v>0.20236666666666667</c:v>
                </c:pt>
                <c:pt idx="12">
                  <c:v>0.60253333333333325</c:v>
                </c:pt>
                <c:pt idx="13">
                  <c:v>0.58566666666666667</c:v>
                </c:pt>
                <c:pt idx="14">
                  <c:v>0.93436666666666668</c:v>
                </c:pt>
                <c:pt idx="15">
                  <c:v>0.13260000000000002</c:v>
                </c:pt>
                <c:pt idx="16">
                  <c:v>0.13270000000000001</c:v>
                </c:pt>
                <c:pt idx="17">
                  <c:v>0.45290000000000002</c:v>
                </c:pt>
                <c:pt idx="18">
                  <c:v>0.42743333333333333</c:v>
                </c:pt>
                <c:pt idx="19">
                  <c:v>0.42280000000000001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D-497A-B3B5-6E2486C9DFDF}"/>
            </c:ext>
          </c:extLst>
        </c:ser>
        <c:ser>
          <c:idx val="1"/>
          <c:order val="1"/>
          <c:tx>
            <c:strRef>
              <c:f>'Result Comparison'!$B$5</c:f>
              <c:strCache>
                <c:ptCount val="1"/>
                <c:pt idx="0">
                  <c:v>Cho et 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('Result Comparison'!$C$3:$G$3,'Result Comparison'!$J$3:$N$3,'Result Comparison'!$Q$3:$U$3,'Result Comparison'!$X$3:$AB$3)</c:f>
              <c:strCache>
                <c:ptCount val="20"/>
                <c:pt idx="0">
                  <c:v>Control</c:v>
                </c:pt>
                <c:pt idx="1">
                  <c:v>APC</c:v>
                </c:pt>
                <c:pt idx="2">
                  <c:v>KRAS</c:v>
                </c:pt>
                <c:pt idx="3">
                  <c:v>PTEN</c:v>
                </c:pt>
                <c:pt idx="4">
                  <c:v>TP53</c:v>
                </c:pt>
                <c:pt idx="5">
                  <c:v>Control</c:v>
                </c:pt>
                <c:pt idx="6">
                  <c:v>APC</c:v>
                </c:pt>
                <c:pt idx="7">
                  <c:v>KRAS</c:v>
                </c:pt>
                <c:pt idx="8">
                  <c:v>PTEN</c:v>
                </c:pt>
                <c:pt idx="9">
                  <c:v>TP53</c:v>
                </c:pt>
                <c:pt idx="10">
                  <c:v>Control</c:v>
                </c:pt>
                <c:pt idx="11">
                  <c:v>APC</c:v>
                </c:pt>
                <c:pt idx="12">
                  <c:v>KRAS</c:v>
                </c:pt>
                <c:pt idx="13">
                  <c:v>PTEN</c:v>
                </c:pt>
                <c:pt idx="14">
                  <c:v>TP53</c:v>
                </c:pt>
                <c:pt idx="15">
                  <c:v>Control</c:v>
                </c:pt>
                <c:pt idx="16">
                  <c:v>APC</c:v>
                </c:pt>
                <c:pt idx="17">
                  <c:v>KRAS</c:v>
                </c:pt>
                <c:pt idx="18">
                  <c:v>PTEN</c:v>
                </c:pt>
                <c:pt idx="19">
                  <c:v>TP53</c:v>
                </c:pt>
              </c:strCache>
            </c:strRef>
          </c:cat>
          <c:val>
            <c:numRef>
              <c:f>('Result Comparison'!$C$5:$G$5,'Result Comparison'!$J$5:$N$5,'Result Comparison'!$Q$5:$U$5,'Result Comparison'!$X$5:$AB$5)</c:f>
              <c:numCache>
                <c:formatCode>General</c:formatCode>
                <c:ptCount val="20"/>
                <c:pt idx="0">
                  <c:v>0.70399999999999996</c:v>
                </c:pt>
                <c:pt idx="1">
                  <c:v>0.7036</c:v>
                </c:pt>
                <c:pt idx="2">
                  <c:v>0.30399999999999999</c:v>
                </c:pt>
                <c:pt idx="3">
                  <c:v>0.28899999999999998</c:v>
                </c:pt>
                <c:pt idx="4">
                  <c:v>5.9200000000000003E-2</c:v>
                </c:pt>
                <c:pt idx="5">
                  <c:v>0.1178</c:v>
                </c:pt>
                <c:pt idx="6">
                  <c:v>0.11799999999999999</c:v>
                </c:pt>
                <c:pt idx="7">
                  <c:v>0.42199999999999999</c:v>
                </c:pt>
                <c:pt idx="8">
                  <c:v>0.44500000000000001</c:v>
                </c:pt>
                <c:pt idx="9">
                  <c:v>0.42109999999999997</c:v>
                </c:pt>
                <c:pt idx="10">
                  <c:v>0.18360000000000001</c:v>
                </c:pt>
                <c:pt idx="11">
                  <c:v>0.18440000000000001</c:v>
                </c:pt>
                <c:pt idx="12">
                  <c:v>0.56899999999999995</c:v>
                </c:pt>
                <c:pt idx="13">
                  <c:v>0.56999999999999995</c:v>
                </c:pt>
                <c:pt idx="14">
                  <c:v>0.80059999999999998</c:v>
                </c:pt>
                <c:pt idx="15">
                  <c:v>0.1178</c:v>
                </c:pt>
                <c:pt idx="16">
                  <c:v>0.11799999999999999</c:v>
                </c:pt>
                <c:pt idx="17">
                  <c:v>0.42199999999999999</c:v>
                </c:pt>
                <c:pt idx="18">
                  <c:v>0.44500000000000001</c:v>
                </c:pt>
                <c:pt idx="19">
                  <c:v>0.42109999999999997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D-497A-B3B5-6E2486C9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2"/>
        <c:axId val="-1120683408"/>
        <c:axId val="-1120676880"/>
      </c:barChart>
      <c:catAx>
        <c:axId val="-1120683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1"/>
                  <a:t>Mutational</a:t>
                </a:r>
                <a:r>
                  <a:rPr lang="en-US" sz="1100" b="1" baseline="0"/>
                  <a:t> Sequence</a:t>
                </a:r>
                <a:endParaRPr lang="en-US" sz="1100" b="1"/>
              </a:p>
            </c:rich>
          </c:tx>
          <c:layout>
            <c:manualLayout>
              <c:xMode val="edge"/>
              <c:yMode val="edge"/>
              <c:x val="0.44380893390841497"/>
              <c:y val="0.847368482553208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120676880"/>
        <c:crosses val="autoZero"/>
        <c:auto val="1"/>
        <c:lblAlgn val="ctr"/>
        <c:lblOffset val="200"/>
        <c:tickMarkSkip val="1"/>
        <c:noMultiLvlLbl val="0"/>
      </c:catAx>
      <c:valAx>
        <c:axId val="-112067688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/>
                  <a:t>Basin Size</a:t>
                </a:r>
              </a:p>
            </c:rich>
          </c:tx>
          <c:layout>
            <c:manualLayout>
              <c:xMode val="edge"/>
              <c:yMode val="edge"/>
              <c:x val="9.5087382698704045E-4"/>
              <c:y val="0.345361896309707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  <a:prstDash val="sysDas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12068340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48226286065347"/>
          <c:y val="9.957312220338993E-2"/>
          <c:w val="0.21070674109492121"/>
          <c:h val="4.771158215191105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Results'!$B$20</c:f>
              <c:strCache>
                <c:ptCount val="1"/>
                <c:pt idx="0">
                  <c:v>Tumor Progression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Results'!$C$4:$G$4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Results'!$C$20:$G$20</c:f>
              <c:numCache>
                <c:formatCode>General</c:formatCode>
                <c:ptCount val="5"/>
                <c:pt idx="0">
                  <c:v>0.1179</c:v>
                </c:pt>
                <c:pt idx="1">
                  <c:v>0.1181</c:v>
                </c:pt>
                <c:pt idx="2">
                  <c:v>0.44219999999999998</c:v>
                </c:pt>
                <c:pt idx="3">
                  <c:v>0.42099999999999999</c:v>
                </c:pt>
                <c:pt idx="4">
                  <c:v>0.42109999999999997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0-492F-8A02-0FCECD7326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Results'!$B$17</c:f>
              <c:strCache>
                <c:ptCount val="1"/>
                <c:pt idx="0">
                  <c:v>Metastasis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Results'!$C$4:$G$4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Results'!$C$17:$G$17</c:f>
              <c:numCache>
                <c:formatCode>General</c:formatCode>
                <c:ptCount val="5"/>
                <c:pt idx="0">
                  <c:v>0.18409999999999999</c:v>
                </c:pt>
                <c:pt idx="1">
                  <c:v>0.1845</c:v>
                </c:pt>
                <c:pt idx="2">
                  <c:v>0.59219999999999995</c:v>
                </c:pt>
                <c:pt idx="3">
                  <c:v>0.57330000000000003</c:v>
                </c:pt>
                <c:pt idx="4">
                  <c:v>0.83020000000000005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C-4FC8-9CEC-0A53731C0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Results'!$B$19</c:f>
              <c:strCache>
                <c:ptCount val="1"/>
                <c:pt idx="0">
                  <c:v>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Results'!$C$4:$G$4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Results'!$C$19:$G$19</c:f>
              <c:numCache>
                <c:formatCode>General</c:formatCode>
                <c:ptCount val="5"/>
                <c:pt idx="0">
                  <c:v>0.73080000000000001</c:v>
                </c:pt>
                <c:pt idx="1">
                  <c:v>0.73040000000000005</c:v>
                </c:pt>
                <c:pt idx="2">
                  <c:v>0.32390000000000002</c:v>
                </c:pt>
                <c:pt idx="3">
                  <c:v>0.32300000000000001</c:v>
                </c:pt>
                <c:pt idx="4">
                  <c:v>6.6100000000000006E-2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7-42FE-8590-6BDC7DA6CE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Results'!$P$18</c:f>
              <c:strCache>
                <c:ptCount val="1"/>
                <c:pt idx="0">
                  <c:v>Abnormal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Results'!$Q$4:$U$4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Results'!$Q$18:$U$18</c:f>
              <c:numCache>
                <c:formatCode>General</c:formatCode>
                <c:ptCount val="5"/>
                <c:pt idx="0">
                  <c:v>0.13869999999999999</c:v>
                </c:pt>
                <c:pt idx="1">
                  <c:v>0.13879999999999998</c:v>
                </c:pt>
                <c:pt idx="2">
                  <c:v>0.45629999999999998</c:v>
                </c:pt>
                <c:pt idx="3">
                  <c:v>0.4274</c:v>
                </c:pt>
                <c:pt idx="4">
                  <c:v>0.42080000000000001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0-4F48-AE6C-E4C6DCAC4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Results'!$B$20</c:f>
              <c:strCache>
                <c:ptCount val="1"/>
                <c:pt idx="0">
                  <c:v>Tumor Progression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Results'!$Q$4:$U$4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Results'!$Q$20:$U$20</c:f>
              <c:numCache>
                <c:formatCode>General</c:formatCode>
                <c:ptCount val="5"/>
                <c:pt idx="0">
                  <c:v>0.1386</c:v>
                </c:pt>
                <c:pt idx="1">
                  <c:v>0.13869999999999999</c:v>
                </c:pt>
                <c:pt idx="2">
                  <c:v>0.45610000000000001</c:v>
                </c:pt>
                <c:pt idx="3">
                  <c:v>0.42730000000000001</c:v>
                </c:pt>
                <c:pt idx="4">
                  <c:v>0.42070000000000002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0-4AC3-895E-1CFBFC1D31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Results'!$B$17</c:f>
              <c:strCache>
                <c:ptCount val="1"/>
                <c:pt idx="0">
                  <c:v>Metastasis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Results'!$Q$4:$U$4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Results'!$Q$17:$U$17</c:f>
              <c:numCache>
                <c:formatCode>General</c:formatCode>
                <c:ptCount val="5"/>
                <c:pt idx="0">
                  <c:v>0.20949999999999999</c:v>
                </c:pt>
                <c:pt idx="1">
                  <c:v>0.20969999999999997</c:v>
                </c:pt>
                <c:pt idx="2">
                  <c:v>0.60729999999999995</c:v>
                </c:pt>
                <c:pt idx="3">
                  <c:v>0.59150000000000003</c:v>
                </c:pt>
                <c:pt idx="4">
                  <c:v>0.98560000000000003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483B-B4F0-49E054933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Results'!$P$19</c:f>
              <c:strCache>
                <c:ptCount val="1"/>
                <c:pt idx="0">
                  <c:v>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Results'!$C$4:$G$4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Results'!$R$19:$U$19</c:f>
              <c:numCache>
                <c:formatCode>General</c:formatCode>
                <c:ptCount val="4"/>
                <c:pt idx="0">
                  <c:v>0.78979999999999995</c:v>
                </c:pt>
                <c:pt idx="1">
                  <c:v>0.39179999999999998</c:v>
                </c:pt>
                <c:pt idx="2">
                  <c:v>0.40760000000000002</c:v>
                </c:pt>
                <c:pt idx="3">
                  <c:v>1.35E-2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3-4959-BD16-6122436884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'Combined Results'!$B$18</c:f>
              <c:strCache>
                <c:ptCount val="1"/>
                <c:pt idx="0">
                  <c:v>Abnormal Proliferation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'Combined Results'!$AE$4:$AI$4</c:f>
              <c:strCache>
                <c:ptCount val="5"/>
                <c:pt idx="0">
                  <c:v>Control</c:v>
                </c:pt>
                <c:pt idx="1">
                  <c:v>APC</c:v>
                </c:pt>
                <c:pt idx="2">
                  <c:v>RAS</c:v>
                </c:pt>
                <c:pt idx="3">
                  <c:v>PTEN</c:v>
                </c:pt>
                <c:pt idx="4">
                  <c:v>P53</c:v>
                </c:pt>
              </c:strCache>
            </c:strRef>
          </c:cat>
          <c:val>
            <c:numRef>
              <c:f>'Combined Results'!$AE$18:$AI$18</c:f>
              <c:numCache>
                <c:formatCode>General</c:formatCode>
                <c:ptCount val="5"/>
                <c:pt idx="0">
                  <c:v>0.14130000000000001</c:v>
                </c:pt>
                <c:pt idx="1">
                  <c:v>0.14130000000000001</c:v>
                </c:pt>
                <c:pt idx="2">
                  <c:v>0.46049999999999996</c:v>
                </c:pt>
                <c:pt idx="3">
                  <c:v>0.43409999999999999</c:v>
                </c:pt>
                <c:pt idx="4">
                  <c:v>0.4269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D-4054-83EB-CE3AE00EC1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1370629599"/>
        <c:axId val="1370627103"/>
      </c:barChart>
      <c:catAx>
        <c:axId val="137062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27103"/>
        <c:crosses val="autoZero"/>
        <c:auto val="1"/>
        <c:lblAlgn val="ctr"/>
        <c:lblOffset val="100"/>
        <c:noMultiLvlLbl val="0"/>
      </c:catAx>
      <c:valAx>
        <c:axId val="137062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7062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21771</xdr:colOff>
      <xdr:row>21</xdr:row>
      <xdr:rowOff>10884</xdr:rowOff>
    </xdr:from>
    <xdr:to>
      <xdr:col>3</xdr:col>
      <xdr:colOff>2177</xdr:colOff>
      <xdr:row>31</xdr:row>
      <xdr:rowOff>54428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272143</xdr:colOff>
      <xdr:row>1</xdr:row>
      <xdr:rowOff>87084</xdr:rowOff>
    </xdr:from>
    <xdr:to>
      <xdr:col>13</xdr:col>
      <xdr:colOff>2177</xdr:colOff>
      <xdr:row>11</xdr:row>
      <xdr:rowOff>76200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249E386-29F0-44F6-AC66-076EF7378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272143</xdr:colOff>
      <xdr:row>14</xdr:row>
      <xdr:rowOff>76198</xdr:rowOff>
    </xdr:from>
    <xdr:to>
      <xdr:col>13</xdr:col>
      <xdr:colOff>2177</xdr:colOff>
      <xdr:row>24</xdr:row>
      <xdr:rowOff>119742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A1F8E4F-B537-4AEF-8A01-BA66EBFF9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163288</xdr:colOff>
      <xdr:row>21</xdr:row>
      <xdr:rowOff>0</xdr:rowOff>
    </xdr:from>
    <xdr:to>
      <xdr:col>8</xdr:col>
      <xdr:colOff>111037</xdr:colOff>
      <xdr:row>31</xdr:row>
      <xdr:rowOff>43544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E7A3181-5C66-40E7-87D3-DB8868B7F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21771</xdr:colOff>
      <xdr:row>21</xdr:row>
      <xdr:rowOff>10884</xdr:rowOff>
    </xdr:from>
    <xdr:to>
      <xdr:col>17</xdr:col>
      <xdr:colOff>2177</xdr:colOff>
      <xdr:row>31</xdr:row>
      <xdr:rowOff>54428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6FC3C7C-2CBF-4523-8F65-A1C62285E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272143</xdr:colOff>
      <xdr:row>1</xdr:row>
      <xdr:rowOff>87084</xdr:rowOff>
    </xdr:from>
    <xdr:to>
      <xdr:col>27</xdr:col>
      <xdr:colOff>2177</xdr:colOff>
      <xdr:row>11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B8373D6-D62B-4320-A07B-E296482C3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272143</xdr:colOff>
      <xdr:row>14</xdr:row>
      <xdr:rowOff>76198</xdr:rowOff>
    </xdr:from>
    <xdr:to>
      <xdr:col>27</xdr:col>
      <xdr:colOff>2177</xdr:colOff>
      <xdr:row>24</xdr:row>
      <xdr:rowOff>119742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631C7AA3-D0EC-454E-9E28-C45FD4433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163288</xdr:colOff>
      <xdr:row>21</xdr:row>
      <xdr:rowOff>0</xdr:rowOff>
    </xdr:from>
    <xdr:to>
      <xdr:col>22</xdr:col>
      <xdr:colOff>111037</xdr:colOff>
      <xdr:row>31</xdr:row>
      <xdr:rowOff>43544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1888D43E-7750-4748-92EF-3755B35E9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21771</xdr:colOff>
      <xdr:row>21</xdr:row>
      <xdr:rowOff>10884</xdr:rowOff>
    </xdr:from>
    <xdr:to>
      <xdr:col>31</xdr:col>
      <xdr:colOff>2177</xdr:colOff>
      <xdr:row>31</xdr:row>
      <xdr:rowOff>54428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64C34D06-7993-4373-B8D0-BF62F7F00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272143</xdr:colOff>
      <xdr:row>1</xdr:row>
      <xdr:rowOff>87084</xdr:rowOff>
    </xdr:from>
    <xdr:to>
      <xdr:col>41</xdr:col>
      <xdr:colOff>2177</xdr:colOff>
      <xdr:row>11</xdr:row>
      <xdr:rowOff>76200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F1042708-7E0E-4CE3-8EC8-FE26AE93C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272143</xdr:colOff>
      <xdr:row>14</xdr:row>
      <xdr:rowOff>76198</xdr:rowOff>
    </xdr:from>
    <xdr:to>
      <xdr:col>41</xdr:col>
      <xdr:colOff>2177</xdr:colOff>
      <xdr:row>24</xdr:row>
      <xdr:rowOff>119742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F46E6B9-F222-4E06-8DC3-B655A8C0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163288</xdr:colOff>
      <xdr:row>21</xdr:row>
      <xdr:rowOff>0</xdr:rowOff>
    </xdr:from>
    <xdr:to>
      <xdr:col>36</xdr:col>
      <xdr:colOff>111037</xdr:colOff>
      <xdr:row>31</xdr:row>
      <xdr:rowOff>43544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8D14571B-59D9-4D7A-BB53-E0F61250B4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516693</xdr:colOff>
      <xdr:row>17</xdr:row>
      <xdr:rowOff>17114</xdr:rowOff>
    </xdr:from>
    <xdr:to>
      <xdr:col>14</xdr:col>
      <xdr:colOff>409607</xdr:colOff>
      <xdr:row>35</xdr:row>
      <xdr:rowOff>41821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pSpPr/>
      </xdr:nvGrpSpPr>
      <xdr:grpSpPr>
        <a:xfrm>
          <a:off x="6209281" y="3300438"/>
          <a:ext cx="7468091" cy="3453707"/>
          <a:chOff x="924606" y="5844208"/>
          <a:chExt cx="7943219" cy="3210970"/>
        </a:xfrm>
      </xdr:grpSpPr>
      <xdr:graphicFrame macro="">
        <xdr:nvGraphicFramePr>
          <xdr:cNvPr id="33" name="Chart 32">
            <a:extLst>
              <a:ext uri="{FF2B5EF4-FFF2-40B4-BE49-F238E27FC236}">
                <a16:creationId xmlns:a16="http://schemas.microsoft.com/office/drawing/2014/main" id="{00000000-0008-0000-0100-000021000000}"/>
              </a:ext>
            </a:extLst>
          </xdr:cNvPr>
          <xdr:cNvGraphicFramePr/>
        </xdr:nvGraphicFramePr>
        <xdr:xfrm>
          <a:off x="924606" y="5844208"/>
          <a:ext cx="7943219" cy="32109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4" name="Rectangle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SpPr/>
        </xdr:nvSpPr>
        <xdr:spPr>
          <a:xfrm>
            <a:off x="3248296" y="6370451"/>
            <a:ext cx="1827239" cy="2191287"/>
          </a:xfrm>
          <a:prstGeom prst="rect">
            <a:avLst/>
          </a:prstGeom>
          <a:solidFill>
            <a:schemeClr val="bg2">
              <a:lumMod val="25000"/>
              <a:alpha val="25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5" name="Rectangle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SpPr/>
        </xdr:nvSpPr>
        <xdr:spPr>
          <a:xfrm>
            <a:off x="6918810" y="6371047"/>
            <a:ext cx="1852101" cy="2186797"/>
          </a:xfrm>
          <a:prstGeom prst="rect">
            <a:avLst/>
          </a:prstGeom>
          <a:solidFill>
            <a:schemeClr val="bg2">
              <a:lumMod val="25000"/>
              <a:alpha val="25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6" name="Rectangle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1422837" y="6371094"/>
            <a:ext cx="1824389" cy="2188996"/>
          </a:xfrm>
          <a:prstGeom prst="rect">
            <a:avLst/>
          </a:prstGeom>
          <a:solidFill>
            <a:schemeClr val="bg2">
              <a:lumMod val="75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7" name="Rectangle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5076027" y="6370379"/>
            <a:ext cx="1845787" cy="2187558"/>
          </a:xfrm>
          <a:prstGeom prst="rect">
            <a:avLst/>
          </a:prstGeom>
          <a:solidFill>
            <a:schemeClr val="bg2">
              <a:lumMod val="75000"/>
              <a:alpha val="26000"/>
            </a:schemeClr>
          </a:solidFill>
          <a:ln w="9525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5081953" y="6327335"/>
            <a:ext cx="1828800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Metastasis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6918080" y="6327335"/>
            <a:ext cx="1843453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Tumor</a:t>
            </a:r>
            <a:r>
              <a:rPr lang="en-US" sz="12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Progression</a:t>
            </a:r>
            <a:endParaRPr lang="en-US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SpPr txBox="1"/>
        </xdr:nvSpPr>
        <xdr:spPr>
          <a:xfrm>
            <a:off x="3239961" y="6327330"/>
            <a:ext cx="1830269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Abnormal Proliferation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1430215" y="6327336"/>
            <a:ext cx="1805354" cy="2544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Normal Proliferation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51"/>
  <sheetViews>
    <sheetView topLeftCell="A13" zoomScale="70" zoomScaleNormal="70" workbookViewId="0">
      <selection activeCell="B43" sqref="B43"/>
    </sheetView>
  </sheetViews>
  <sheetFormatPr defaultColWidth="9.140625" defaultRowHeight="15" x14ac:dyDescent="0.25"/>
  <cols>
    <col min="1" max="1" width="3.85546875" style="7" customWidth="1"/>
    <col min="2" max="2" width="33.7109375" style="7" bestFit="1" customWidth="1"/>
    <col min="3" max="4" width="7.7109375" style="7" bestFit="1" customWidth="1"/>
    <col min="5" max="6" width="8.7109375" style="7" bestFit="1" customWidth="1"/>
    <col min="7" max="7" width="7.7109375" style="7" bestFit="1" customWidth="1"/>
    <col min="8" max="8" width="9.140625" style="7"/>
    <col min="9" max="11" width="9.140625" style="7" customWidth="1"/>
    <col min="12" max="15" width="9.140625" style="7"/>
    <col min="16" max="16" width="33.7109375" style="7" bestFit="1" customWidth="1"/>
    <col min="17" max="18" width="7.7109375" style="7" bestFit="1" customWidth="1"/>
    <col min="19" max="20" width="8.7109375" style="7" bestFit="1" customWidth="1"/>
    <col min="21" max="21" width="7.7109375" style="7" bestFit="1" customWidth="1"/>
    <col min="22" max="29" width="9.140625" style="7"/>
    <col min="30" max="30" width="33.7109375" style="7" bestFit="1" customWidth="1"/>
    <col min="31" max="32" width="7.7109375" style="7" bestFit="1" customWidth="1"/>
    <col min="33" max="34" width="8.7109375" style="7" bestFit="1" customWidth="1"/>
    <col min="35" max="35" width="7.7109375" style="7" bestFit="1" customWidth="1"/>
    <col min="36" max="16384" width="9.140625" style="7"/>
  </cols>
  <sheetData>
    <row r="1" spans="2:41" ht="18.75" x14ac:dyDescent="0.25">
      <c r="B1" s="55" t="s">
        <v>19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P1" s="55" t="s">
        <v>21</v>
      </c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D1" s="55" t="s">
        <v>22</v>
      </c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</row>
    <row r="2" spans="2:41" ht="15.75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P2" s="6"/>
      <c r="Q2" s="6"/>
      <c r="R2" s="6"/>
      <c r="S2" s="6"/>
      <c r="T2" s="6"/>
      <c r="U2" s="6"/>
      <c r="V2" s="6"/>
      <c r="W2" s="6"/>
      <c r="X2" s="6"/>
      <c r="Y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2:41" ht="15.75" x14ac:dyDescent="0.25">
      <c r="B3" s="50" t="s">
        <v>1</v>
      </c>
      <c r="C3" s="47" t="s">
        <v>0</v>
      </c>
      <c r="D3" s="48"/>
      <c r="E3" s="48"/>
      <c r="F3" s="48"/>
      <c r="G3" s="49"/>
      <c r="P3" s="50" t="s">
        <v>1</v>
      </c>
      <c r="Q3" s="47" t="s">
        <v>0</v>
      </c>
      <c r="R3" s="48"/>
      <c r="S3" s="48"/>
      <c r="T3" s="48"/>
      <c r="U3" s="49"/>
      <c r="AD3" s="50" t="s">
        <v>1</v>
      </c>
      <c r="AE3" s="47" t="s">
        <v>0</v>
      </c>
      <c r="AF3" s="48"/>
      <c r="AG3" s="48"/>
      <c r="AH3" s="48"/>
      <c r="AI3" s="49"/>
    </row>
    <row r="4" spans="2:41" ht="14.45" customHeight="1" thickBot="1" x14ac:dyDescent="0.3">
      <c r="B4" s="51"/>
      <c r="C4" s="14" t="s">
        <v>2</v>
      </c>
      <c r="D4" s="15" t="s">
        <v>3</v>
      </c>
      <c r="E4" s="16" t="s">
        <v>4</v>
      </c>
      <c r="F4" s="17" t="s">
        <v>5</v>
      </c>
      <c r="G4" s="18" t="s">
        <v>6</v>
      </c>
      <c r="P4" s="51"/>
      <c r="Q4" s="14" t="s">
        <v>2</v>
      </c>
      <c r="R4" s="15" t="s">
        <v>3</v>
      </c>
      <c r="S4" s="16" t="s">
        <v>4</v>
      </c>
      <c r="T4" s="17" t="s">
        <v>5</v>
      </c>
      <c r="U4" s="18" t="s">
        <v>6</v>
      </c>
      <c r="AD4" s="51"/>
      <c r="AE4" s="14" t="s">
        <v>2</v>
      </c>
      <c r="AF4" s="15" t="s">
        <v>3</v>
      </c>
      <c r="AG4" s="16" t="s">
        <v>4</v>
      </c>
      <c r="AH4" s="17" t="s">
        <v>5</v>
      </c>
      <c r="AI4" s="18" t="s">
        <v>6</v>
      </c>
    </row>
    <row r="5" spans="2:41" x14ac:dyDescent="0.25">
      <c r="B5" s="11" t="s">
        <v>9</v>
      </c>
      <c r="C5" s="2">
        <v>0.73080000000000001</v>
      </c>
      <c r="D5" s="2">
        <v>0.73040000000000005</v>
      </c>
      <c r="E5" s="2">
        <v>0.32390000000000002</v>
      </c>
      <c r="F5" s="2">
        <v>0.32300000000000001</v>
      </c>
      <c r="G5" s="3">
        <v>6.6100000000000006E-2</v>
      </c>
      <c r="P5" s="11" t="s">
        <v>9</v>
      </c>
      <c r="Q5" s="2">
        <v>0.79</v>
      </c>
      <c r="R5" s="2">
        <v>0.78979999999999995</v>
      </c>
      <c r="S5" s="2">
        <v>0.39179999999999998</v>
      </c>
      <c r="T5" s="2">
        <v>0.40760000000000002</v>
      </c>
      <c r="U5" s="3">
        <v>1.35E-2</v>
      </c>
      <c r="AD5" s="11" t="s">
        <v>9</v>
      </c>
      <c r="AE5" s="2">
        <v>0.78659999999999997</v>
      </c>
      <c r="AF5" s="2">
        <v>0.78620000000000001</v>
      </c>
      <c r="AG5" s="2">
        <v>0.39069999999999999</v>
      </c>
      <c r="AH5" s="2">
        <v>0.40679999999999999</v>
      </c>
      <c r="AI5" s="3">
        <v>1.17E-2</v>
      </c>
    </row>
    <row r="6" spans="2:41" x14ac:dyDescent="0.25">
      <c r="B6" s="12" t="s">
        <v>16</v>
      </c>
      <c r="C6" s="2">
        <v>0.1179</v>
      </c>
      <c r="D6" s="2">
        <v>0.1181</v>
      </c>
      <c r="E6" s="2">
        <v>0.44219999999999998</v>
      </c>
      <c r="F6" s="2">
        <v>0.42099999999999999</v>
      </c>
      <c r="G6" s="3">
        <v>0.42109999999999997</v>
      </c>
      <c r="P6" s="12" t="s">
        <v>16</v>
      </c>
      <c r="Q6" s="2">
        <v>0.1386</v>
      </c>
      <c r="R6" s="2">
        <v>0.13869999999999999</v>
      </c>
      <c r="S6" s="2">
        <v>0.45610000000000001</v>
      </c>
      <c r="T6" s="2">
        <v>0.42730000000000001</v>
      </c>
      <c r="U6" s="3">
        <v>0.42070000000000002</v>
      </c>
      <c r="AD6" s="12" t="s">
        <v>16</v>
      </c>
      <c r="AE6" s="2">
        <v>0.14130000000000001</v>
      </c>
      <c r="AF6" s="2">
        <v>0.14130000000000001</v>
      </c>
      <c r="AG6" s="2">
        <v>0.46039999999999998</v>
      </c>
      <c r="AH6" s="2">
        <v>0.434</v>
      </c>
      <c r="AI6" s="3">
        <v>0.42659999999999998</v>
      </c>
    </row>
    <row r="7" spans="2:41" x14ac:dyDescent="0.25">
      <c r="B7" s="12" t="s">
        <v>18</v>
      </c>
      <c r="C7" s="2">
        <v>7.6700000000000004E-2</v>
      </c>
      <c r="D7" s="2">
        <v>7.6799999999999993E-2</v>
      </c>
      <c r="E7" s="2">
        <v>7.51E-2</v>
      </c>
      <c r="F7" s="2">
        <v>9.4100000000000003E-2</v>
      </c>
      <c r="G7" s="3">
        <v>9.0399999999999994E-2</v>
      </c>
      <c r="P7" s="12" t="s">
        <v>18</v>
      </c>
      <c r="Q7" s="19">
        <v>4.0000000000000002E-4</v>
      </c>
      <c r="R7" s="19">
        <v>4.0000000000000002E-4</v>
      </c>
      <c r="S7" s="8">
        <v>6.9999999999999999E-4</v>
      </c>
      <c r="T7" s="8">
        <v>8.0000000000000004E-4</v>
      </c>
      <c r="U7" s="20">
        <v>8.0000000000000004E-4</v>
      </c>
      <c r="AD7" s="12" t="s">
        <v>18</v>
      </c>
      <c r="AE7" s="19">
        <v>8.9999999999999998E-4</v>
      </c>
      <c r="AF7" s="19">
        <v>8.9999999999999998E-4</v>
      </c>
      <c r="AG7" s="2">
        <v>1.1000000000000001E-3</v>
      </c>
      <c r="AH7" s="8">
        <v>8.9999999999999998E-4</v>
      </c>
      <c r="AI7" s="20">
        <v>6.9999999999999999E-4</v>
      </c>
    </row>
    <row r="8" spans="2:41" x14ac:dyDescent="0.25">
      <c r="B8" s="12" t="s">
        <v>7</v>
      </c>
      <c r="C8" s="2">
        <v>4.1399999999999999E-2</v>
      </c>
      <c r="D8" s="2">
        <v>4.1200000000000001E-2</v>
      </c>
      <c r="E8" s="2">
        <v>0.13780000000000001</v>
      </c>
      <c r="F8" s="2">
        <v>0.1386</v>
      </c>
      <c r="G8" s="3">
        <v>0.13850000000000001</v>
      </c>
      <c r="P8" s="12" t="s">
        <v>7</v>
      </c>
      <c r="Q8" s="2">
        <v>4.2900000000000001E-2</v>
      </c>
      <c r="R8" s="2">
        <v>4.2999999999999997E-2</v>
      </c>
      <c r="S8" s="2">
        <v>0.13370000000000001</v>
      </c>
      <c r="T8" s="2">
        <v>0.14380000000000001</v>
      </c>
      <c r="U8" s="3">
        <v>0.15040000000000001</v>
      </c>
      <c r="AD8" s="12" t="s">
        <v>7</v>
      </c>
      <c r="AE8" s="2">
        <v>4.2200000000000001E-2</v>
      </c>
      <c r="AF8" s="2">
        <v>4.2099999999999999E-2</v>
      </c>
      <c r="AG8" s="2">
        <v>0.1293</v>
      </c>
      <c r="AH8" s="2">
        <v>0.13830000000000001</v>
      </c>
      <c r="AI8" s="3">
        <v>0.1457</v>
      </c>
    </row>
    <row r="9" spans="2:41" x14ac:dyDescent="0.25">
      <c r="B9" s="12" t="s">
        <v>17</v>
      </c>
      <c r="C9" s="2">
        <v>2.4799999999999999E-2</v>
      </c>
      <c r="D9" s="2">
        <v>2.52E-2</v>
      </c>
      <c r="E9" s="2">
        <v>1.2200000000000001E-2</v>
      </c>
      <c r="F9" s="2">
        <v>1.37E-2</v>
      </c>
      <c r="G9" s="3">
        <v>0.27060000000000001</v>
      </c>
      <c r="P9" s="12" t="s">
        <v>17</v>
      </c>
      <c r="Q9" s="2">
        <v>2.8000000000000001E-2</v>
      </c>
      <c r="R9" s="2">
        <v>2.8000000000000001E-2</v>
      </c>
      <c r="S9" s="2">
        <v>1.7500000000000002E-2</v>
      </c>
      <c r="T9" s="2">
        <v>2.0400000000000001E-2</v>
      </c>
      <c r="U9" s="3">
        <v>0.41449999999999998</v>
      </c>
      <c r="AD9" s="12" t="s">
        <v>17</v>
      </c>
      <c r="AE9" s="2">
        <v>2.9000000000000001E-2</v>
      </c>
      <c r="AF9" s="2">
        <v>2.9499999999999998E-2</v>
      </c>
      <c r="AG9" s="2">
        <v>1.84E-2</v>
      </c>
      <c r="AH9" s="2">
        <v>1.9900000000000001E-2</v>
      </c>
      <c r="AI9" s="3">
        <v>0.41499999999999998</v>
      </c>
    </row>
    <row r="10" spans="2:41" ht="15.75" thickBot="1" x14ac:dyDescent="0.3">
      <c r="B10" s="12" t="s">
        <v>8</v>
      </c>
      <c r="C10" s="2">
        <v>8.3999999999999995E-3</v>
      </c>
      <c r="D10" s="2">
        <v>8.3000000000000001E-3</v>
      </c>
      <c r="E10" s="8">
        <v>8.8000000000000005E-3</v>
      </c>
      <c r="F10" s="8">
        <v>9.5999999999999992E-3</v>
      </c>
      <c r="G10" s="3">
        <v>1.3299999999999999E-2</v>
      </c>
      <c r="P10" s="12" t="s">
        <v>8</v>
      </c>
      <c r="Q10" s="19">
        <v>1E-4</v>
      </c>
      <c r="R10" s="19">
        <v>1E-4</v>
      </c>
      <c r="S10" s="8">
        <v>2.0000000000000001E-4</v>
      </c>
      <c r="T10" s="8">
        <v>1E-4</v>
      </c>
      <c r="U10" s="20">
        <v>1E-4</v>
      </c>
      <c r="AD10" s="12" t="s">
        <v>8</v>
      </c>
      <c r="AE10" s="2"/>
      <c r="AF10" s="2"/>
      <c r="AG10" s="8">
        <v>1E-4</v>
      </c>
      <c r="AH10" s="8">
        <v>1E-4</v>
      </c>
      <c r="AI10" s="20">
        <v>2.9999999999999997E-4</v>
      </c>
    </row>
    <row r="11" spans="2:41" ht="15.75" thickBot="1" x14ac:dyDescent="0.3">
      <c r="B11" s="13" t="s">
        <v>20</v>
      </c>
      <c r="C11" s="9">
        <f>SUM(C5:C10)</f>
        <v>1</v>
      </c>
      <c r="D11" s="9">
        <f>SUM(D5:D10)</f>
        <v>1</v>
      </c>
      <c r="E11" s="9">
        <f>SUM(E5:E10)</f>
        <v>1</v>
      </c>
      <c r="F11" s="9">
        <f>SUM(F5:F10)</f>
        <v>1</v>
      </c>
      <c r="G11" s="10">
        <f>SUM(G5:G10)</f>
        <v>0.99999999999999989</v>
      </c>
      <c r="P11" s="13" t="s">
        <v>20</v>
      </c>
      <c r="Q11" s="9">
        <f>SUM(Q5:Q10)</f>
        <v>1.0000000000000002</v>
      </c>
      <c r="R11" s="9">
        <f>SUM(R5:R10)</f>
        <v>0.99999999999999989</v>
      </c>
      <c r="S11" s="9">
        <f>SUM(S5:S10)</f>
        <v>1</v>
      </c>
      <c r="T11" s="9">
        <f>SUM(T5:T10)</f>
        <v>1</v>
      </c>
      <c r="U11" s="10">
        <f>SUM(U5:U10)</f>
        <v>1</v>
      </c>
      <c r="AD11" s="13" t="s">
        <v>20</v>
      </c>
      <c r="AE11" s="9">
        <f>SUM(AE5:AE10)</f>
        <v>1</v>
      </c>
      <c r="AF11" s="9">
        <f>SUM(AF5:AF10)</f>
        <v>1</v>
      </c>
      <c r="AG11" s="9">
        <f>SUM(AG5:AG10)</f>
        <v>0.99999999999999989</v>
      </c>
      <c r="AH11" s="9">
        <f>SUM(AH5:AH10)</f>
        <v>1</v>
      </c>
      <c r="AI11" s="10">
        <f>SUM(AI5:AI10)</f>
        <v>1</v>
      </c>
    </row>
    <row r="14" spans="2:41" ht="15.75" thickBot="1" x14ac:dyDescent="0.3"/>
    <row r="15" spans="2:41" ht="15.75" x14ac:dyDescent="0.25">
      <c r="B15" s="50" t="s">
        <v>26</v>
      </c>
      <c r="C15" s="47" t="s">
        <v>0</v>
      </c>
      <c r="D15" s="48"/>
      <c r="E15" s="48"/>
      <c r="F15" s="48"/>
      <c r="G15" s="49"/>
      <c r="P15" s="50" t="s">
        <v>26</v>
      </c>
      <c r="Q15" s="47" t="s">
        <v>0</v>
      </c>
      <c r="R15" s="48"/>
      <c r="S15" s="48"/>
      <c r="T15" s="48"/>
      <c r="U15" s="49"/>
      <c r="AD15" s="50" t="s">
        <v>26</v>
      </c>
      <c r="AE15" s="47" t="s">
        <v>0</v>
      </c>
      <c r="AF15" s="48"/>
      <c r="AG15" s="48"/>
      <c r="AH15" s="48"/>
      <c r="AI15" s="49"/>
    </row>
    <row r="16" spans="2:41" ht="15" customHeight="1" thickBot="1" x14ac:dyDescent="0.3">
      <c r="B16" s="51"/>
      <c r="C16" s="14" t="s">
        <v>2</v>
      </c>
      <c r="D16" s="15" t="s">
        <v>3</v>
      </c>
      <c r="E16" s="16" t="s">
        <v>4</v>
      </c>
      <c r="F16" s="17" t="s">
        <v>5</v>
      </c>
      <c r="G16" s="18" t="s">
        <v>6</v>
      </c>
      <c r="P16" s="51"/>
      <c r="Q16" s="14" t="s">
        <v>2</v>
      </c>
      <c r="R16" s="15" t="s">
        <v>3</v>
      </c>
      <c r="S16" s="16" t="s">
        <v>4</v>
      </c>
      <c r="T16" s="17" t="s">
        <v>5</v>
      </c>
      <c r="U16" s="18" t="s">
        <v>6</v>
      </c>
      <c r="AD16" s="51"/>
      <c r="AE16" s="14" t="s">
        <v>2</v>
      </c>
      <c r="AF16" s="15" t="s">
        <v>3</v>
      </c>
      <c r="AG16" s="16" t="s">
        <v>4</v>
      </c>
      <c r="AH16" s="17" t="s">
        <v>5</v>
      </c>
      <c r="AI16" s="18" t="s">
        <v>6</v>
      </c>
    </row>
    <row r="17" spans="2:35" x14ac:dyDescent="0.25">
      <c r="B17" s="12" t="s">
        <v>7</v>
      </c>
      <c r="C17" s="2">
        <f>C6+C8+C9</f>
        <v>0.18409999999999999</v>
      </c>
      <c r="D17" s="2">
        <f t="shared" ref="D17:G17" si="0">D6+D8+D9</f>
        <v>0.1845</v>
      </c>
      <c r="E17" s="2">
        <f t="shared" si="0"/>
        <v>0.59219999999999995</v>
      </c>
      <c r="F17" s="2">
        <f t="shared" si="0"/>
        <v>0.57330000000000003</v>
      </c>
      <c r="G17" s="3">
        <f t="shared" si="0"/>
        <v>0.83020000000000005</v>
      </c>
      <c r="P17" s="12" t="s">
        <v>7</v>
      </c>
      <c r="Q17" s="2">
        <f>Q6+Q8+Q9</f>
        <v>0.20949999999999999</v>
      </c>
      <c r="R17" s="2">
        <f t="shared" ref="R17:U17" si="1">R6+R8+R9</f>
        <v>0.20969999999999997</v>
      </c>
      <c r="S17" s="2">
        <f t="shared" si="1"/>
        <v>0.60729999999999995</v>
      </c>
      <c r="T17" s="2">
        <f t="shared" si="1"/>
        <v>0.59150000000000003</v>
      </c>
      <c r="U17" s="3">
        <f t="shared" si="1"/>
        <v>0.98560000000000003</v>
      </c>
      <c r="AD17" s="12" t="s">
        <v>7</v>
      </c>
      <c r="AE17" s="2">
        <f>AE6+AE8+AE9</f>
        <v>0.21249999999999999</v>
      </c>
      <c r="AF17" s="2">
        <f t="shared" ref="AF17:AI17" si="2">AF6+AF8+AF9</f>
        <v>0.21290000000000001</v>
      </c>
      <c r="AG17" s="2">
        <f t="shared" si="2"/>
        <v>0.60809999999999997</v>
      </c>
      <c r="AH17" s="2">
        <f t="shared" si="2"/>
        <v>0.59220000000000006</v>
      </c>
      <c r="AI17" s="3">
        <f t="shared" si="2"/>
        <v>0.98730000000000007</v>
      </c>
    </row>
    <row r="18" spans="2:35" x14ac:dyDescent="0.25">
      <c r="B18" s="12" t="s">
        <v>8</v>
      </c>
      <c r="C18" s="2">
        <f>C6+C10</f>
        <v>0.1263</v>
      </c>
      <c r="D18" s="2">
        <f t="shared" ref="D18:G18" si="3">D6+D10</f>
        <v>0.12639999999999998</v>
      </c>
      <c r="E18" s="2">
        <f t="shared" si="3"/>
        <v>0.45099999999999996</v>
      </c>
      <c r="F18" s="2">
        <f t="shared" si="3"/>
        <v>0.43059999999999998</v>
      </c>
      <c r="G18" s="3">
        <f t="shared" si="3"/>
        <v>0.43439999999999995</v>
      </c>
      <c r="P18" s="12" t="s">
        <v>8</v>
      </c>
      <c r="Q18" s="2">
        <f>Q6+Q10</f>
        <v>0.13869999999999999</v>
      </c>
      <c r="R18" s="2">
        <f t="shared" ref="R18:U18" si="4">R6+R10</f>
        <v>0.13879999999999998</v>
      </c>
      <c r="S18" s="2">
        <f t="shared" si="4"/>
        <v>0.45629999999999998</v>
      </c>
      <c r="T18" s="2">
        <f t="shared" si="4"/>
        <v>0.4274</v>
      </c>
      <c r="U18" s="3">
        <f t="shared" si="4"/>
        <v>0.42080000000000001</v>
      </c>
      <c r="AD18" s="12" t="s">
        <v>8</v>
      </c>
      <c r="AE18" s="2">
        <f>AE6+AE10</f>
        <v>0.14130000000000001</v>
      </c>
      <c r="AF18" s="2">
        <f t="shared" ref="AF18:AI18" si="5">AF6+AF10</f>
        <v>0.14130000000000001</v>
      </c>
      <c r="AG18" s="2">
        <f t="shared" si="5"/>
        <v>0.46049999999999996</v>
      </c>
      <c r="AH18" s="2">
        <f t="shared" si="5"/>
        <v>0.43409999999999999</v>
      </c>
      <c r="AI18" s="3">
        <f t="shared" si="5"/>
        <v>0.4269</v>
      </c>
    </row>
    <row r="19" spans="2:35" x14ac:dyDescent="0.25">
      <c r="B19" s="12" t="s">
        <v>9</v>
      </c>
      <c r="C19" s="2">
        <f>C5</f>
        <v>0.73080000000000001</v>
      </c>
      <c r="D19" s="2">
        <f t="shared" ref="D19:G19" si="6">D5</f>
        <v>0.73040000000000005</v>
      </c>
      <c r="E19" s="2">
        <f t="shared" si="6"/>
        <v>0.32390000000000002</v>
      </c>
      <c r="F19" s="2">
        <f t="shared" si="6"/>
        <v>0.32300000000000001</v>
      </c>
      <c r="G19" s="3">
        <f t="shared" si="6"/>
        <v>6.6100000000000006E-2</v>
      </c>
      <c r="P19" s="12" t="s">
        <v>9</v>
      </c>
      <c r="Q19" s="2">
        <f>Q5</f>
        <v>0.79</v>
      </c>
      <c r="R19" s="2">
        <f t="shared" ref="R19:U19" si="7">R5</f>
        <v>0.78979999999999995</v>
      </c>
      <c r="S19" s="2">
        <f t="shared" si="7"/>
        <v>0.39179999999999998</v>
      </c>
      <c r="T19" s="2">
        <f t="shared" si="7"/>
        <v>0.40760000000000002</v>
      </c>
      <c r="U19" s="3">
        <f t="shared" si="7"/>
        <v>1.35E-2</v>
      </c>
      <c r="AD19" s="12" t="s">
        <v>9</v>
      </c>
      <c r="AE19" s="2">
        <f>AE5</f>
        <v>0.78659999999999997</v>
      </c>
      <c r="AF19" s="2">
        <f t="shared" ref="AF19:AI19" si="8">AF5</f>
        <v>0.78620000000000001</v>
      </c>
      <c r="AG19" s="2">
        <f t="shared" si="8"/>
        <v>0.39069999999999999</v>
      </c>
      <c r="AH19" s="2">
        <f t="shared" si="8"/>
        <v>0.40679999999999999</v>
      </c>
      <c r="AI19" s="3">
        <f t="shared" si="8"/>
        <v>1.17E-2</v>
      </c>
    </row>
    <row r="20" spans="2:35" ht="15.75" thickBot="1" x14ac:dyDescent="0.3">
      <c r="B20" s="21" t="s">
        <v>10</v>
      </c>
      <c r="C20" s="22">
        <f>C6</f>
        <v>0.1179</v>
      </c>
      <c r="D20" s="22">
        <f t="shared" ref="D20:G20" si="9">D6</f>
        <v>0.1181</v>
      </c>
      <c r="E20" s="22">
        <f t="shared" si="9"/>
        <v>0.44219999999999998</v>
      </c>
      <c r="F20" s="22">
        <f t="shared" si="9"/>
        <v>0.42099999999999999</v>
      </c>
      <c r="G20" s="23">
        <f t="shared" si="9"/>
        <v>0.42109999999999997</v>
      </c>
      <c r="P20" s="21" t="s">
        <v>10</v>
      </c>
      <c r="Q20" s="22">
        <f>Q6</f>
        <v>0.1386</v>
      </c>
      <c r="R20" s="22">
        <f t="shared" ref="R20:U20" si="10">R6</f>
        <v>0.13869999999999999</v>
      </c>
      <c r="S20" s="22">
        <f t="shared" si="10"/>
        <v>0.45610000000000001</v>
      </c>
      <c r="T20" s="22">
        <f t="shared" si="10"/>
        <v>0.42730000000000001</v>
      </c>
      <c r="U20" s="23">
        <f t="shared" si="10"/>
        <v>0.42070000000000002</v>
      </c>
      <c r="AD20" s="21" t="s">
        <v>10</v>
      </c>
      <c r="AE20" s="22">
        <f>AE6</f>
        <v>0.14130000000000001</v>
      </c>
      <c r="AF20" s="22">
        <f t="shared" ref="AF20:AI20" si="11">AF6</f>
        <v>0.14130000000000001</v>
      </c>
      <c r="AG20" s="22">
        <f t="shared" si="11"/>
        <v>0.46039999999999998</v>
      </c>
      <c r="AH20" s="22">
        <f t="shared" si="11"/>
        <v>0.434</v>
      </c>
      <c r="AI20" s="23">
        <f t="shared" si="11"/>
        <v>0.42659999999999998</v>
      </c>
    </row>
    <row r="36" spans="2:14" x14ac:dyDescent="0.25">
      <c r="H36" s="29"/>
      <c r="I36" s="29"/>
      <c r="J36" s="29"/>
      <c r="K36" s="29"/>
      <c r="L36" s="29"/>
      <c r="M36" s="29"/>
      <c r="N36" s="29"/>
    </row>
    <row r="37" spans="2:14" ht="18.75" x14ac:dyDescent="0.25">
      <c r="B37" s="55" t="s">
        <v>23</v>
      </c>
      <c r="C37" s="55"/>
      <c r="D37" s="55"/>
      <c r="E37" s="55"/>
      <c r="F37" s="55"/>
      <c r="G37" s="55"/>
      <c r="H37" s="30"/>
      <c r="I37" s="30"/>
      <c r="J37" s="30"/>
      <c r="K37" s="30"/>
      <c r="L37" s="30"/>
      <c r="M37" s="30"/>
      <c r="N37" s="29"/>
    </row>
    <row r="38" spans="2:14" ht="15.75" thickBot="1" x14ac:dyDescent="0.3">
      <c r="H38" s="29"/>
      <c r="I38" s="29"/>
      <c r="J38" s="29"/>
      <c r="K38" s="29"/>
      <c r="L38" s="29"/>
      <c r="M38" s="29"/>
      <c r="N38" s="29"/>
    </row>
    <row r="39" spans="2:14" ht="15.75" x14ac:dyDescent="0.25">
      <c r="B39" s="50" t="s">
        <v>1</v>
      </c>
      <c r="C39" s="52" t="s">
        <v>24</v>
      </c>
      <c r="D39" s="53"/>
      <c r="E39" s="53"/>
      <c r="F39" s="53"/>
      <c r="G39" s="54"/>
    </row>
    <row r="40" spans="2:14" ht="15" customHeight="1" thickBot="1" x14ac:dyDescent="0.3">
      <c r="B40" s="51"/>
      <c r="C40" s="14" t="s">
        <v>2</v>
      </c>
      <c r="D40" s="15" t="s">
        <v>3</v>
      </c>
      <c r="E40" s="16" t="s">
        <v>4</v>
      </c>
      <c r="F40" s="17" t="s">
        <v>5</v>
      </c>
      <c r="G40" s="18" t="s">
        <v>6</v>
      </c>
    </row>
    <row r="41" spans="2:14" x14ac:dyDescent="0.25">
      <c r="B41" s="12" t="s">
        <v>7</v>
      </c>
      <c r="C41" s="24">
        <f>AVERAGE(C17,Q17,AE17)</f>
        <v>0.20203333333333331</v>
      </c>
      <c r="D41" s="25">
        <f t="shared" ref="D41:G44" si="12">AVERAGE(D17,R17,AF17)</f>
        <v>0.20236666666666667</v>
      </c>
      <c r="E41" s="25">
        <f t="shared" si="12"/>
        <v>0.60253333333333325</v>
      </c>
      <c r="F41" s="25">
        <f t="shared" si="12"/>
        <v>0.58566666666666667</v>
      </c>
      <c r="G41" s="26">
        <f t="shared" si="12"/>
        <v>0.93436666666666668</v>
      </c>
    </row>
    <row r="42" spans="2:14" x14ac:dyDescent="0.25">
      <c r="B42" s="12" t="s">
        <v>8</v>
      </c>
      <c r="C42" s="27">
        <f t="shared" ref="C42:C44" si="13">AVERAGE(C18,Q18,AE18)</f>
        <v>0.13543333333333332</v>
      </c>
      <c r="D42" s="2">
        <f t="shared" si="12"/>
        <v>0.13549999999999998</v>
      </c>
      <c r="E42" s="2">
        <f t="shared" si="12"/>
        <v>0.4559333333333333</v>
      </c>
      <c r="F42" s="2">
        <f t="shared" si="12"/>
        <v>0.43070000000000003</v>
      </c>
      <c r="G42" s="3">
        <f t="shared" si="12"/>
        <v>0.42736666666666667</v>
      </c>
    </row>
    <row r="43" spans="2:14" x14ac:dyDescent="0.25">
      <c r="B43" s="12" t="s">
        <v>9</v>
      </c>
      <c r="C43" s="27">
        <f t="shared" si="13"/>
        <v>0.76913333333333334</v>
      </c>
      <c r="D43" s="2">
        <f t="shared" si="12"/>
        <v>0.76880000000000004</v>
      </c>
      <c r="E43" s="2">
        <f t="shared" si="12"/>
        <v>0.36880000000000002</v>
      </c>
      <c r="F43" s="2">
        <f t="shared" si="12"/>
        <v>0.37913333333333332</v>
      </c>
      <c r="G43" s="3">
        <f t="shared" si="12"/>
        <v>3.0433333333333337E-2</v>
      </c>
    </row>
    <row r="44" spans="2:14" ht="15.75" thickBot="1" x14ac:dyDescent="0.3">
      <c r="B44" s="21" t="s">
        <v>10</v>
      </c>
      <c r="C44" s="28">
        <f t="shared" si="13"/>
        <v>0.13260000000000002</v>
      </c>
      <c r="D44" s="22">
        <f t="shared" si="12"/>
        <v>0.13270000000000001</v>
      </c>
      <c r="E44" s="22">
        <f t="shared" si="12"/>
        <v>0.45290000000000002</v>
      </c>
      <c r="F44" s="22">
        <f t="shared" si="12"/>
        <v>0.42743333333333333</v>
      </c>
      <c r="G44" s="23">
        <f t="shared" si="12"/>
        <v>0.42280000000000001</v>
      </c>
    </row>
    <row r="45" spans="2:14" ht="15.75" thickBot="1" x14ac:dyDescent="0.3"/>
    <row r="46" spans="2:14" ht="15.75" x14ac:dyDescent="0.25">
      <c r="B46" s="50" t="s">
        <v>1</v>
      </c>
      <c r="C46" s="52" t="s">
        <v>25</v>
      </c>
      <c r="D46" s="53"/>
      <c r="E46" s="53"/>
      <c r="F46" s="53"/>
      <c r="G46" s="54"/>
    </row>
    <row r="47" spans="2:14" ht="15.75" thickBot="1" x14ac:dyDescent="0.3">
      <c r="B47" s="51"/>
      <c r="C47" s="14" t="s">
        <v>2</v>
      </c>
      <c r="D47" s="15" t="s">
        <v>3</v>
      </c>
      <c r="E47" s="16" t="s">
        <v>4</v>
      </c>
      <c r="F47" s="17" t="s">
        <v>5</v>
      </c>
      <c r="G47" s="18" t="s">
        <v>6</v>
      </c>
    </row>
    <row r="48" spans="2:14" x14ac:dyDescent="0.25">
      <c r="B48" s="12" t="s">
        <v>7</v>
      </c>
      <c r="C48" s="24">
        <f t="shared" ref="C48:G51" si="14">_xlfn.STDEV.S(C17,Q17,AE17)/SQRT(3)</f>
        <v>9.0083911499840609E-3</v>
      </c>
      <c r="D48" s="25">
        <f t="shared" si="14"/>
        <v>8.9809675301594175E-3</v>
      </c>
      <c r="E48" s="25">
        <f t="shared" si="14"/>
        <v>5.1718253816015322E-3</v>
      </c>
      <c r="F48" s="25">
        <f t="shared" si="14"/>
        <v>6.1866343389960022E-3</v>
      </c>
      <c r="G48" s="26">
        <f t="shared" si="14"/>
        <v>5.208564528202031E-2</v>
      </c>
    </row>
    <row r="49" spans="2:7" x14ac:dyDescent="0.25">
      <c r="B49" s="12" t="s">
        <v>8</v>
      </c>
      <c r="C49" s="27">
        <f t="shared" si="14"/>
        <v>4.6279345044822964E-3</v>
      </c>
      <c r="D49" s="2">
        <f t="shared" si="14"/>
        <v>4.6068789145508673E-3</v>
      </c>
      <c r="E49" s="2">
        <f t="shared" si="14"/>
        <v>2.7485349632930742E-3</v>
      </c>
      <c r="F49" s="2">
        <f t="shared" si="14"/>
        <v>1.9347695814575221E-3</v>
      </c>
      <c r="G49" s="3">
        <f t="shared" si="14"/>
        <v>3.9329095816936412E-3</v>
      </c>
    </row>
    <row r="50" spans="2:7" x14ac:dyDescent="0.25">
      <c r="B50" s="12" t="s">
        <v>9</v>
      </c>
      <c r="C50" s="27">
        <f t="shared" si="14"/>
        <v>1.9191780648091111E-2</v>
      </c>
      <c r="D50" s="2">
        <f t="shared" si="14"/>
        <v>1.9228104430754452E-2</v>
      </c>
      <c r="E50" s="2">
        <f t="shared" si="14"/>
        <v>2.2452245618942726E-2</v>
      </c>
      <c r="F50" s="2">
        <f t="shared" si="14"/>
        <v>2.8067616769350424E-2</v>
      </c>
      <c r="G50" s="3">
        <f t="shared" si="14"/>
        <v>1.7840901820753843E-2</v>
      </c>
    </row>
    <row r="51" spans="2:7" ht="15.75" thickBot="1" x14ac:dyDescent="0.3">
      <c r="B51" s="21" t="s">
        <v>10</v>
      </c>
      <c r="C51" s="28">
        <f t="shared" si="14"/>
        <v>7.3912109968529522E-3</v>
      </c>
      <c r="D51" s="22">
        <f t="shared" si="14"/>
        <v>7.3384830403383332E-3</v>
      </c>
      <c r="E51" s="22">
        <f t="shared" si="14"/>
        <v>5.4921155608138239E-3</v>
      </c>
      <c r="F51" s="22">
        <f t="shared" si="14"/>
        <v>3.7533688571439131E-3</v>
      </c>
      <c r="G51" s="23">
        <f t="shared" si="14"/>
        <v>1.9035055380358914E-3</v>
      </c>
    </row>
  </sheetData>
  <mergeCells count="20">
    <mergeCell ref="Q3:U3"/>
    <mergeCell ref="AE3:AI3"/>
    <mergeCell ref="B1:M1"/>
    <mergeCell ref="P1:AA1"/>
    <mergeCell ref="AD1:AO1"/>
    <mergeCell ref="B3:B4"/>
    <mergeCell ref="P3:P4"/>
    <mergeCell ref="AD3:AD4"/>
    <mergeCell ref="C3:G3"/>
    <mergeCell ref="C39:G39"/>
    <mergeCell ref="B39:B40"/>
    <mergeCell ref="C46:G46"/>
    <mergeCell ref="B46:B47"/>
    <mergeCell ref="B37:G37"/>
    <mergeCell ref="AE15:AI15"/>
    <mergeCell ref="B15:B16"/>
    <mergeCell ref="C15:G15"/>
    <mergeCell ref="P15:P16"/>
    <mergeCell ref="Q15:U15"/>
    <mergeCell ref="AD15:AD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D1" zoomScale="85" zoomScaleNormal="85" workbookViewId="0">
      <selection activeCell="P12" sqref="P12"/>
    </sheetView>
  </sheetViews>
  <sheetFormatPr defaultColWidth="9.140625" defaultRowHeight="15" x14ac:dyDescent="0.25"/>
  <cols>
    <col min="1" max="1" width="9.140625" style="7"/>
    <col min="2" max="2" width="17.140625" style="1" bestFit="1" customWidth="1"/>
    <col min="3" max="7" width="14.7109375" style="1" bestFit="1" customWidth="1"/>
    <col min="8" max="8" width="9.140625" style="1" customWidth="1"/>
    <col min="9" max="9" width="17.140625" style="1" bestFit="1" customWidth="1"/>
    <col min="10" max="12" width="14.7109375" style="1" bestFit="1" customWidth="1"/>
    <col min="13" max="13" width="13.42578125" style="1" bestFit="1" customWidth="1"/>
    <col min="14" max="14" width="14.7109375" style="1" bestFit="1" customWidth="1"/>
    <col min="15" max="15" width="9.140625" style="1" customWidth="1"/>
    <col min="16" max="16" width="17.140625" style="1" bestFit="1" customWidth="1"/>
    <col min="17" max="21" width="14.7109375" style="1" bestFit="1" customWidth="1"/>
    <col min="22" max="22" width="9.140625" style="1" customWidth="1"/>
    <col min="23" max="23" width="17.140625" style="1" bestFit="1" customWidth="1"/>
    <col min="24" max="28" width="14.7109375" style="1" bestFit="1" customWidth="1"/>
    <col min="29" max="16384" width="9.140625" style="1"/>
  </cols>
  <sheetData>
    <row r="1" spans="1:28" ht="15.75" thickBot="1" x14ac:dyDescent="0.3"/>
    <row r="2" spans="1:28" ht="15.75" thickBot="1" x14ac:dyDescent="0.3">
      <c r="B2" s="57" t="s">
        <v>27</v>
      </c>
      <c r="C2" s="62" t="s">
        <v>9</v>
      </c>
      <c r="D2" s="63"/>
      <c r="E2" s="63"/>
      <c r="F2" s="63"/>
      <c r="G2" s="64"/>
      <c r="I2" s="57" t="s">
        <v>28</v>
      </c>
      <c r="J2" s="62" t="s">
        <v>8</v>
      </c>
      <c r="K2" s="63"/>
      <c r="L2" s="63"/>
      <c r="M2" s="63"/>
      <c r="N2" s="64"/>
      <c r="P2" s="57" t="s">
        <v>29</v>
      </c>
      <c r="Q2" s="59" t="s">
        <v>7</v>
      </c>
      <c r="R2" s="60"/>
      <c r="S2" s="60"/>
      <c r="T2" s="60"/>
      <c r="U2" s="61"/>
      <c r="W2" s="57" t="s">
        <v>29</v>
      </c>
      <c r="X2" s="59" t="s">
        <v>10</v>
      </c>
      <c r="Y2" s="60"/>
      <c r="Z2" s="60"/>
      <c r="AA2" s="60"/>
      <c r="AB2" s="61"/>
    </row>
    <row r="3" spans="1:28" s="5" customFormat="1" ht="15.75" thickBot="1" x14ac:dyDescent="0.3">
      <c r="A3" s="7"/>
      <c r="B3" s="58"/>
      <c r="C3" s="31" t="s">
        <v>2</v>
      </c>
      <c r="D3" s="32" t="s">
        <v>3</v>
      </c>
      <c r="E3" s="33" t="s">
        <v>14</v>
      </c>
      <c r="F3" s="34" t="s">
        <v>5</v>
      </c>
      <c r="G3" s="35" t="s">
        <v>15</v>
      </c>
      <c r="H3" s="29"/>
      <c r="I3" s="58"/>
      <c r="J3" s="40" t="s">
        <v>2</v>
      </c>
      <c r="K3" s="41" t="s">
        <v>3</v>
      </c>
      <c r="L3" s="42" t="s">
        <v>14</v>
      </c>
      <c r="M3" s="43" t="s">
        <v>5</v>
      </c>
      <c r="N3" s="44" t="s">
        <v>15</v>
      </c>
      <c r="P3" s="58"/>
      <c r="Q3" s="40" t="s">
        <v>2</v>
      </c>
      <c r="R3" s="41" t="s">
        <v>3</v>
      </c>
      <c r="S3" s="42" t="s">
        <v>14</v>
      </c>
      <c r="T3" s="43" t="s">
        <v>5</v>
      </c>
      <c r="U3" s="44" t="s">
        <v>15</v>
      </c>
      <c r="W3" s="58"/>
      <c r="X3" s="40" t="s">
        <v>2</v>
      </c>
      <c r="Y3" s="41" t="s">
        <v>3</v>
      </c>
      <c r="Z3" s="42" t="s">
        <v>14</v>
      </c>
      <c r="AA3" s="43" t="s">
        <v>5</v>
      </c>
      <c r="AB3" s="44" t="s">
        <v>15</v>
      </c>
    </row>
    <row r="4" spans="1:28" x14ac:dyDescent="0.25">
      <c r="B4" s="36" t="s">
        <v>11</v>
      </c>
      <c r="C4" s="24">
        <f>'Combined Results'!C43</f>
        <v>0.76913333333333334</v>
      </c>
      <c r="D4" s="25">
        <f>'Combined Results'!D43</f>
        <v>0.76880000000000004</v>
      </c>
      <c r="E4" s="25">
        <f>'Combined Results'!E43</f>
        <v>0.36880000000000002</v>
      </c>
      <c r="F4" s="25">
        <f>'Combined Results'!F43</f>
        <v>0.37913333333333332</v>
      </c>
      <c r="G4" s="26">
        <f>'Combined Results'!G43</f>
        <v>3.0433333333333337E-2</v>
      </c>
      <c r="I4" s="36" t="s">
        <v>11</v>
      </c>
      <c r="J4" s="37">
        <f>'Combined Results'!C42</f>
        <v>0.13543333333333332</v>
      </c>
      <c r="K4" s="38">
        <f>'Combined Results'!D42</f>
        <v>0.13549999999999998</v>
      </c>
      <c r="L4" s="38">
        <f>'Combined Results'!E42</f>
        <v>0.4559333333333333</v>
      </c>
      <c r="M4" s="38">
        <f>'Combined Results'!F42</f>
        <v>0.43070000000000003</v>
      </c>
      <c r="N4" s="39">
        <f>'Combined Results'!G42</f>
        <v>0.42736666666666667</v>
      </c>
      <c r="P4" s="36" t="s">
        <v>11</v>
      </c>
      <c r="Q4" s="24">
        <f>'Combined Results'!C41</f>
        <v>0.20203333333333331</v>
      </c>
      <c r="R4" s="25">
        <f>'Combined Results'!D41</f>
        <v>0.20236666666666667</v>
      </c>
      <c r="S4" s="25">
        <f>'Combined Results'!E41</f>
        <v>0.60253333333333325</v>
      </c>
      <c r="T4" s="25">
        <f>'Combined Results'!F41</f>
        <v>0.58566666666666667</v>
      </c>
      <c r="U4" s="26">
        <f>'Combined Results'!G41</f>
        <v>0.93436666666666668</v>
      </c>
      <c r="W4" s="36" t="s">
        <v>11</v>
      </c>
      <c r="X4" s="27">
        <f>'Combined Results'!C44</f>
        <v>0.13260000000000002</v>
      </c>
      <c r="Y4" s="2">
        <f>'Combined Results'!D44</f>
        <v>0.13270000000000001</v>
      </c>
      <c r="Z4" s="2">
        <f>'Combined Results'!E44</f>
        <v>0.45290000000000002</v>
      </c>
      <c r="AA4" s="2">
        <f>'Combined Results'!F44</f>
        <v>0.42743333333333333</v>
      </c>
      <c r="AB4" s="3">
        <f>'Combined Results'!G44</f>
        <v>0.42280000000000001</v>
      </c>
    </row>
    <row r="5" spans="1:28" x14ac:dyDescent="0.25">
      <c r="B5" s="12" t="s">
        <v>12</v>
      </c>
      <c r="C5" s="27">
        <v>0.70399999999999996</v>
      </c>
      <c r="D5" s="2">
        <v>0.7036</v>
      </c>
      <c r="E5" s="2">
        <v>0.30399999999999999</v>
      </c>
      <c r="F5" s="2">
        <v>0.28899999999999998</v>
      </c>
      <c r="G5" s="3">
        <v>5.9200000000000003E-2</v>
      </c>
      <c r="H5" s="2"/>
      <c r="I5" s="12" t="s">
        <v>12</v>
      </c>
      <c r="J5" s="27">
        <v>0.1178</v>
      </c>
      <c r="K5" s="2">
        <v>0.11799999999999999</v>
      </c>
      <c r="L5" s="2">
        <v>0.42199999999999999</v>
      </c>
      <c r="M5" s="2">
        <v>0.44500000000000001</v>
      </c>
      <c r="N5" s="3">
        <v>0.42109999999999997</v>
      </c>
      <c r="P5" s="12" t="s">
        <v>12</v>
      </c>
      <c r="Q5" s="27">
        <v>0.18360000000000001</v>
      </c>
      <c r="R5" s="2">
        <v>0.18440000000000001</v>
      </c>
      <c r="S5" s="2">
        <v>0.56899999999999995</v>
      </c>
      <c r="T5" s="2">
        <v>0.56999999999999995</v>
      </c>
      <c r="U5" s="3">
        <v>0.80059999999999998</v>
      </c>
      <c r="W5" s="12" t="s">
        <v>12</v>
      </c>
      <c r="X5" s="27">
        <v>0.1178</v>
      </c>
      <c r="Y5" s="2">
        <v>0.11799999999999999</v>
      </c>
      <c r="Z5" s="2">
        <v>0.42199999999999999</v>
      </c>
      <c r="AA5" s="2">
        <v>0.44500000000000001</v>
      </c>
      <c r="AB5" s="3">
        <v>0.42109999999999997</v>
      </c>
    </row>
    <row r="6" spans="1:28" ht="15.75" thickBot="1" x14ac:dyDescent="0.3">
      <c r="B6" s="21" t="s">
        <v>13</v>
      </c>
      <c r="C6" s="28">
        <f>'Combined Results'!C50</f>
        <v>1.9191780648091111E-2</v>
      </c>
      <c r="D6" s="22">
        <f>'Combined Results'!D50</f>
        <v>1.9228104430754452E-2</v>
      </c>
      <c r="E6" s="22">
        <f>'Combined Results'!E50</f>
        <v>2.2452245618942726E-2</v>
      </c>
      <c r="F6" s="22">
        <f>'Combined Results'!F50</f>
        <v>2.8067616769350424E-2</v>
      </c>
      <c r="G6" s="23">
        <f>'Combined Results'!G50</f>
        <v>1.7840901820753843E-2</v>
      </c>
      <c r="I6" s="21" t="s">
        <v>13</v>
      </c>
      <c r="J6" s="28">
        <f>'Combined Results'!C49</f>
        <v>4.6279345044822964E-3</v>
      </c>
      <c r="K6" s="22">
        <f>'Combined Results'!D49</f>
        <v>4.6068789145508673E-3</v>
      </c>
      <c r="L6" s="22">
        <f>'Combined Results'!E49</f>
        <v>2.7485349632930742E-3</v>
      </c>
      <c r="M6" s="22">
        <f>'Combined Results'!F49</f>
        <v>1.9347695814575221E-3</v>
      </c>
      <c r="N6" s="23">
        <f>'Combined Results'!G49</f>
        <v>3.9329095816936412E-3</v>
      </c>
      <c r="P6" s="21" t="s">
        <v>13</v>
      </c>
      <c r="Q6" s="28">
        <f>'Combined Results'!C48</f>
        <v>9.0083911499840609E-3</v>
      </c>
      <c r="R6" s="22">
        <f>'Combined Results'!D48</f>
        <v>8.9809675301594175E-3</v>
      </c>
      <c r="S6" s="22">
        <f>'Combined Results'!E48</f>
        <v>5.1718253816015322E-3</v>
      </c>
      <c r="T6" s="22">
        <f>'Combined Results'!F48</f>
        <v>6.1866343389960022E-3</v>
      </c>
      <c r="U6" s="23">
        <f>'Combined Results'!G48</f>
        <v>5.208564528202031E-2</v>
      </c>
      <c r="W6" s="21" t="s">
        <v>13</v>
      </c>
      <c r="X6" s="28">
        <f>'Combined Results'!C51</f>
        <v>7.3912109968529522E-3</v>
      </c>
      <c r="Y6" s="22">
        <f>'Combined Results'!D51</f>
        <v>7.3384830403383332E-3</v>
      </c>
      <c r="Z6" s="22">
        <f>'Combined Results'!E51</f>
        <v>5.4921155608138239E-3</v>
      </c>
      <c r="AA6" s="22">
        <f>'Combined Results'!F51</f>
        <v>3.7533688571439131E-3</v>
      </c>
      <c r="AB6" s="23">
        <f>'Combined Results'!G51</f>
        <v>1.9035055380358914E-3</v>
      </c>
    </row>
    <row r="7" spans="1:28" x14ac:dyDescent="0.25">
      <c r="I7" s="29"/>
      <c r="J7" s="29"/>
      <c r="K7" s="29"/>
      <c r="L7" s="29"/>
      <c r="M7" s="29"/>
      <c r="N7" s="29"/>
    </row>
    <row r="8" spans="1:28" x14ac:dyDescent="0.25">
      <c r="I8" s="29"/>
      <c r="J8" s="56"/>
      <c r="K8" s="56"/>
      <c r="L8" s="56"/>
      <c r="M8" s="56"/>
      <c r="N8" s="56"/>
    </row>
    <row r="9" spans="1:28" x14ac:dyDescent="0.25">
      <c r="I9" s="29"/>
      <c r="J9" s="29"/>
      <c r="K9" s="29"/>
      <c r="L9" s="29"/>
      <c r="M9" s="29"/>
      <c r="N9" s="29"/>
    </row>
    <row r="10" spans="1:28" x14ac:dyDescent="0.25">
      <c r="I10" s="29"/>
      <c r="J10" s="29"/>
      <c r="K10" s="29"/>
      <c r="L10" s="29"/>
      <c r="M10" s="29"/>
      <c r="N10" s="29"/>
      <c r="Q10" s="65"/>
      <c r="R10" s="65"/>
      <c r="S10" s="65"/>
      <c r="T10" s="65"/>
      <c r="U10" s="65"/>
      <c r="X10" s="65"/>
      <c r="Y10" s="65"/>
      <c r="Z10" s="65"/>
      <c r="AA10" s="65"/>
      <c r="AB10" s="65"/>
    </row>
    <row r="11" spans="1:28" x14ac:dyDescent="0.25">
      <c r="I11" s="29"/>
      <c r="J11" s="29"/>
      <c r="K11" s="29"/>
      <c r="L11" s="29"/>
      <c r="M11" s="29"/>
      <c r="N11" s="29"/>
      <c r="P11" s="5"/>
      <c r="W11" s="5"/>
    </row>
    <row r="12" spans="1:28" x14ac:dyDescent="0.25">
      <c r="B12" s="4"/>
      <c r="C12" s="4"/>
      <c r="D12" s="4"/>
      <c r="E12" s="4"/>
      <c r="F12" s="4"/>
      <c r="G12" s="4"/>
      <c r="H12" s="4"/>
      <c r="I12" s="29"/>
      <c r="J12" s="29"/>
      <c r="K12" s="29"/>
      <c r="L12" s="29"/>
      <c r="M12" s="29"/>
      <c r="N12" s="29"/>
    </row>
    <row r="13" spans="1:2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28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5"/>
      <c r="H17" s="45"/>
      <c r="I17" s="45"/>
      <c r="J17" s="45"/>
      <c r="K17" s="45"/>
      <c r="L17" s="45"/>
      <c r="M17" s="45"/>
      <c r="N17" s="45"/>
      <c r="O17" s="45"/>
    </row>
    <row r="18" spans="1:15" x14ac:dyDescent="0.25">
      <c r="A18" s="4"/>
      <c r="B18" s="4"/>
      <c r="C18" s="4"/>
      <c r="D18" s="4"/>
      <c r="E18" s="4"/>
      <c r="F18" s="4"/>
      <c r="G18" s="45"/>
      <c r="H18" s="45"/>
      <c r="I18" s="45"/>
      <c r="J18" s="45"/>
      <c r="K18" s="45"/>
      <c r="L18" s="45"/>
      <c r="M18" s="45"/>
      <c r="N18" s="45"/>
      <c r="O18" s="45"/>
    </row>
    <row r="19" spans="1:15" x14ac:dyDescent="0.25">
      <c r="A19" s="4"/>
      <c r="B19" s="4"/>
      <c r="C19" s="4"/>
      <c r="D19" s="4"/>
      <c r="E19" s="4"/>
      <c r="F19" s="4"/>
      <c r="G19" s="45"/>
      <c r="H19" s="45"/>
      <c r="I19" s="45"/>
      <c r="J19" s="45"/>
      <c r="K19" s="45"/>
      <c r="L19" s="45"/>
      <c r="M19" s="45"/>
      <c r="N19" s="45"/>
      <c r="O19" s="45"/>
    </row>
    <row r="20" spans="1:15" x14ac:dyDescent="0.25">
      <c r="A20" s="4"/>
      <c r="B20" s="4"/>
      <c r="C20" s="4"/>
      <c r="D20" s="4"/>
      <c r="E20" s="4"/>
      <c r="F20" s="4"/>
      <c r="G20" s="45"/>
      <c r="H20" s="45"/>
      <c r="I20" s="45"/>
      <c r="J20" s="45"/>
      <c r="K20" s="45"/>
      <c r="L20" s="45"/>
      <c r="M20" s="45"/>
      <c r="N20" s="45"/>
      <c r="O20" s="45"/>
    </row>
    <row r="21" spans="1:15" x14ac:dyDescent="0.25">
      <c r="A21" s="4"/>
      <c r="B21" s="4"/>
      <c r="C21" s="4"/>
      <c r="D21" s="4"/>
      <c r="E21" s="4"/>
      <c r="F21" s="4"/>
      <c r="G21" s="45"/>
      <c r="H21" s="45"/>
      <c r="I21" s="45"/>
      <c r="J21" s="45"/>
      <c r="K21" s="45"/>
      <c r="L21" s="45"/>
      <c r="M21" s="45"/>
      <c r="N21" s="45"/>
      <c r="O21" s="45"/>
    </row>
    <row r="22" spans="1:15" x14ac:dyDescent="0.25">
      <c r="A22" s="4"/>
      <c r="B22" s="4"/>
      <c r="C22" s="4"/>
      <c r="D22" s="4"/>
      <c r="E22" s="4"/>
      <c r="F22" s="4"/>
      <c r="G22" s="45"/>
      <c r="H22" s="45"/>
      <c r="I22" s="45"/>
      <c r="J22" s="45"/>
      <c r="K22" s="45"/>
      <c r="L22" s="45"/>
      <c r="M22" s="45"/>
      <c r="N22" s="45"/>
      <c r="O22" s="45"/>
    </row>
    <row r="23" spans="1:15" x14ac:dyDescent="0.25">
      <c r="A23" s="4"/>
      <c r="B23" s="4"/>
      <c r="C23" s="4"/>
      <c r="D23" s="4"/>
      <c r="E23" s="4"/>
      <c r="F23" s="4"/>
      <c r="G23" s="45"/>
      <c r="H23" s="45"/>
      <c r="I23" s="45"/>
      <c r="J23" s="45"/>
      <c r="K23" s="45"/>
      <c r="L23" s="45"/>
      <c r="M23" s="45"/>
      <c r="N23" s="45"/>
      <c r="O23" s="45"/>
    </row>
    <row r="24" spans="1:15" x14ac:dyDescent="0.25">
      <c r="A24" s="4"/>
      <c r="B24" s="4"/>
      <c r="C24" s="4"/>
      <c r="D24" s="4"/>
      <c r="E24" s="4"/>
      <c r="F24" s="4"/>
      <c r="G24" s="45"/>
      <c r="H24" s="45"/>
      <c r="I24" s="45"/>
      <c r="J24" s="45"/>
      <c r="K24" s="45"/>
      <c r="L24" s="45"/>
      <c r="M24" s="45"/>
      <c r="N24" s="45"/>
      <c r="O24" s="45"/>
    </row>
    <row r="25" spans="1:15" x14ac:dyDescent="0.25">
      <c r="A25" s="4"/>
      <c r="B25" s="4"/>
      <c r="C25" s="4"/>
      <c r="D25" s="4"/>
      <c r="E25" s="4"/>
      <c r="F25" s="4"/>
      <c r="G25" s="45"/>
      <c r="H25" s="45"/>
      <c r="I25" s="45"/>
      <c r="J25" s="45"/>
      <c r="K25" s="45"/>
      <c r="L25" s="45"/>
      <c r="M25" s="45"/>
      <c r="N25" s="45"/>
      <c r="O25" s="45"/>
    </row>
    <row r="26" spans="1:15" x14ac:dyDescent="0.25">
      <c r="A26" s="4"/>
      <c r="B26" s="4"/>
      <c r="C26" s="4"/>
      <c r="D26" s="4"/>
      <c r="E26" s="4"/>
      <c r="F26" s="4"/>
      <c r="G26" s="45"/>
      <c r="H26" s="45"/>
      <c r="I26" s="45"/>
      <c r="J26" s="45"/>
      <c r="K26" s="45"/>
      <c r="L26" s="45"/>
      <c r="M26" s="45"/>
      <c r="N26" s="45"/>
      <c r="O26" s="45"/>
    </row>
    <row r="27" spans="1:15" x14ac:dyDescent="0.25">
      <c r="A27" s="4"/>
      <c r="B27" s="4"/>
      <c r="C27" s="4"/>
      <c r="D27" s="4"/>
      <c r="E27" s="4"/>
      <c r="F27" s="4"/>
      <c r="G27" s="45"/>
      <c r="H27" s="45"/>
      <c r="I27" s="45"/>
      <c r="J27" s="45"/>
      <c r="K27" s="45"/>
      <c r="L27" s="45"/>
      <c r="M27" s="45"/>
      <c r="N27" s="45"/>
      <c r="O27" s="45"/>
    </row>
    <row r="28" spans="1:15" x14ac:dyDescent="0.25">
      <c r="A28" s="4"/>
      <c r="B28" s="4"/>
      <c r="C28" s="4"/>
      <c r="D28" s="4"/>
      <c r="E28" s="4"/>
      <c r="F28" s="4"/>
      <c r="G28" s="45"/>
      <c r="H28" s="45"/>
      <c r="I28" s="45"/>
      <c r="J28" s="45"/>
      <c r="K28" s="45"/>
      <c r="L28" s="45"/>
      <c r="M28" s="45"/>
      <c r="N28" s="45"/>
      <c r="O28" s="45"/>
    </row>
    <row r="29" spans="1:15" x14ac:dyDescent="0.25">
      <c r="A29" s="4"/>
      <c r="B29" s="4"/>
      <c r="C29" s="4"/>
      <c r="D29" s="4"/>
      <c r="E29" s="4"/>
      <c r="F29" s="4"/>
      <c r="G29" s="45"/>
      <c r="H29" s="45"/>
      <c r="I29" s="45"/>
      <c r="J29" s="45"/>
      <c r="K29" s="45"/>
      <c r="L29" s="45"/>
      <c r="M29" s="45"/>
      <c r="N29" s="45"/>
      <c r="O29" s="45"/>
    </row>
    <row r="30" spans="1:15" x14ac:dyDescent="0.25">
      <c r="A30" s="4"/>
      <c r="B30" s="4"/>
      <c r="C30" s="4"/>
      <c r="D30" s="4"/>
      <c r="E30" s="4"/>
      <c r="F30" s="4"/>
      <c r="G30" s="45"/>
      <c r="H30" s="45"/>
      <c r="I30" s="45"/>
      <c r="J30" s="45"/>
      <c r="K30" s="45"/>
      <c r="L30" s="45"/>
      <c r="M30" s="45"/>
      <c r="N30" s="45"/>
      <c r="O30" s="45"/>
    </row>
    <row r="31" spans="1:15" x14ac:dyDescent="0.25">
      <c r="A31" s="4"/>
      <c r="B31" s="4"/>
      <c r="C31" s="4"/>
      <c r="D31" s="4"/>
      <c r="E31" s="4"/>
      <c r="F31" s="4"/>
      <c r="G31" s="45"/>
      <c r="H31" s="45"/>
      <c r="I31" s="45"/>
      <c r="J31" s="45"/>
      <c r="K31" s="45"/>
      <c r="L31" s="45"/>
      <c r="M31" s="45"/>
      <c r="N31" s="45"/>
      <c r="O31" s="45"/>
    </row>
    <row r="32" spans="1:15" x14ac:dyDescent="0.25">
      <c r="A32" s="4"/>
      <c r="B32" s="4"/>
      <c r="C32" s="4"/>
      <c r="D32" s="4"/>
      <c r="E32" s="4"/>
      <c r="F32" s="4"/>
      <c r="G32" s="45"/>
      <c r="H32" s="45"/>
      <c r="I32" s="45"/>
      <c r="J32" s="45"/>
      <c r="K32" s="45"/>
      <c r="L32" s="45"/>
      <c r="M32" s="45"/>
      <c r="N32" s="45"/>
      <c r="O32" s="45"/>
    </row>
    <row r="33" spans="1:15" x14ac:dyDescent="0.25">
      <c r="A33" s="4"/>
      <c r="B33" s="4"/>
      <c r="C33" s="4"/>
      <c r="D33" s="4"/>
      <c r="E33" s="4"/>
      <c r="F33" s="4"/>
      <c r="G33" s="45"/>
      <c r="H33" s="45"/>
      <c r="I33" s="45"/>
      <c r="J33" s="45"/>
      <c r="K33" s="45"/>
      <c r="L33" s="45"/>
      <c r="M33" s="45"/>
      <c r="N33" s="45"/>
      <c r="O33" s="45"/>
    </row>
    <row r="34" spans="1:15" x14ac:dyDescent="0.25">
      <c r="A34" s="4"/>
      <c r="B34" s="4"/>
      <c r="C34" s="4"/>
      <c r="D34" s="4"/>
      <c r="E34" s="4"/>
      <c r="F34" s="4"/>
      <c r="G34" s="45"/>
      <c r="H34" s="45"/>
      <c r="I34" s="45"/>
      <c r="J34" s="45"/>
      <c r="K34" s="45"/>
      <c r="L34" s="45"/>
      <c r="M34" s="45"/>
      <c r="N34" s="45"/>
      <c r="O34" s="45"/>
    </row>
    <row r="35" spans="1:15" x14ac:dyDescent="0.25">
      <c r="A35" s="4"/>
      <c r="B35" s="4"/>
      <c r="C35" s="4"/>
      <c r="D35" s="4"/>
      <c r="E35" s="4"/>
      <c r="F35" s="4"/>
      <c r="G35" s="45"/>
      <c r="H35" s="45"/>
      <c r="I35" s="45"/>
      <c r="J35" s="45"/>
      <c r="K35" s="45"/>
      <c r="L35" s="45"/>
      <c r="M35" s="45"/>
      <c r="N35" s="45"/>
      <c r="O35" s="45"/>
    </row>
    <row r="36" spans="1:15" x14ac:dyDescent="0.25">
      <c r="G36" s="46"/>
      <c r="H36" s="46"/>
      <c r="I36" s="46"/>
      <c r="J36" s="46"/>
      <c r="K36" s="46"/>
      <c r="L36" s="46"/>
      <c r="M36" s="46"/>
      <c r="N36" s="46"/>
      <c r="O36" s="46"/>
    </row>
  </sheetData>
  <mergeCells count="11">
    <mergeCell ref="Q10:U10"/>
    <mergeCell ref="X10:AB10"/>
    <mergeCell ref="X2:AB2"/>
    <mergeCell ref="J8:N8"/>
    <mergeCell ref="P2:P3"/>
    <mergeCell ref="Q2:U2"/>
    <mergeCell ref="W2:W3"/>
    <mergeCell ref="B2:B3"/>
    <mergeCell ref="I2:I3"/>
    <mergeCell ref="J2:N2"/>
    <mergeCell ref="C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 Results</vt:lpstr>
      <vt:lpstr>Result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2017-07-13T10:27:29Z</dcterms:modified>
</cp:coreProperties>
</file>