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3675" windowHeight="6150"/>
  </bookViews>
  <sheets>
    <sheet name="2308" sheetId="1" r:id="rId1"/>
    <sheet name="2208" sheetId="2" r:id="rId2"/>
  </sheets>
  <calcPr calcId="125725"/>
</workbook>
</file>

<file path=xl/calcChain.xml><?xml version="1.0" encoding="utf-8"?>
<calcChain xmlns="http://schemas.openxmlformats.org/spreadsheetml/2006/main">
  <c r="E3" i="1"/>
  <c r="E6"/>
  <c r="K12" i="2"/>
  <c r="I12"/>
  <c r="G12"/>
  <c r="D12"/>
  <c r="A12"/>
  <c r="A11"/>
  <c r="G10"/>
  <c r="C10"/>
  <c r="G9"/>
  <c r="E9"/>
  <c r="C9"/>
  <c r="B9"/>
  <c r="B10" s="1"/>
  <c r="A9"/>
  <c r="A8"/>
  <c r="B7"/>
  <c r="A7"/>
  <c r="A6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I15" i="1"/>
  <c r="G15"/>
  <c r="E15"/>
  <c r="B15"/>
  <c r="B14"/>
  <c r="H13"/>
  <c r="H12"/>
  <c r="F12"/>
  <c r="D13"/>
  <c r="D12"/>
  <c r="B12"/>
  <c r="B11"/>
  <c r="C10"/>
  <c r="B9"/>
  <c r="R3"/>
  <c r="Q3"/>
  <c r="Q7" s="1"/>
  <c r="P3"/>
  <c r="P7" s="1"/>
  <c r="O3"/>
  <c r="O7" s="1"/>
  <c r="N3"/>
  <c r="M3"/>
  <c r="L3"/>
  <c r="K3"/>
  <c r="J3"/>
  <c r="I3"/>
  <c r="H3"/>
  <c r="G3"/>
  <c r="F3"/>
  <c r="D3"/>
  <c r="G6" s="1"/>
  <c r="C3"/>
  <c r="C5" s="1"/>
  <c r="D6" l="1"/>
  <c r="C6"/>
  <c r="R7"/>
  <c r="S7" s="1"/>
  <c r="D15" s="1"/>
  <c r="R4" i="2"/>
  <c r="L12" s="1"/>
  <c r="N4"/>
  <c r="J12" s="1"/>
  <c r="J4"/>
  <c r="H12" s="1"/>
  <c r="F4"/>
  <c r="B4"/>
  <c r="C12" s="1"/>
  <c r="I6" i="1"/>
  <c r="H6"/>
  <c r="J6"/>
  <c r="F6"/>
  <c r="F5"/>
  <c r="B6"/>
  <c r="C12" s="1"/>
  <c r="E5"/>
  <c r="D5"/>
  <c r="C4"/>
  <c r="C7" s="1"/>
  <c r="F15" s="1"/>
  <c r="O4"/>
  <c r="K4"/>
  <c r="K7" s="1"/>
  <c r="J15" s="1"/>
  <c r="G4"/>
  <c r="G7" s="1"/>
  <c r="H15" s="1"/>
  <c r="F9" i="2" l="1"/>
  <c r="F10" s="1"/>
  <c r="F12"/>
  <c r="C13" i="1"/>
  <c r="K6"/>
  <c r="G12" s="1"/>
  <c r="G13" s="1"/>
  <c r="B5"/>
  <c r="B10" s="1"/>
</calcChain>
</file>

<file path=xl/sharedStrings.xml><?xml version="1.0" encoding="utf-8"?>
<sst xmlns="http://schemas.openxmlformats.org/spreadsheetml/2006/main" count="15" uniqueCount="12">
  <si>
    <t>Output</t>
  </si>
  <si>
    <t xml:space="preserve"> </t>
  </si>
  <si>
    <t xml:space="preserve">Input text string below: </t>
  </si>
  <si>
    <t>(21 characters starting with S, 9 characters starting with T or 5 scharacters starting with R)</t>
  </si>
  <si>
    <t>S</t>
  </si>
  <si>
    <t>convert to decimal</t>
  </si>
  <si>
    <t>standard format numbers</t>
  </si>
  <si>
    <t>R number without leading zero's</t>
  </si>
  <si>
    <t>T numbers without leading zero's</t>
  </si>
  <si>
    <t>S numbers without leading zero's</t>
  </si>
  <si>
    <t>(up to 21 characters starting with S, up to 9 characters starting with T or up to 5 scharacters starting with R)</t>
  </si>
  <si>
    <t>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</si>
</sst>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1" xfId="0" applyFill="1" applyBorder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>
      <selection activeCell="F10" sqref="F10"/>
    </sheetView>
  </sheetViews>
  <sheetFormatPr defaultRowHeight="15"/>
  <cols>
    <col min="1" max="1" width="1.7109375" style="11" customWidth="1"/>
  </cols>
  <sheetData>
    <row r="1" spans="1:26">
      <c r="B1" s="2" t="s">
        <v>2</v>
      </c>
      <c r="E1" s="3" t="s">
        <v>10</v>
      </c>
    </row>
    <row r="2" spans="1:26" s="5" customFormat="1">
      <c r="A2" s="11"/>
      <c r="B2" s="6" t="s">
        <v>4</v>
      </c>
      <c r="C2" s="6">
        <v>0</v>
      </c>
      <c r="D2" s="6">
        <v>0</v>
      </c>
      <c r="E2" s="6">
        <v>1</v>
      </c>
      <c r="F2" s="6">
        <v>0</v>
      </c>
      <c r="G2" s="6">
        <v>1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1</v>
      </c>
      <c r="S2" s="6"/>
      <c r="T2" s="6"/>
      <c r="U2" s="6"/>
      <c r="V2" s="6"/>
      <c r="W2" s="6"/>
      <c r="X2" s="6"/>
      <c r="Y2" s="6"/>
      <c r="Z2" s="6"/>
    </row>
    <row r="3" spans="1:26" s="11" customFormat="1" ht="0.95" customHeight="1">
      <c r="A3" s="11" t="s">
        <v>5</v>
      </c>
      <c r="B3" s="11" t="s">
        <v>1</v>
      </c>
      <c r="C3" s="12">
        <f>IF(C2="A",10,IF(C2="B",11,IF(C2="C",12,IF(C2="D",13,IF(C2="E",14,IF(C2="F",15,C2))))))</f>
        <v>0</v>
      </c>
      <c r="D3" s="12">
        <f t="shared" ref="D3:F3" si="0">IF(D2="A",10,IF(D2="B",11,IF(D2="C",12,IF(D2="D",13,IF(D2="E",14,IF(D2="F",15,D2))))))</f>
        <v>0</v>
      </c>
      <c r="E3" s="12">
        <f t="shared" si="0"/>
        <v>1</v>
      </c>
      <c r="F3" s="12">
        <f t="shared" si="0"/>
        <v>0</v>
      </c>
      <c r="G3" s="12">
        <f>IF(G2="A",10,IF(G2="B",11,IF(G2="C",12,IF(G2="D",13,IF(G2="E",14,IF(G2="F",15,G2))))))</f>
        <v>1</v>
      </c>
      <c r="H3" s="12">
        <f t="shared" ref="H3" si="1">IF(H2="A",10,IF(H2="B",11,IF(H2="C",12,IF(H2="D",13,IF(H2="E",14,IF(H2="F",15,H2))))))</f>
        <v>0</v>
      </c>
      <c r="I3" s="12">
        <f t="shared" ref="I3" si="2">IF(I2="A",10,IF(I2="B",11,IF(I2="C",12,IF(I2="D",13,IF(I2="E",14,IF(I2="F",15,I2))))))</f>
        <v>0</v>
      </c>
      <c r="J3" s="12">
        <f t="shared" ref="J3" si="3">IF(J2="A",10,IF(J2="B",11,IF(J2="C",12,IF(J2="D",13,IF(J2="E",14,IF(J2="F",15,J2))))))</f>
        <v>0</v>
      </c>
      <c r="K3" s="12">
        <f>IF(K2="A",10,IF(K2="B",11,IF(K2="C",12,IF(K2="D",13,IF(K2="E",14,IF(K2="F",15,K2))))))</f>
        <v>0</v>
      </c>
      <c r="L3" s="12">
        <f t="shared" ref="L3:N3" si="4">IF(L2="A",10,IF(L2="B",11,IF(L2="C",12,IF(L2="D",13,IF(L2="E",14,IF(L2="F",15,L2))))))</f>
        <v>1</v>
      </c>
      <c r="M3" s="12">
        <f t="shared" si="4"/>
        <v>0</v>
      </c>
      <c r="N3" s="12">
        <f t="shared" si="4"/>
        <v>0</v>
      </c>
      <c r="O3" s="12">
        <f>IF(O2="A",10,IF(O2="B",11,IF(O2="C",12,IF(O2="D",13,IF(O2="E",14,IF(O2="F",15,O2))))))</f>
        <v>1</v>
      </c>
      <c r="P3" s="12">
        <f t="shared" ref="P3:R3" si="5">IF(P2="A",10,IF(P2="B",11,IF(P2="C",12,IF(P2="D",13,IF(P2="E",14,IF(P2="F",15,P2))))))</f>
        <v>1</v>
      </c>
      <c r="Q3" s="12">
        <f t="shared" si="5"/>
        <v>1</v>
      </c>
      <c r="R3" s="12">
        <f t="shared" si="5"/>
        <v>1</v>
      </c>
      <c r="S3" s="12"/>
      <c r="T3" s="12"/>
      <c r="U3" s="12"/>
      <c r="V3" s="12"/>
      <c r="W3" s="12"/>
      <c r="X3" s="12"/>
      <c r="Y3" s="12"/>
      <c r="Z3" s="12"/>
    </row>
    <row r="4" spans="1:26" s="11" customFormat="1" ht="0.95" customHeight="1">
      <c r="A4" s="11" t="s">
        <v>6</v>
      </c>
      <c r="C4" s="13">
        <f>(4096*C3)+(256*D3)+(16*E3)+F3</f>
        <v>16</v>
      </c>
      <c r="D4" s="12"/>
      <c r="E4" s="12"/>
      <c r="F4" s="12"/>
      <c r="G4" s="12">
        <f>(4096*G3)+(256*H3)+(16*I3)+J3</f>
        <v>4096</v>
      </c>
      <c r="H4" s="12"/>
      <c r="I4" s="12"/>
      <c r="J4" s="12"/>
      <c r="K4" s="12">
        <f>(4096*K3)+(256*L3)+(16*M3)+N3</f>
        <v>256</v>
      </c>
      <c r="L4" s="12"/>
      <c r="M4" s="12"/>
      <c r="N4" s="12"/>
      <c r="O4" s="12">
        <f>(4096*O3)+(256*P3)+(16*Q3)+R3</f>
        <v>4369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s="11" customFormat="1" ht="0.95" customHeight="1">
      <c r="A5" s="11" t="s">
        <v>7</v>
      </c>
      <c r="B5" s="12">
        <f>SUM(C5:F5)</f>
        <v>16</v>
      </c>
      <c r="C5" s="12" t="str">
        <f>IF(D2="",IF(B2&lt;&gt;"",C3,""),"")</f>
        <v/>
      </c>
      <c r="D5" s="12" t="str">
        <f>IF(E2="",IF(D2&lt;&gt;"",(16*C3)+D3,""),"")</f>
        <v/>
      </c>
      <c r="E5" s="12" t="str">
        <f>IF(F2="",IF(E2&lt;&gt;"",(256*C3)+(16*D3)+E3,""),"")</f>
        <v/>
      </c>
      <c r="F5" s="13">
        <f>IF(F2&lt;&gt;"",(4096*C3)+(256*D3)+(16*E3)+F3,"")</f>
        <v>16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s="11" customFormat="1" ht="0.95" customHeight="1">
      <c r="A6" s="11" t="s">
        <v>8</v>
      </c>
      <c r="B6" s="12">
        <f>SUM(C6:F6)</f>
        <v>16</v>
      </c>
      <c r="C6" s="13" t="str">
        <f>IF(E2="",IF(B2&lt;&gt;"",C3,""),"")</f>
        <v/>
      </c>
      <c r="D6" s="13" t="str">
        <f>IF(G2="",IF(E2&lt;&gt;"",(16*C3)+D3,""),"")</f>
        <v/>
      </c>
      <c r="E6" s="13" t="str">
        <f>IF(I2="",IF(G2&lt;&gt;"",(256*C3)+(16*D3)+E3,""),"")</f>
        <v/>
      </c>
      <c r="F6" s="13">
        <f>IF(J2&lt;&gt;"",(4096*C3)+(256*D3)+(16*E3)+F3,"")</f>
        <v>16</v>
      </c>
      <c r="G6" s="13" t="str">
        <f>IF(E2="",IF(B2&lt;&gt;"",D3,""),"")</f>
        <v/>
      </c>
      <c r="H6" s="13" t="str">
        <f>IF(G2="",IF(E2&lt;&gt;"",(16*E3)+F3,""),"")</f>
        <v/>
      </c>
      <c r="I6" s="13" t="str">
        <f>IF(I2="",IF(G2&lt;&gt;"",(256*F3)+(16*G3)+H3,""),"")</f>
        <v/>
      </c>
      <c r="J6" s="13">
        <f>IF(J2&lt;&gt;"",(4096*G3)+(256*H3)+(16*I3)+J3,"")</f>
        <v>4096</v>
      </c>
      <c r="K6" s="12">
        <f>SUM(G6:J6)</f>
        <v>4096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s="11" customFormat="1" ht="0.95" customHeight="1">
      <c r="A7" s="11" t="s">
        <v>9</v>
      </c>
      <c r="C7" s="12">
        <f>C4</f>
        <v>16</v>
      </c>
      <c r="D7" s="12"/>
      <c r="E7" s="12"/>
      <c r="F7" s="12"/>
      <c r="G7" s="12">
        <f>G4</f>
        <v>4096</v>
      </c>
      <c r="H7" s="12"/>
      <c r="I7" s="12"/>
      <c r="J7" s="12"/>
      <c r="K7" s="12">
        <f>K4</f>
        <v>256</v>
      </c>
      <c r="L7" s="12"/>
      <c r="M7" s="12"/>
      <c r="N7" s="12"/>
      <c r="O7" s="12" t="str">
        <f>IF(P2="",IF(O2&lt;&gt;"",O3,""),"")</f>
        <v/>
      </c>
      <c r="P7" s="12" t="str">
        <f>IF(Q2="",IF(P2&lt;&gt;"",((16*O3)+P3),""),"")</f>
        <v/>
      </c>
      <c r="Q7" s="12" t="str">
        <f>IF(R2="",IF(Q2&lt;&gt;"",((O3*256)+(P3*16)+Q3),""),"")</f>
        <v/>
      </c>
      <c r="R7" s="12">
        <f>IF(R2&lt;&gt;"",((O3*4096)+(P3*256)+(Q3*16)+R3),"")</f>
        <v>4369</v>
      </c>
      <c r="S7" s="12">
        <f>SUM(O7:R7)</f>
        <v>4369</v>
      </c>
      <c r="T7" s="12"/>
      <c r="U7" s="12"/>
      <c r="V7" s="12"/>
      <c r="W7" s="12"/>
      <c r="X7" s="12"/>
      <c r="Y7" s="12"/>
      <c r="Z7" s="12"/>
    </row>
    <row r="8" spans="1:26" s="8" customFormat="1">
      <c r="A8" s="11"/>
      <c r="B8" s="10" t="s">
        <v>0</v>
      </c>
      <c r="C8" s="9"/>
      <c r="D8" s="9"/>
      <c r="E8" s="9"/>
      <c r="F8" s="9"/>
    </row>
    <row r="9" spans="1:26" s="7" customFormat="1">
      <c r="A9" s="14"/>
      <c r="B9" s="7" t="str">
        <f>IF(B2="R","Cosmic Ray analysis  number of bits corrupted","")</f>
        <v/>
      </c>
    </row>
    <row r="10" spans="1:26" s="8" customFormat="1">
      <c r="A10" s="11"/>
      <c r="B10" s="9" t="str">
        <f>IF(B2="R",B5,"")</f>
        <v/>
      </c>
      <c r="C10" s="8" t="str">
        <f>IF(B2="R","bits corrupted","")</f>
        <v/>
      </c>
    </row>
    <row r="11" spans="1:26" s="7" customFormat="1">
      <c r="A11" s="14"/>
      <c r="B11" s="7" t="str">
        <f>IF(B2="T","Temperature analysis in degrees Kelvin rounded down, Main procesor / Gyro","")</f>
        <v/>
      </c>
    </row>
    <row r="12" spans="1:26" s="8" customFormat="1">
      <c r="A12" s="11"/>
      <c r="B12" s="8" t="str">
        <f>IF(B2="T","Main","")</f>
        <v/>
      </c>
      <c r="C12" s="9" t="str">
        <f>IF(B2="T",B6,"")</f>
        <v/>
      </c>
      <c r="D12" s="8" t="str">
        <f>IF(B2="T","Kelvin","")</f>
        <v/>
      </c>
      <c r="F12" s="8" t="str">
        <f>IF(B2="T","Gyro","")</f>
        <v/>
      </c>
      <c r="G12" s="9" t="str">
        <f>IF(B2="T",K6,"")</f>
        <v/>
      </c>
      <c r="H12" s="8" t="str">
        <f>IF(B2="T","Kelvin","")</f>
        <v/>
      </c>
    </row>
    <row r="13" spans="1:26" s="8" customFormat="1">
      <c r="A13" s="11"/>
      <c r="C13" s="9" t="str">
        <f>IF(B2="T",C12-272,"")</f>
        <v/>
      </c>
      <c r="D13" s="8" t="str">
        <f>IF(B2="T","Celsius","")</f>
        <v/>
      </c>
      <c r="G13" s="9" t="str">
        <f>IF(B2="T",G12-273,"")</f>
        <v/>
      </c>
      <c r="H13" s="8" t="str">
        <f>IF(B2="T","Celsius","")</f>
        <v/>
      </c>
    </row>
    <row r="14" spans="1:26" s="7" customFormat="1">
      <c r="A14" s="14"/>
      <c r="B14" s="7" t="str">
        <f>IF(B2="S","Session Info: (No StartUps / Current Durn / Min Durn / Max Durn / Ave Durn) in seconds","")</f>
        <v>Session Info: (No StartUps / Current Durn / Min Durn / Max Durn / Ave Durn) in seconds</v>
      </c>
    </row>
    <row r="15" spans="1:26" s="8" customFormat="1">
      <c r="A15" s="11"/>
      <c r="B15" s="8" t="str">
        <f>IF(B2="S","No Start Ups","")</f>
        <v>No Start Ups</v>
      </c>
      <c r="D15" s="9">
        <f>IF(B2="S",S7,"")</f>
        <v>4369</v>
      </c>
      <c r="E15" s="8" t="str">
        <f>IF(B2="S","Min Durn","")</f>
        <v>Min Durn</v>
      </c>
      <c r="F15" s="9">
        <f>IF(B2="S",C7,"")</f>
        <v>16</v>
      </c>
      <c r="G15" s="8" t="str">
        <f>IF(B2="S","Max Durn","")</f>
        <v>Max Durn</v>
      </c>
      <c r="H15" s="9">
        <f>IF(B2="S",G7,"")</f>
        <v>4096</v>
      </c>
      <c r="I15" s="8" t="str">
        <f>IF(B2="S","Ave Durn","")</f>
        <v>Ave Durn</v>
      </c>
      <c r="J15" s="9">
        <f>IF(B2="S",K7,"")</f>
        <v>256</v>
      </c>
    </row>
    <row r="16" spans="1:26" s="4" customFormat="1">
      <c r="A16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I5" sqref="I5"/>
    </sheetView>
  </sheetViews>
  <sheetFormatPr defaultRowHeight="15"/>
  <sheetData>
    <row r="1" spans="1:21">
      <c r="A1" s="2" t="s">
        <v>2</v>
      </c>
      <c r="D1" s="3" t="s">
        <v>3</v>
      </c>
    </row>
    <row r="2" spans="1:21" s="5" customFormat="1">
      <c r="A2" s="15" t="s">
        <v>11</v>
      </c>
      <c r="B2" s="6">
        <v>0</v>
      </c>
      <c r="C2" s="6">
        <v>1</v>
      </c>
      <c r="D2" s="6">
        <v>2</v>
      </c>
      <c r="E2" s="15">
        <v>3</v>
      </c>
      <c r="F2" s="6"/>
      <c r="G2" s="6"/>
      <c r="H2" s="6"/>
      <c r="I2" s="15"/>
      <c r="J2" s="6"/>
      <c r="K2" s="6"/>
      <c r="L2" s="6"/>
      <c r="M2" s="15"/>
      <c r="N2" s="6"/>
      <c r="O2" s="6"/>
      <c r="P2" s="6"/>
      <c r="Q2" s="15"/>
      <c r="R2" s="6"/>
      <c r="S2" s="6"/>
      <c r="T2" s="6"/>
      <c r="U2" s="15"/>
    </row>
    <row r="3" spans="1:21">
      <c r="A3" t="s">
        <v>1</v>
      </c>
      <c r="B3" s="1">
        <f>IF(B2="A",10,IF(B2="B",11,IF(B2="C",12,IF(B2="D",13,IF(B2="E",14,IF(B2="F",15,B2))))))</f>
        <v>0</v>
      </c>
      <c r="C3" s="1">
        <f t="shared" ref="C3:E3" si="0">IF(C2="A",10,IF(C2="B",11,IF(C2="C",12,IF(C2="D",13,IF(C2="E",14,IF(C2="F",15,C2))))))</f>
        <v>1</v>
      </c>
      <c r="D3" s="1">
        <f t="shared" si="0"/>
        <v>2</v>
      </c>
      <c r="E3" s="1">
        <f t="shared" si="0"/>
        <v>3</v>
      </c>
      <c r="F3" s="1">
        <f>IF(F2="A",10,IF(F2="B",11,IF(F2="C",12,IF(F2="D",13,IF(F2="E",14,IF(F2="F",15,F2))))))</f>
        <v>0</v>
      </c>
      <c r="G3" s="1">
        <f t="shared" ref="G3:I3" si="1">IF(G2="A",10,IF(G2="B",11,IF(G2="C",12,IF(G2="D",13,IF(G2="E",14,IF(G2="F",15,G2))))))</f>
        <v>0</v>
      </c>
      <c r="H3" s="1">
        <f t="shared" si="1"/>
        <v>0</v>
      </c>
      <c r="I3" s="1">
        <f t="shared" si="1"/>
        <v>0</v>
      </c>
      <c r="J3" s="1">
        <f>IF(J2="A",10,IF(J2="B",11,IF(J2="C",12,IF(J2="D",13,IF(J2="E",14,IF(J2="F",15,J2))))))</f>
        <v>0</v>
      </c>
      <c r="K3" s="1">
        <f t="shared" ref="K3:M3" si="2">IF(K2="A",10,IF(K2="B",11,IF(K2="C",12,IF(K2="D",13,IF(K2="E",14,IF(K2="F",15,K2))))))</f>
        <v>0</v>
      </c>
      <c r="L3" s="1">
        <f t="shared" si="2"/>
        <v>0</v>
      </c>
      <c r="M3" s="1">
        <f t="shared" si="2"/>
        <v>0</v>
      </c>
      <c r="N3" s="1">
        <f>IF(N2="A",10,IF(N2="B",11,IF(N2="C",12,IF(N2="D",13,IF(N2="E",14,IF(N2="F",15,N2))))))</f>
        <v>0</v>
      </c>
      <c r="O3" s="1">
        <f t="shared" ref="O3:Q3" si="3">IF(O2="A",10,IF(O2="B",11,IF(O2="C",12,IF(O2="D",13,IF(O2="E",14,IF(O2="F",15,O2))))))</f>
        <v>0</v>
      </c>
      <c r="P3" s="1">
        <f t="shared" si="3"/>
        <v>0</v>
      </c>
      <c r="Q3" s="1">
        <f t="shared" si="3"/>
        <v>0</v>
      </c>
      <c r="R3" s="1">
        <f>IF(R2="A",10,IF(R2="B",11,IF(R2="C",12,IF(R2="D",13,IF(R2="E",14,IF(R2="F",15,R2))))))</f>
        <v>0</v>
      </c>
      <c r="S3" s="1">
        <f t="shared" ref="S3:U3" si="4">IF(S2="A",10,IF(S2="B",11,IF(S2="C",12,IF(S2="D",13,IF(S2="E",14,IF(S2="F",15,S2))))))</f>
        <v>0</v>
      </c>
      <c r="T3" s="1">
        <f t="shared" si="4"/>
        <v>0</v>
      </c>
      <c r="U3" s="1">
        <f t="shared" si="4"/>
        <v>0</v>
      </c>
    </row>
    <row r="4" spans="1:21">
      <c r="B4" s="1">
        <f>(4096*B3)+(256*C3)+(16*D3)+E3</f>
        <v>291</v>
      </c>
      <c r="C4" s="1"/>
      <c r="D4" s="1"/>
      <c r="E4" s="1"/>
      <c r="F4" s="1">
        <f>(4096*F3)+(256*G3)+(16*H3)+I3</f>
        <v>0</v>
      </c>
      <c r="G4" s="1"/>
      <c r="H4" s="1"/>
      <c r="I4" s="1"/>
      <c r="J4" s="1">
        <f>(4096*J3)+(256*K3)+(16*L3)+M3</f>
        <v>0</v>
      </c>
      <c r="K4" s="1"/>
      <c r="L4" s="1"/>
      <c r="M4" s="1"/>
      <c r="N4" s="1">
        <f>(4096*N3)+(256*O3)+(16*P3)+Q3</f>
        <v>0</v>
      </c>
      <c r="O4" s="1"/>
      <c r="P4" s="1"/>
      <c r="Q4" s="1"/>
      <c r="R4" s="1">
        <f>(4096*R3)+(256*S3)+(16*T3)+U3</f>
        <v>0</v>
      </c>
      <c r="S4" s="1"/>
      <c r="T4" s="1"/>
      <c r="U4" s="1"/>
    </row>
    <row r="5" spans="1:21" s="8" customFormat="1">
      <c r="A5" s="10" t="s">
        <v>0</v>
      </c>
      <c r="B5" s="9"/>
      <c r="C5" s="9"/>
      <c r="D5" s="9"/>
      <c r="E5" s="9"/>
    </row>
    <row r="6" spans="1:21" s="8" customFormat="1">
      <c r="A6" s="7" t="str">
        <f>IF(A2="R","Cosmic Ray analysis  number of bits corrupted","")</f>
        <v>Cosmic Ray analysis  number of bits corrupted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s="8" customFormat="1">
      <c r="A7" s="9">
        <f>IF(A2="R",B4,"")</f>
        <v>291</v>
      </c>
      <c r="B7" s="8" t="str">
        <f>IF(A2="R","bits corrupted","")</f>
        <v>bits corrupted</v>
      </c>
    </row>
    <row r="8" spans="1:21" s="8" customFormat="1">
      <c r="A8" s="7" t="str">
        <f>IF(A2="T","Temperature analysis in degrees Kelvin rounded down, Main procesor / Gyro","")</f>
        <v/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s="8" customFormat="1">
      <c r="A9" s="8" t="str">
        <f>IF(A2="T","Main","")</f>
        <v/>
      </c>
      <c r="B9" s="9" t="str">
        <f>IF(A2="T",B4,"")</f>
        <v/>
      </c>
      <c r="C9" s="8" t="str">
        <f>IF(A2="T","Kelvin","")</f>
        <v/>
      </c>
      <c r="E9" s="8" t="str">
        <f>IF(A2="T","Gyro","")</f>
        <v/>
      </c>
      <c r="F9" s="9" t="str">
        <f>IF(A2="T",F4,"")</f>
        <v/>
      </c>
      <c r="G9" s="8" t="str">
        <f>IF(A2="T","Kelvin","")</f>
        <v/>
      </c>
    </row>
    <row r="10" spans="1:21" s="8" customFormat="1">
      <c r="B10" s="9" t="str">
        <f>IF(A2="T",B9-272,"")</f>
        <v/>
      </c>
      <c r="C10" s="8" t="str">
        <f>IF(A2="T","Celsius","")</f>
        <v/>
      </c>
      <c r="F10" s="9" t="str">
        <f>IF(A2="T",F9-273,"")</f>
        <v/>
      </c>
      <c r="G10" s="8" t="str">
        <f>IF(A2="T","Celsius","")</f>
        <v/>
      </c>
    </row>
    <row r="11" spans="1:21" s="8" customFormat="1">
      <c r="A11" s="7" t="str">
        <f>IF(A2="S","Session Info: (No StartUps / Current Durn / Min Durn / Max Durn / Ave Durn) in seconds","")</f>
        <v/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s="8" customFormat="1">
      <c r="A12" s="8" t="str">
        <f>IF(A2="S","No Start Ups","")</f>
        <v/>
      </c>
      <c r="C12" s="9" t="str">
        <f>IF(A2="S",B4,"")</f>
        <v/>
      </c>
      <c r="D12" s="8" t="str">
        <f>IF(A2="S","Current Durn","")</f>
        <v/>
      </c>
      <c r="F12" s="9" t="str">
        <f>IF(A2="S",F4,"")</f>
        <v/>
      </c>
      <c r="G12" s="8" t="str">
        <f>IF(A2="S","Min Durn","")</f>
        <v/>
      </c>
      <c r="H12" s="9" t="str">
        <f>IF(A2="S",J4,"")</f>
        <v/>
      </c>
      <c r="I12" s="8" t="str">
        <f>IF(A2="S","Max Durn","")</f>
        <v/>
      </c>
      <c r="J12" s="9" t="str">
        <f>IF(A2="S",N4,"")</f>
        <v/>
      </c>
      <c r="K12" s="8" t="str">
        <f>IF(A2="S","Ave Durn","")</f>
        <v/>
      </c>
      <c r="L12" s="9" t="str">
        <f>IF(A2="S",R4,"")</f>
        <v/>
      </c>
    </row>
    <row r="13" spans="1:2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2308</vt:lpstr>
      <vt:lpstr>2208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Bussell</dc:creator>
  <cp:lastModifiedBy>Brian Bussell</cp:lastModifiedBy>
  <dcterms:created xsi:type="dcterms:W3CDTF">2013-08-22T17:45:31Z</dcterms:created>
  <dcterms:modified xsi:type="dcterms:W3CDTF">2013-08-23T20:28:26Z</dcterms:modified>
</cp:coreProperties>
</file>