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9040" windowHeight="15840"/>
  </bookViews>
  <sheets>
    <sheet name="决算" sheetId="2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53" i="2" l="1"/>
  <c r="H53" i="2"/>
  <c r="F53" i="2"/>
  <c r="G40" i="2"/>
  <c r="F40" i="2"/>
  <c r="H38" i="2"/>
  <c r="G38" i="2"/>
  <c r="F38" i="2"/>
  <c r="G36" i="2"/>
  <c r="F36" i="2"/>
  <c r="H32" i="2"/>
  <c r="G32" i="2"/>
  <c r="F32" i="2"/>
  <c r="H27" i="2"/>
  <c r="G27" i="2"/>
  <c r="F27" i="2"/>
  <c r="G24" i="2"/>
  <c r="F24" i="2"/>
  <c r="G17" i="2"/>
  <c r="F17" i="2"/>
  <c r="G15" i="2"/>
  <c r="G41" i="2" s="1"/>
  <c r="F15" i="2"/>
  <c r="F41" i="2" s="1"/>
  <c r="H39" i="2"/>
  <c r="H40" i="2" s="1"/>
  <c r="H37" i="2"/>
  <c r="H35" i="2"/>
  <c r="H34" i="2"/>
  <c r="H33" i="2"/>
  <c r="H36" i="2" s="1"/>
  <c r="H31" i="2"/>
  <c r="H30" i="2"/>
  <c r="H29" i="2"/>
  <c r="H28" i="2"/>
  <c r="H26" i="2"/>
  <c r="H25" i="2"/>
  <c r="H23" i="2"/>
  <c r="H22" i="2"/>
  <c r="H21" i="2"/>
  <c r="H20" i="2"/>
  <c r="H19" i="2"/>
  <c r="H18" i="2"/>
  <c r="H24" i="2" s="1"/>
  <c r="H16" i="2"/>
  <c r="H17" i="2" s="1"/>
  <c r="H14" i="2"/>
  <c r="H13" i="2"/>
  <c r="H12" i="2"/>
  <c r="H11" i="2"/>
  <c r="H10" i="2"/>
  <c r="H9" i="2"/>
  <c r="H8" i="2"/>
  <c r="H7" i="2"/>
  <c r="H6" i="2"/>
  <c r="H15" i="2" l="1"/>
  <c r="H41" i="2" s="1"/>
</calcChain>
</file>

<file path=xl/sharedStrings.xml><?xml version="1.0" encoding="utf-8"?>
<sst xmlns="http://schemas.openxmlformats.org/spreadsheetml/2006/main" count="177" uniqueCount="106">
  <si>
    <t>单位：元</t>
    <phoneticPr fontId="1" type="noConversion"/>
  </si>
  <si>
    <t>会议费</t>
    <phoneticPr fontId="1" type="noConversion"/>
  </si>
  <si>
    <t>序号</t>
    <phoneticPr fontId="1" type="noConversion"/>
  </si>
  <si>
    <t>资金预算类别</t>
    <phoneticPr fontId="1" type="noConversion"/>
  </si>
  <si>
    <t>资金预算项目</t>
    <phoneticPr fontId="1" type="noConversion"/>
  </si>
  <si>
    <t>数量/时间</t>
    <phoneticPr fontId="1" type="noConversion"/>
  </si>
  <si>
    <t>功能介绍</t>
    <phoneticPr fontId="1" type="noConversion"/>
  </si>
  <si>
    <t>总需资金</t>
    <phoneticPr fontId="1" type="noConversion"/>
  </si>
  <si>
    <t>支付程序</t>
    <phoneticPr fontId="1" type="noConversion"/>
  </si>
  <si>
    <t>备注</t>
    <phoneticPr fontId="1" type="noConversion"/>
  </si>
  <si>
    <t>经办人</t>
    <phoneticPr fontId="1" type="noConversion"/>
  </si>
  <si>
    <t>审核人</t>
    <phoneticPr fontId="1" type="noConversion"/>
  </si>
  <si>
    <t>设备费</t>
    <phoneticPr fontId="1" type="noConversion"/>
  </si>
  <si>
    <t>租赁空调</t>
    <phoneticPr fontId="1" type="noConversion"/>
  </si>
  <si>
    <t>三周</t>
    <phoneticPr fontId="1" type="noConversion"/>
  </si>
  <si>
    <t>基础设施</t>
    <phoneticPr fontId="1" type="noConversion"/>
  </si>
  <si>
    <t>基础设施</t>
    <phoneticPr fontId="1" type="noConversion"/>
  </si>
  <si>
    <t>张嘉诚</t>
    <phoneticPr fontId="1" type="noConversion"/>
  </si>
  <si>
    <t>张嘉诚</t>
    <phoneticPr fontId="1" type="noConversion"/>
  </si>
  <si>
    <t>张歆</t>
    <phoneticPr fontId="1" type="noConversion"/>
  </si>
  <si>
    <t>张歆</t>
    <phoneticPr fontId="1" type="noConversion"/>
  </si>
  <si>
    <t>购置办公桌</t>
    <phoneticPr fontId="1" type="noConversion"/>
  </si>
  <si>
    <t>购置笔记本电脑</t>
    <phoneticPr fontId="1" type="noConversion"/>
  </si>
  <si>
    <t>办公设备</t>
    <phoneticPr fontId="1" type="noConversion"/>
  </si>
  <si>
    <t>何祎君</t>
    <phoneticPr fontId="1" type="noConversion"/>
  </si>
  <si>
    <t>标准办公本配置</t>
    <phoneticPr fontId="1" type="noConversion"/>
  </si>
  <si>
    <t>购置电源排插</t>
    <phoneticPr fontId="1" type="noConversion"/>
  </si>
  <si>
    <t>潘恋军</t>
    <phoneticPr fontId="1" type="noConversion"/>
  </si>
  <si>
    <t>购置U盘</t>
    <phoneticPr fontId="1" type="noConversion"/>
  </si>
  <si>
    <t>32GU盘</t>
    <phoneticPr fontId="1" type="noConversion"/>
  </si>
  <si>
    <t>购置移动硬盘</t>
    <phoneticPr fontId="1" type="noConversion"/>
  </si>
  <si>
    <t>1T硬盘</t>
    <phoneticPr fontId="1" type="noConversion"/>
  </si>
  <si>
    <t>购买数据库系统软件</t>
    <phoneticPr fontId="1" type="noConversion"/>
  </si>
  <si>
    <t>办公软件</t>
    <phoneticPr fontId="1" type="noConversion"/>
  </si>
  <si>
    <t>庞治宇</t>
    <phoneticPr fontId="1" type="noConversion"/>
  </si>
  <si>
    <t>MySql标准版</t>
    <phoneticPr fontId="1" type="noConversion"/>
  </si>
  <si>
    <t>租赁云服务器</t>
    <phoneticPr fontId="1" type="noConversion"/>
  </si>
  <si>
    <t>一月</t>
    <phoneticPr fontId="1" type="noConversion"/>
  </si>
  <si>
    <r>
      <rPr>
        <sz val="11"/>
        <color rgb="FF000000"/>
        <rFont val="等线"/>
        <family val="3"/>
        <charset val="134"/>
        <scheme val="minor"/>
      </rPr>
      <t>阿里云</t>
    </r>
    <r>
      <rPr>
        <sz val="11"/>
        <color theme="1"/>
        <rFont val="等线"/>
        <family val="3"/>
        <charset val="134"/>
        <scheme val="minor"/>
      </rPr>
      <t>ECS 1核2G内存1M带宽</t>
    </r>
    <phoneticPr fontId="1" type="noConversion"/>
  </si>
  <si>
    <t>购买操作系统</t>
    <phoneticPr fontId="1" type="noConversion"/>
  </si>
  <si>
    <t>win10家庭版</t>
    <phoneticPr fontId="1" type="noConversion"/>
  </si>
  <si>
    <t>租赁会议室</t>
    <phoneticPr fontId="1" type="noConversion"/>
  </si>
  <si>
    <t>办公场所</t>
    <phoneticPr fontId="1" type="noConversion"/>
  </si>
  <si>
    <t>材料费</t>
    <phoneticPr fontId="1" type="noConversion"/>
  </si>
  <si>
    <t>购置网络设备</t>
    <phoneticPr fontId="1" type="noConversion"/>
  </si>
  <si>
    <t>基础设施</t>
    <phoneticPr fontId="1" type="noConversion"/>
  </si>
  <si>
    <t>张嘉熙</t>
    <phoneticPr fontId="1" type="noConversion"/>
  </si>
  <si>
    <t>张歆</t>
    <phoneticPr fontId="1" type="noConversion"/>
  </si>
  <si>
    <t>包括路由器</t>
    <phoneticPr fontId="1" type="noConversion"/>
  </si>
  <si>
    <t>购置通讯设备</t>
    <phoneticPr fontId="1" type="noConversion"/>
  </si>
  <si>
    <t>通讯设备</t>
    <phoneticPr fontId="1" type="noConversion"/>
  </si>
  <si>
    <t>包括电话</t>
    <phoneticPr fontId="1" type="noConversion"/>
  </si>
  <si>
    <t>购置线路器材</t>
    <phoneticPr fontId="1" type="noConversion"/>
  </si>
  <si>
    <t>/</t>
    <phoneticPr fontId="1" type="noConversion"/>
  </si>
  <si>
    <t>租赁网络服务</t>
    <phoneticPr fontId="1" type="noConversion"/>
  </si>
  <si>
    <t>一月</t>
    <phoneticPr fontId="1" type="noConversion"/>
  </si>
  <si>
    <t>网络服务</t>
    <phoneticPr fontId="1" type="noConversion"/>
  </si>
  <si>
    <t>打印文档</t>
    <phoneticPr fontId="1" type="noConversion"/>
  </si>
  <si>
    <t>材料相关</t>
    <phoneticPr fontId="1" type="noConversion"/>
  </si>
  <si>
    <t>刻盘存储</t>
    <phoneticPr fontId="1" type="noConversion"/>
  </si>
  <si>
    <t>燃料动力费</t>
    <phoneticPr fontId="1" type="noConversion"/>
  </si>
  <si>
    <t>水费</t>
    <phoneticPr fontId="1" type="noConversion"/>
  </si>
  <si>
    <t>电费</t>
    <phoneticPr fontId="1" type="noConversion"/>
  </si>
  <si>
    <t>劳务费</t>
    <phoneticPr fontId="1" type="noConversion"/>
  </si>
  <si>
    <t>前端组员工资</t>
    <phoneticPr fontId="1" type="noConversion"/>
  </si>
  <si>
    <t>员工工资</t>
    <phoneticPr fontId="1" type="noConversion"/>
  </si>
  <si>
    <t>彭青峰</t>
    <phoneticPr fontId="1" type="noConversion"/>
  </si>
  <si>
    <t>平日300，周末加班600</t>
    <phoneticPr fontId="1" type="noConversion"/>
  </si>
  <si>
    <t>后端组员工资</t>
    <phoneticPr fontId="1" type="noConversion"/>
  </si>
  <si>
    <t>测试组员工资</t>
    <phoneticPr fontId="1" type="noConversion"/>
  </si>
  <si>
    <t>管理人员工资</t>
    <phoneticPr fontId="1" type="noConversion"/>
  </si>
  <si>
    <t>每日450，无加班费</t>
    <phoneticPr fontId="1" type="noConversion"/>
  </si>
  <si>
    <t>专家咨询费</t>
    <phoneticPr fontId="1" type="noConversion"/>
  </si>
  <si>
    <t>前端人员培训</t>
    <phoneticPr fontId="1" type="noConversion"/>
  </si>
  <si>
    <t>员工培训</t>
    <phoneticPr fontId="1" type="noConversion"/>
  </si>
  <si>
    <t>何祎君</t>
    <phoneticPr fontId="1" type="noConversion"/>
  </si>
  <si>
    <t>后端人员培训</t>
    <phoneticPr fontId="1" type="noConversion"/>
  </si>
  <si>
    <t>测试人员培训</t>
    <phoneticPr fontId="1" type="noConversion"/>
  </si>
  <si>
    <t>差旅费</t>
    <phoneticPr fontId="1" type="noConversion"/>
  </si>
  <si>
    <t>交通费</t>
    <phoneticPr fontId="1" type="noConversion"/>
  </si>
  <si>
    <t>办公场所</t>
    <phoneticPr fontId="1" type="noConversion"/>
  </si>
  <si>
    <t>潘恋军</t>
    <phoneticPr fontId="1" type="noConversion"/>
  </si>
  <si>
    <t>包括出差的报销</t>
    <phoneticPr fontId="1" type="noConversion"/>
  </si>
  <si>
    <t>其他费用</t>
    <phoneticPr fontId="1" type="noConversion"/>
  </si>
  <si>
    <t>餐费</t>
    <phoneticPr fontId="1" type="noConversion"/>
  </si>
  <si>
    <t>团队需要</t>
    <phoneticPr fontId="1" type="noConversion"/>
  </si>
  <si>
    <t>团队聚餐</t>
    <phoneticPr fontId="1" type="noConversion"/>
  </si>
  <si>
    <t>复核：刘硕</t>
    <phoneticPr fontId="1" type="noConversion"/>
  </si>
  <si>
    <t>制表：刘硕</t>
    <phoneticPr fontId="1" type="noConversion"/>
  </si>
  <si>
    <t>合计</t>
    <phoneticPr fontId="1" type="noConversion"/>
  </si>
  <si>
    <t>项目实际支出</t>
    <phoneticPr fontId="1" type="noConversion"/>
  </si>
  <si>
    <t>预算和实际比较</t>
    <phoneticPr fontId="1" type="noConversion"/>
  </si>
  <si>
    <t>FishTouchers项目组资金决算表</t>
    <phoneticPr fontId="1" type="noConversion"/>
  </si>
  <si>
    <t>设备费小计</t>
    <phoneticPr fontId="1" type="noConversion"/>
  </si>
  <si>
    <t>会议费小计</t>
    <phoneticPr fontId="1" type="noConversion"/>
  </si>
  <si>
    <t>材料费小计</t>
    <phoneticPr fontId="1" type="noConversion"/>
  </si>
  <si>
    <t>燃料动力费小计</t>
    <phoneticPr fontId="1" type="noConversion"/>
  </si>
  <si>
    <t>劳务费小计</t>
    <phoneticPr fontId="1" type="noConversion"/>
  </si>
  <si>
    <t>专家咨询费小计</t>
    <phoneticPr fontId="1" type="noConversion"/>
  </si>
  <si>
    <t>其他费用小计</t>
    <phoneticPr fontId="1" type="noConversion"/>
  </si>
  <si>
    <t>差旅费小计</t>
    <phoneticPr fontId="1" type="noConversion"/>
  </si>
  <si>
    <t>合计</t>
    <phoneticPr fontId="1" type="noConversion"/>
  </si>
  <si>
    <t xml:space="preserve"> </t>
    <phoneticPr fontId="1" type="noConversion"/>
  </si>
  <si>
    <t>预算</t>
    <phoneticPr fontId="1" type="noConversion"/>
  </si>
  <si>
    <t>决算</t>
    <phoneticPr fontId="1" type="noConversion"/>
  </si>
  <si>
    <t>预算和决算比较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</si>
</sst>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8" formatCode="_ * #,##0_ ;_ * \-#,##0_ ;_ * &quot;-&quot;??_ ;_ @_ 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8"/>
      <color theme="0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5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>
      <alignment vertical="center"/>
    </xf>
  </cellStyleXfs>
  <cellXfs count="124">
    <xf numFmtId="0" fontId="0" fillId="0" borderId="0" xfId="0"/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4" fillId="0" borderId="32" xfId="0" applyFont="1" applyBorder="1" applyAlignment="1">
      <alignment horizontal="center"/>
    </xf>
    <xf numFmtId="0" fontId="0" fillId="0" borderId="30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36" xfId="0" applyFill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4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42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32" xfId="0" applyFill="1" applyBorder="1" applyAlignment="1">
      <alignment horizontal="center" vertical="center"/>
    </xf>
    <xf numFmtId="0" fontId="0" fillId="4" borderId="33" xfId="0" applyFill="1" applyBorder="1" applyAlignment="1">
      <alignment horizontal="center" vertical="center"/>
    </xf>
    <xf numFmtId="0" fontId="0" fillId="4" borderId="41" xfId="0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4" borderId="11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38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0" xfId="0" applyFill="1" applyBorder="1" applyAlignment="1">
      <alignment horizontal="center"/>
    </xf>
    <xf numFmtId="0" fontId="0" fillId="4" borderId="43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0" fillId="4" borderId="36" xfId="0" applyFill="1" applyBorder="1" applyAlignment="1">
      <alignment horizontal="center" vertical="center"/>
    </xf>
    <xf numFmtId="0" fontId="0" fillId="4" borderId="37" xfId="0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2" fillId="3" borderId="48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0" fillId="4" borderId="44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0" fillId="0" borderId="23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0" xfId="0" applyBorder="1" applyAlignment="1">
      <alignment horizontal="right"/>
    </xf>
    <xf numFmtId="0" fontId="2" fillId="3" borderId="25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45" xfId="0" applyFont="1" applyFill="1" applyBorder="1" applyAlignment="1">
      <alignment horizontal="center" vertical="center"/>
    </xf>
    <xf numFmtId="0" fontId="2" fillId="3" borderId="40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47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178" fontId="0" fillId="0" borderId="46" xfId="1" applyNumberFormat="1" applyFont="1" applyFill="1" applyBorder="1" applyAlignment="1">
      <alignment horizontal="center" vertical="center"/>
    </xf>
    <xf numFmtId="178" fontId="0" fillId="0" borderId="27" xfId="1" applyNumberFormat="1" applyFont="1" applyFill="1" applyBorder="1" applyAlignment="1">
      <alignment horizontal="center" vertical="center"/>
    </xf>
    <xf numFmtId="178" fontId="0" fillId="0" borderId="49" xfId="1" applyNumberFormat="1" applyFont="1" applyFill="1" applyBorder="1" applyAlignment="1">
      <alignment horizontal="center" vertical="center"/>
    </xf>
    <xf numFmtId="178" fontId="0" fillId="0" borderId="31" xfId="1" applyNumberFormat="1" applyFont="1" applyFill="1" applyBorder="1" applyAlignment="1">
      <alignment horizontal="center" vertical="center"/>
    </xf>
    <xf numFmtId="178" fontId="0" fillId="0" borderId="15" xfId="1" applyNumberFormat="1" applyFont="1" applyFill="1" applyBorder="1" applyAlignment="1">
      <alignment horizontal="center" vertical="center"/>
    </xf>
    <xf numFmtId="178" fontId="0" fillId="0" borderId="32" xfId="1" applyNumberFormat="1" applyFont="1" applyFill="1" applyBorder="1" applyAlignment="1">
      <alignment horizontal="center" vertical="center"/>
    </xf>
    <xf numFmtId="178" fontId="0" fillId="0" borderId="34" xfId="1" applyNumberFormat="1" applyFont="1" applyFill="1" applyBorder="1" applyAlignment="1">
      <alignment horizontal="center" vertical="center"/>
    </xf>
    <xf numFmtId="178" fontId="0" fillId="0" borderId="12" xfId="1" applyNumberFormat="1" applyFont="1" applyFill="1" applyBorder="1" applyAlignment="1">
      <alignment horizontal="center" vertical="center"/>
    </xf>
    <xf numFmtId="178" fontId="0" fillId="0" borderId="35" xfId="1" applyNumberFormat="1" applyFont="1" applyFill="1" applyBorder="1" applyAlignment="1">
      <alignment horizontal="center" vertical="center"/>
    </xf>
    <xf numFmtId="178" fontId="0" fillId="0" borderId="18" xfId="1" applyNumberFormat="1" applyFont="1" applyFill="1" applyBorder="1" applyAlignment="1">
      <alignment horizontal="center" vertical="center"/>
    </xf>
    <xf numFmtId="178" fontId="0" fillId="4" borderId="33" xfId="1" applyNumberFormat="1" applyFont="1" applyFill="1" applyBorder="1" applyAlignment="1">
      <alignment horizontal="center" vertical="center"/>
    </xf>
    <xf numFmtId="178" fontId="0" fillId="4" borderId="36" xfId="1" applyNumberFormat="1" applyFont="1" applyFill="1" applyBorder="1" applyAlignment="1">
      <alignment horizontal="center" vertical="center"/>
    </xf>
    <xf numFmtId="178" fontId="0" fillId="4" borderId="32" xfId="1" applyNumberFormat="1" applyFont="1" applyFill="1" applyBorder="1" applyAlignment="1">
      <alignment horizontal="center" vertical="center"/>
    </xf>
    <xf numFmtId="178" fontId="0" fillId="0" borderId="33" xfId="1" applyNumberFormat="1" applyFont="1" applyFill="1" applyBorder="1" applyAlignment="1">
      <alignment horizontal="center" vertical="center"/>
    </xf>
    <xf numFmtId="178" fontId="0" fillId="0" borderId="36" xfId="1" applyNumberFormat="1" applyFont="1" applyFill="1" applyBorder="1" applyAlignment="1">
      <alignment horizontal="center" vertical="center"/>
    </xf>
    <xf numFmtId="178" fontId="0" fillId="4" borderId="31" xfId="1" applyNumberFormat="1" applyFont="1" applyFill="1" applyBorder="1" applyAlignment="1">
      <alignment horizontal="center" vertical="center"/>
    </xf>
    <xf numFmtId="178" fontId="0" fillId="4" borderId="15" xfId="1" applyNumberFormat="1" applyFont="1" applyFill="1" applyBorder="1" applyAlignment="1">
      <alignment horizontal="center" vertical="center"/>
    </xf>
    <xf numFmtId="178" fontId="0" fillId="4" borderId="34" xfId="1" applyNumberFormat="1" applyFont="1" applyFill="1" applyBorder="1" applyAlignment="1">
      <alignment horizontal="center" vertical="center"/>
    </xf>
    <xf numFmtId="178" fontId="0" fillId="4" borderId="12" xfId="1" applyNumberFormat="1" applyFont="1" applyFill="1" applyBorder="1" applyAlignment="1">
      <alignment horizontal="center" vertical="center"/>
    </xf>
    <xf numFmtId="178" fontId="0" fillId="4" borderId="37" xfId="1" applyNumberFormat="1" applyFont="1" applyFill="1" applyBorder="1" applyAlignment="1">
      <alignment horizontal="center" vertical="center"/>
    </xf>
    <xf numFmtId="178" fontId="0" fillId="0" borderId="28" xfId="1" applyNumberFormat="1" applyFont="1" applyFill="1" applyBorder="1" applyAlignment="1">
      <alignment horizontal="center" vertical="center"/>
    </xf>
    <xf numFmtId="178" fontId="0" fillId="0" borderId="40" xfId="1" applyNumberFormat="1" applyFont="1" applyFill="1" applyBorder="1" applyAlignment="1">
      <alignment horizontal="center" vertical="center"/>
    </xf>
    <xf numFmtId="178" fontId="0" fillId="0" borderId="37" xfId="1" applyNumberFormat="1" applyFont="1" applyFill="1" applyBorder="1" applyAlignment="1">
      <alignment horizontal="center" vertical="center"/>
    </xf>
    <xf numFmtId="178" fontId="0" fillId="4" borderId="28" xfId="1" applyNumberFormat="1" applyFont="1" applyFill="1" applyBorder="1" applyAlignment="1">
      <alignment horizontal="center" vertical="center"/>
    </xf>
    <xf numFmtId="178" fontId="0" fillId="4" borderId="44" xfId="1" applyNumberFormat="1" applyFont="1" applyFill="1" applyBorder="1" applyAlignment="1">
      <alignment horizontal="center" vertical="center"/>
    </xf>
    <xf numFmtId="178" fontId="0" fillId="4" borderId="39" xfId="1" applyNumberFormat="1" applyFont="1" applyFill="1" applyBorder="1" applyAlignment="1">
      <alignment horizontal="center" vertical="center"/>
    </xf>
    <xf numFmtId="178" fontId="0" fillId="0" borderId="1" xfId="1" applyNumberFormat="1" applyFont="1" applyBorder="1" applyAlignment="1">
      <alignment horizontal="center" vertical="center"/>
    </xf>
    <xf numFmtId="178" fontId="0" fillId="0" borderId="7" xfId="1" applyNumberFormat="1" applyFont="1" applyBorder="1" applyAlignment="1">
      <alignment horizontal="center" vertical="center"/>
    </xf>
    <xf numFmtId="178" fontId="0" fillId="0" borderId="26" xfId="1" applyNumberFormat="1" applyFont="1" applyBorder="1" applyAlignment="1">
      <alignment horizontal="center" vertical="center"/>
    </xf>
    <xf numFmtId="178" fontId="0" fillId="0" borderId="19" xfId="1" applyNumberFormat="1" applyFont="1" applyBorder="1" applyAlignment="1">
      <alignment horizontal="center" vertical="center"/>
    </xf>
    <xf numFmtId="178" fontId="0" fillId="0" borderId="8" xfId="1" applyNumberFormat="1" applyFont="1" applyBorder="1" applyAlignment="1">
      <alignment horizontal="center" vertical="center"/>
    </xf>
    <xf numFmtId="178" fontId="0" fillId="0" borderId="29" xfId="1" applyNumberFormat="1" applyFont="1" applyBorder="1" applyAlignment="1">
      <alignment horizontal="center" vertical="center"/>
    </xf>
    <xf numFmtId="178" fontId="0" fillId="0" borderId="0" xfId="1" applyNumberFormat="1" applyFont="1" applyAlignment="1"/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决算!$F$44</c:f>
              <c:strCache>
                <c:ptCount val="1"/>
                <c:pt idx="0">
                  <c:v>预算</c:v>
                </c:pt>
              </c:strCache>
            </c:strRef>
          </c:tx>
          <c:invertIfNegative val="0"/>
          <c:cat>
            <c:strRef>
              <c:f>决算!$E$45:$E$52</c:f>
              <c:strCache>
                <c:ptCount val="8"/>
                <c:pt idx="0">
                  <c:v>设备费小计</c:v>
                </c:pt>
                <c:pt idx="1">
                  <c:v>会议费小计</c:v>
                </c:pt>
                <c:pt idx="2">
                  <c:v>材料费小计</c:v>
                </c:pt>
                <c:pt idx="3">
                  <c:v>燃料动力费小计</c:v>
                </c:pt>
                <c:pt idx="4">
                  <c:v>劳务费小计</c:v>
                </c:pt>
                <c:pt idx="5">
                  <c:v>专家咨询费小计</c:v>
                </c:pt>
                <c:pt idx="6">
                  <c:v>差旅费小计</c:v>
                </c:pt>
                <c:pt idx="7">
                  <c:v>其他费用小计</c:v>
                </c:pt>
              </c:strCache>
            </c:strRef>
          </c:cat>
          <c:val>
            <c:numRef>
              <c:f>决算!$F$45:$F$52</c:f>
              <c:numCache>
                <c:formatCode>_ * #,##0_ ;_ * \-#,##0_ ;_ * "-"??_ ;_ @_ </c:formatCode>
                <c:ptCount val="8"/>
                <c:pt idx="0">
                  <c:v>41800</c:v>
                </c:pt>
                <c:pt idx="1">
                  <c:v>2000</c:v>
                </c:pt>
                <c:pt idx="2">
                  <c:v>1000</c:v>
                </c:pt>
                <c:pt idx="3">
                  <c:v>400</c:v>
                </c:pt>
                <c:pt idx="4">
                  <c:v>42450</c:v>
                </c:pt>
                <c:pt idx="5">
                  <c:v>6000</c:v>
                </c:pt>
                <c:pt idx="6">
                  <c:v>3000</c:v>
                </c:pt>
                <c:pt idx="7">
                  <c:v>2000</c:v>
                </c:pt>
              </c:numCache>
            </c:numRef>
          </c:val>
        </c:ser>
        <c:ser>
          <c:idx val="1"/>
          <c:order val="1"/>
          <c:tx>
            <c:strRef>
              <c:f>决算!$G$44</c:f>
              <c:strCache>
                <c:ptCount val="1"/>
                <c:pt idx="0">
                  <c:v>决算</c:v>
                </c:pt>
              </c:strCache>
            </c:strRef>
          </c:tx>
          <c:invertIfNegative val="0"/>
          <c:cat>
            <c:strRef>
              <c:f>决算!$E$45:$E$52</c:f>
              <c:strCache>
                <c:ptCount val="8"/>
                <c:pt idx="0">
                  <c:v>设备费小计</c:v>
                </c:pt>
                <c:pt idx="1">
                  <c:v>会议费小计</c:v>
                </c:pt>
                <c:pt idx="2">
                  <c:v>材料费小计</c:v>
                </c:pt>
                <c:pt idx="3">
                  <c:v>燃料动力费小计</c:v>
                </c:pt>
                <c:pt idx="4">
                  <c:v>劳务费小计</c:v>
                </c:pt>
                <c:pt idx="5">
                  <c:v>专家咨询费小计</c:v>
                </c:pt>
                <c:pt idx="6">
                  <c:v>差旅费小计</c:v>
                </c:pt>
                <c:pt idx="7">
                  <c:v>其他费用小计</c:v>
                </c:pt>
              </c:strCache>
            </c:strRef>
          </c:cat>
          <c:val>
            <c:numRef>
              <c:f>决算!$G$45:$G$52</c:f>
              <c:numCache>
                <c:formatCode>_ * #,##0_ ;_ * \-#,##0_ ;_ * "-"??_ ;_ @_ </c:formatCode>
                <c:ptCount val="8"/>
                <c:pt idx="0">
                  <c:v>41510</c:v>
                </c:pt>
                <c:pt idx="1">
                  <c:v>2000</c:v>
                </c:pt>
                <c:pt idx="2">
                  <c:v>1000</c:v>
                </c:pt>
                <c:pt idx="3">
                  <c:v>410</c:v>
                </c:pt>
                <c:pt idx="4">
                  <c:v>42450</c:v>
                </c:pt>
                <c:pt idx="5">
                  <c:v>6000</c:v>
                </c:pt>
                <c:pt idx="6">
                  <c:v>3720</c:v>
                </c:pt>
                <c:pt idx="7">
                  <c:v>1500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6985856"/>
        <c:axId val="246987392"/>
      </c:barChart>
      <c:catAx>
        <c:axId val="246985856"/>
        <c:scaling>
          <c:orientation val="minMax"/>
        </c:scaling>
        <c:delete val="0"/>
        <c:axPos val="b"/>
        <c:majorTickMark val="out"/>
        <c:minorTickMark val="none"/>
        <c:tickLblPos val="nextTo"/>
        <c:crossAx val="246987392"/>
        <c:crosses val="autoZero"/>
        <c:auto val="1"/>
        <c:lblAlgn val="ctr"/>
        <c:lblOffset val="100"/>
        <c:noMultiLvlLbl val="0"/>
      </c:catAx>
      <c:valAx>
        <c:axId val="246987392"/>
        <c:scaling>
          <c:orientation val="minMax"/>
        </c:scaling>
        <c:delete val="0"/>
        <c:axPos val="l"/>
        <c:majorGridlines/>
        <c:numFmt formatCode="_ * #,##0_ ;_ * \-#,##0_ ;_ * &quot;-&quot;??_ ;_ @_ " sourceLinked="1"/>
        <c:majorTickMark val="out"/>
        <c:minorTickMark val="none"/>
        <c:tickLblPos val="nextTo"/>
        <c:crossAx val="246985856"/>
        <c:crosses val="autoZero"/>
        <c:crossBetween val="between"/>
      </c:valAx>
    </c:plotArea>
    <c:legend>
      <c:legendPos val="r"/>
      <c:layout/>
      <c:overlay val="1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95250</xdr:colOff>
      <xdr:row>55</xdr:row>
      <xdr:rowOff>28575</xdr:rowOff>
    </xdr:from>
    <xdr:to>
      <xdr:col>8</xdr:col>
      <xdr:colOff>533400</xdr:colOff>
      <xdr:row>70</xdr:row>
      <xdr:rowOff>57150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tabSelected="1" zoomScaleNormal="100" workbookViewId="0">
      <selection activeCell="Q46" sqref="Q46"/>
    </sheetView>
  </sheetViews>
  <sheetFormatPr defaultRowHeight="14.25" x14ac:dyDescent="0.2"/>
  <cols>
    <col min="1" max="1" width="6.375" customWidth="1"/>
    <col min="2" max="2" width="13.875" customWidth="1"/>
    <col min="3" max="3" width="17" customWidth="1"/>
    <col min="5" max="5" width="14.375" customWidth="1"/>
    <col min="6" max="6" width="11.75" customWidth="1"/>
    <col min="7" max="7" width="13" bestFit="1" customWidth="1"/>
    <col min="8" max="8" width="15.125" bestFit="1" customWidth="1"/>
    <col min="9" max="9" width="22" customWidth="1"/>
    <col min="10" max="10" width="9" customWidth="1"/>
    <col min="11" max="11" width="30.5" customWidth="1"/>
  </cols>
  <sheetData>
    <row r="1" spans="1:11" ht="14.25" customHeight="1" x14ac:dyDescent="0.2">
      <c r="A1" s="72" t="s">
        <v>92</v>
      </c>
      <c r="B1" s="73"/>
      <c r="C1" s="73"/>
      <c r="D1" s="73"/>
      <c r="E1" s="73"/>
      <c r="F1" s="73"/>
      <c r="G1" s="73"/>
      <c r="H1" s="73"/>
      <c r="I1" s="73"/>
      <c r="J1" s="73"/>
      <c r="K1" s="74"/>
    </row>
    <row r="2" spans="1:11" x14ac:dyDescent="0.2">
      <c r="A2" s="75"/>
      <c r="B2" s="76"/>
      <c r="C2" s="76"/>
      <c r="D2" s="76"/>
      <c r="E2" s="76"/>
      <c r="F2" s="76"/>
      <c r="G2" s="76"/>
      <c r="H2" s="76"/>
      <c r="I2" s="76"/>
      <c r="J2" s="76"/>
      <c r="K2" s="77"/>
    </row>
    <row r="3" spans="1:11" ht="15" thickBot="1" x14ac:dyDescent="0.25">
      <c r="A3" s="78" t="s">
        <v>0</v>
      </c>
      <c r="B3" s="79"/>
      <c r="C3" s="79"/>
      <c r="D3" s="79"/>
      <c r="E3" s="79"/>
      <c r="F3" s="79"/>
      <c r="G3" s="79"/>
      <c r="H3" s="79"/>
      <c r="I3" s="79"/>
      <c r="J3" s="79"/>
      <c r="K3" s="80"/>
    </row>
    <row r="4" spans="1:11" x14ac:dyDescent="0.2">
      <c r="A4" s="81" t="s">
        <v>2</v>
      </c>
      <c r="B4" s="83" t="s">
        <v>3</v>
      </c>
      <c r="C4" s="85" t="s">
        <v>4</v>
      </c>
      <c r="D4" s="85" t="s">
        <v>5</v>
      </c>
      <c r="E4" s="83" t="s">
        <v>6</v>
      </c>
      <c r="F4" s="85" t="s">
        <v>7</v>
      </c>
      <c r="G4" s="83" t="s">
        <v>90</v>
      </c>
      <c r="H4" s="85" t="s">
        <v>91</v>
      </c>
      <c r="I4" s="87" t="s">
        <v>8</v>
      </c>
      <c r="J4" s="88"/>
      <c r="K4" s="89" t="s">
        <v>9</v>
      </c>
    </row>
    <row r="5" spans="1:11" ht="15" thickBot="1" x14ac:dyDescent="0.25">
      <c r="A5" s="82"/>
      <c r="B5" s="84"/>
      <c r="C5" s="86"/>
      <c r="D5" s="86"/>
      <c r="E5" s="84"/>
      <c r="F5" s="86"/>
      <c r="G5" s="61"/>
      <c r="H5" s="71"/>
      <c r="I5" s="53" t="s">
        <v>10</v>
      </c>
      <c r="J5" s="14" t="s">
        <v>11</v>
      </c>
      <c r="K5" s="90"/>
    </row>
    <row r="6" spans="1:11" x14ac:dyDescent="0.2">
      <c r="A6" s="52">
        <v>1</v>
      </c>
      <c r="B6" s="60" t="s">
        <v>12</v>
      </c>
      <c r="C6" s="11" t="s">
        <v>13</v>
      </c>
      <c r="D6" s="57" t="s">
        <v>14</v>
      </c>
      <c r="E6" s="27" t="s">
        <v>16</v>
      </c>
      <c r="F6" s="91">
        <v>600</v>
      </c>
      <c r="G6" s="92">
        <v>590</v>
      </c>
      <c r="H6" s="93">
        <f>F6-G6</f>
        <v>10</v>
      </c>
      <c r="I6" s="54" t="s">
        <v>18</v>
      </c>
      <c r="J6" s="51" t="s">
        <v>20</v>
      </c>
      <c r="K6" s="4"/>
    </row>
    <row r="7" spans="1:11" x14ac:dyDescent="0.2">
      <c r="A7" s="15">
        <v>2</v>
      </c>
      <c r="B7" s="68"/>
      <c r="C7" s="11" t="s">
        <v>21</v>
      </c>
      <c r="D7" s="57">
        <v>8</v>
      </c>
      <c r="E7" s="27" t="s">
        <v>15</v>
      </c>
      <c r="F7" s="94">
        <v>2000</v>
      </c>
      <c r="G7" s="95">
        <v>1800</v>
      </c>
      <c r="H7" s="96">
        <f t="shared" ref="H7:H39" si="0">F7-G7</f>
        <v>200</v>
      </c>
      <c r="I7" s="3" t="s">
        <v>17</v>
      </c>
      <c r="J7" s="51" t="s">
        <v>19</v>
      </c>
      <c r="K7" s="4"/>
    </row>
    <row r="8" spans="1:11" x14ac:dyDescent="0.2">
      <c r="A8" s="15">
        <v>3</v>
      </c>
      <c r="B8" s="68"/>
      <c r="C8" s="11" t="s">
        <v>22</v>
      </c>
      <c r="D8" s="57">
        <v>8</v>
      </c>
      <c r="E8" s="27" t="s">
        <v>23</v>
      </c>
      <c r="F8" s="94">
        <v>20000</v>
      </c>
      <c r="G8" s="95">
        <v>21000</v>
      </c>
      <c r="H8" s="96">
        <f t="shared" si="0"/>
        <v>-1000</v>
      </c>
      <c r="I8" s="3" t="s">
        <v>24</v>
      </c>
      <c r="J8" s="51" t="s">
        <v>19</v>
      </c>
      <c r="K8" s="17" t="s">
        <v>25</v>
      </c>
    </row>
    <row r="9" spans="1:11" x14ac:dyDescent="0.2">
      <c r="A9" s="15">
        <v>4</v>
      </c>
      <c r="B9" s="68"/>
      <c r="C9" s="12" t="s">
        <v>26</v>
      </c>
      <c r="D9" s="57">
        <v>3</v>
      </c>
      <c r="E9" s="27" t="s">
        <v>23</v>
      </c>
      <c r="F9" s="94">
        <v>100</v>
      </c>
      <c r="G9" s="95">
        <v>90</v>
      </c>
      <c r="H9" s="96">
        <f t="shared" si="0"/>
        <v>10</v>
      </c>
      <c r="I9" s="3" t="s">
        <v>27</v>
      </c>
      <c r="J9" s="51" t="s">
        <v>19</v>
      </c>
      <c r="K9" s="17"/>
    </row>
    <row r="10" spans="1:11" x14ac:dyDescent="0.2">
      <c r="A10" s="15">
        <v>5</v>
      </c>
      <c r="B10" s="68"/>
      <c r="C10" s="11" t="s">
        <v>28</v>
      </c>
      <c r="D10" s="57">
        <v>5</v>
      </c>
      <c r="E10" s="28" t="s">
        <v>23</v>
      </c>
      <c r="F10" s="97">
        <v>500</v>
      </c>
      <c r="G10" s="98">
        <v>450</v>
      </c>
      <c r="H10" s="96">
        <f t="shared" si="0"/>
        <v>50</v>
      </c>
      <c r="I10" s="16" t="s">
        <v>24</v>
      </c>
      <c r="J10" s="21" t="s">
        <v>19</v>
      </c>
      <c r="K10" s="17" t="s">
        <v>29</v>
      </c>
    </row>
    <row r="11" spans="1:11" x14ac:dyDescent="0.2">
      <c r="A11" s="15">
        <v>6</v>
      </c>
      <c r="B11" s="68"/>
      <c r="C11" s="11" t="s">
        <v>30</v>
      </c>
      <c r="D11" s="57">
        <v>1</v>
      </c>
      <c r="E11" s="29" t="s">
        <v>23</v>
      </c>
      <c r="F11" s="99">
        <v>500</v>
      </c>
      <c r="G11" s="100">
        <v>480</v>
      </c>
      <c r="H11" s="96">
        <f t="shared" si="0"/>
        <v>20</v>
      </c>
      <c r="I11" s="16" t="s">
        <v>24</v>
      </c>
      <c r="J11" s="21" t="s">
        <v>19</v>
      </c>
      <c r="K11" s="17" t="s">
        <v>31</v>
      </c>
    </row>
    <row r="12" spans="1:11" x14ac:dyDescent="0.2">
      <c r="A12" s="15">
        <v>7</v>
      </c>
      <c r="B12" s="68"/>
      <c r="C12" s="11" t="s">
        <v>32</v>
      </c>
      <c r="D12" s="57">
        <v>1</v>
      </c>
      <c r="E12" s="27" t="s">
        <v>33</v>
      </c>
      <c r="F12" s="94">
        <v>10000</v>
      </c>
      <c r="G12" s="95">
        <v>9000</v>
      </c>
      <c r="H12" s="96">
        <f t="shared" si="0"/>
        <v>1000</v>
      </c>
      <c r="I12" s="3" t="s">
        <v>34</v>
      </c>
      <c r="J12" s="51" t="s">
        <v>19</v>
      </c>
      <c r="K12" s="17" t="s">
        <v>35</v>
      </c>
    </row>
    <row r="13" spans="1:11" x14ac:dyDescent="0.2">
      <c r="A13" s="15">
        <v>8</v>
      </c>
      <c r="B13" s="68"/>
      <c r="C13" s="11" t="s">
        <v>36</v>
      </c>
      <c r="D13" s="57" t="s">
        <v>37</v>
      </c>
      <c r="E13" s="27" t="s">
        <v>23</v>
      </c>
      <c r="F13" s="94">
        <v>100</v>
      </c>
      <c r="G13" s="95">
        <v>100</v>
      </c>
      <c r="H13" s="96">
        <f t="shared" si="0"/>
        <v>0</v>
      </c>
      <c r="I13" s="3" t="s">
        <v>34</v>
      </c>
      <c r="J13" s="51" t="s">
        <v>19</v>
      </c>
      <c r="K13" s="18" t="s">
        <v>38</v>
      </c>
    </row>
    <row r="14" spans="1:11" x14ac:dyDescent="0.2">
      <c r="A14" s="15">
        <v>9</v>
      </c>
      <c r="B14" s="67"/>
      <c r="C14" s="11" t="s">
        <v>39</v>
      </c>
      <c r="D14" s="11">
        <v>8</v>
      </c>
      <c r="E14" s="27" t="s">
        <v>33</v>
      </c>
      <c r="F14" s="94">
        <v>8000</v>
      </c>
      <c r="G14" s="95">
        <v>8000</v>
      </c>
      <c r="H14" s="96">
        <f t="shared" si="0"/>
        <v>0</v>
      </c>
      <c r="I14" s="3" t="s">
        <v>34</v>
      </c>
      <c r="J14" s="51" t="s">
        <v>19</v>
      </c>
      <c r="K14" s="19" t="s">
        <v>40</v>
      </c>
    </row>
    <row r="15" spans="1:11" x14ac:dyDescent="0.2">
      <c r="A15" s="37"/>
      <c r="B15" s="32" t="s">
        <v>93</v>
      </c>
      <c r="C15" s="33"/>
      <c r="D15" s="45"/>
      <c r="E15" s="59"/>
      <c r="F15" s="101">
        <f>SUM(F6:F14)</f>
        <v>41800</v>
      </c>
      <c r="G15" s="102">
        <f>SUM(G6:G14)</f>
        <v>41510</v>
      </c>
      <c r="H15" s="103">
        <f>SUM(H6:H14)</f>
        <v>290</v>
      </c>
      <c r="I15" s="41"/>
      <c r="J15" s="49"/>
      <c r="K15" s="38"/>
    </row>
    <row r="16" spans="1:11" x14ac:dyDescent="0.2">
      <c r="A16" s="15">
        <v>10</v>
      </c>
      <c r="B16" s="20" t="s">
        <v>1</v>
      </c>
      <c r="C16" s="13" t="s">
        <v>41</v>
      </c>
      <c r="D16" s="11" t="s">
        <v>14</v>
      </c>
      <c r="E16" s="30" t="s">
        <v>42</v>
      </c>
      <c r="F16" s="104">
        <v>2000</v>
      </c>
      <c r="G16" s="105">
        <v>2000</v>
      </c>
      <c r="H16" s="96">
        <f t="shared" si="0"/>
        <v>0</v>
      </c>
      <c r="I16" s="16" t="s">
        <v>24</v>
      </c>
      <c r="J16" s="21" t="s">
        <v>19</v>
      </c>
      <c r="K16" s="17"/>
    </row>
    <row r="17" spans="1:11" x14ac:dyDescent="0.2">
      <c r="A17" s="37"/>
      <c r="B17" s="39" t="s">
        <v>94</v>
      </c>
      <c r="C17" s="33"/>
      <c r="D17" s="44"/>
      <c r="E17" s="59"/>
      <c r="F17" s="101">
        <f>SUM(F16)</f>
        <v>2000</v>
      </c>
      <c r="G17" s="102">
        <f>SUM(G16)</f>
        <v>2000</v>
      </c>
      <c r="H17" s="103">
        <f>SUM(H16)</f>
        <v>0</v>
      </c>
      <c r="I17" s="41"/>
      <c r="J17" s="49"/>
      <c r="K17" s="25"/>
    </row>
    <row r="18" spans="1:11" x14ac:dyDescent="0.2">
      <c r="A18" s="15">
        <v>11</v>
      </c>
      <c r="B18" s="66" t="s">
        <v>43</v>
      </c>
      <c r="C18" s="11" t="s">
        <v>44</v>
      </c>
      <c r="D18" s="57">
        <v>3</v>
      </c>
      <c r="E18" s="27" t="s">
        <v>45</v>
      </c>
      <c r="F18" s="94">
        <v>300</v>
      </c>
      <c r="G18" s="95">
        <v>320</v>
      </c>
      <c r="H18" s="96">
        <f t="shared" si="0"/>
        <v>-20</v>
      </c>
      <c r="I18" s="3" t="s">
        <v>46</v>
      </c>
      <c r="J18" s="51" t="s">
        <v>47</v>
      </c>
      <c r="K18" s="4" t="s">
        <v>48</v>
      </c>
    </row>
    <row r="19" spans="1:11" x14ac:dyDescent="0.2">
      <c r="A19" s="15">
        <v>12</v>
      </c>
      <c r="B19" s="68"/>
      <c r="C19" s="13" t="s">
        <v>49</v>
      </c>
      <c r="D19" s="57">
        <v>8</v>
      </c>
      <c r="E19" s="27" t="s">
        <v>50</v>
      </c>
      <c r="F19" s="94">
        <v>500</v>
      </c>
      <c r="G19" s="95">
        <v>450</v>
      </c>
      <c r="H19" s="96">
        <f t="shared" si="0"/>
        <v>50</v>
      </c>
      <c r="I19" s="3" t="s">
        <v>46</v>
      </c>
      <c r="J19" s="51" t="s">
        <v>47</v>
      </c>
      <c r="K19" s="4" t="s">
        <v>51</v>
      </c>
    </row>
    <row r="20" spans="1:11" x14ac:dyDescent="0.2">
      <c r="A20" s="15">
        <v>13</v>
      </c>
      <c r="B20" s="68"/>
      <c r="C20" s="11" t="s">
        <v>52</v>
      </c>
      <c r="D20" s="57" t="s">
        <v>53</v>
      </c>
      <c r="E20" s="27" t="s">
        <v>50</v>
      </c>
      <c r="F20" s="94">
        <v>50</v>
      </c>
      <c r="G20" s="95">
        <v>60</v>
      </c>
      <c r="H20" s="96">
        <f t="shared" si="0"/>
        <v>-10</v>
      </c>
      <c r="I20" s="3" t="s">
        <v>46</v>
      </c>
      <c r="J20" s="51" t="s">
        <v>47</v>
      </c>
      <c r="K20" s="17"/>
    </row>
    <row r="21" spans="1:11" x14ac:dyDescent="0.2">
      <c r="A21" s="15">
        <v>14</v>
      </c>
      <c r="B21" s="68"/>
      <c r="C21" s="11" t="s">
        <v>54</v>
      </c>
      <c r="D21" s="57" t="s">
        <v>55</v>
      </c>
      <c r="E21" s="30" t="s">
        <v>56</v>
      </c>
      <c r="F21" s="104">
        <v>100</v>
      </c>
      <c r="G21" s="105">
        <v>120</v>
      </c>
      <c r="H21" s="96">
        <f t="shared" si="0"/>
        <v>-20</v>
      </c>
      <c r="I21" s="51" t="s">
        <v>46</v>
      </c>
      <c r="J21" s="51" t="s">
        <v>47</v>
      </c>
      <c r="K21" s="22"/>
    </row>
    <row r="22" spans="1:11" x14ac:dyDescent="0.2">
      <c r="A22" s="15">
        <v>15</v>
      </c>
      <c r="B22" s="68"/>
      <c r="C22" s="2" t="s">
        <v>57</v>
      </c>
      <c r="D22" s="5">
        <v>300</v>
      </c>
      <c r="E22" s="58" t="s">
        <v>58</v>
      </c>
      <c r="F22" s="94">
        <v>30</v>
      </c>
      <c r="G22" s="95">
        <v>30</v>
      </c>
      <c r="H22" s="96">
        <f t="shared" si="0"/>
        <v>0</v>
      </c>
      <c r="I22" s="3" t="s">
        <v>46</v>
      </c>
      <c r="J22" s="51" t="s">
        <v>47</v>
      </c>
      <c r="K22" s="17"/>
    </row>
    <row r="23" spans="1:11" x14ac:dyDescent="0.2">
      <c r="A23" s="15">
        <v>16</v>
      </c>
      <c r="B23" s="67"/>
      <c r="C23" s="1" t="s">
        <v>59</v>
      </c>
      <c r="D23" s="5">
        <v>2</v>
      </c>
      <c r="E23" s="58" t="s">
        <v>58</v>
      </c>
      <c r="F23" s="94">
        <v>20</v>
      </c>
      <c r="G23" s="95">
        <v>20</v>
      </c>
      <c r="H23" s="96">
        <f t="shared" si="0"/>
        <v>0</v>
      </c>
      <c r="I23" s="3" t="s">
        <v>46</v>
      </c>
      <c r="J23" s="51" t="s">
        <v>47</v>
      </c>
      <c r="K23" s="17"/>
    </row>
    <row r="24" spans="1:11" x14ac:dyDescent="0.2">
      <c r="A24" s="37"/>
      <c r="B24" s="42" t="s">
        <v>95</v>
      </c>
      <c r="C24" s="40"/>
      <c r="D24" s="44"/>
      <c r="E24" s="36"/>
      <c r="F24" s="106">
        <f>SUM(F18:F23)</f>
        <v>1000</v>
      </c>
      <c r="G24" s="107">
        <f>SUM(G18:G23)</f>
        <v>1000</v>
      </c>
      <c r="H24" s="103">
        <f>SUM(H18:H23)</f>
        <v>0</v>
      </c>
      <c r="I24" s="41"/>
      <c r="J24" s="49"/>
      <c r="K24" s="34"/>
    </row>
    <row r="25" spans="1:11" x14ac:dyDescent="0.2">
      <c r="A25" s="15">
        <v>17</v>
      </c>
      <c r="B25" s="66" t="s">
        <v>60</v>
      </c>
      <c r="C25" s="2" t="s">
        <v>61</v>
      </c>
      <c r="D25" s="5" t="s">
        <v>53</v>
      </c>
      <c r="E25" s="58" t="s">
        <v>45</v>
      </c>
      <c r="F25" s="94">
        <v>200</v>
      </c>
      <c r="G25" s="95">
        <v>220</v>
      </c>
      <c r="H25" s="96">
        <f t="shared" si="0"/>
        <v>-20</v>
      </c>
      <c r="I25" s="3" t="s">
        <v>46</v>
      </c>
      <c r="J25" s="51" t="s">
        <v>47</v>
      </c>
      <c r="K25" s="17"/>
    </row>
    <row r="26" spans="1:11" x14ac:dyDescent="0.2">
      <c r="A26" s="15">
        <v>18</v>
      </c>
      <c r="B26" s="67"/>
      <c r="C26" s="2" t="s">
        <v>62</v>
      </c>
      <c r="D26" s="5" t="s">
        <v>53</v>
      </c>
      <c r="E26" s="8" t="s">
        <v>45</v>
      </c>
      <c r="F26" s="97">
        <v>200</v>
      </c>
      <c r="G26" s="98">
        <v>190</v>
      </c>
      <c r="H26" s="96">
        <f t="shared" si="0"/>
        <v>10</v>
      </c>
      <c r="I26" s="3" t="s">
        <v>46</v>
      </c>
      <c r="J26" s="51" t="s">
        <v>47</v>
      </c>
      <c r="K26" s="23"/>
    </row>
    <row r="27" spans="1:11" x14ac:dyDescent="0.2">
      <c r="A27" s="37"/>
      <c r="B27" s="42" t="s">
        <v>96</v>
      </c>
      <c r="C27" s="40"/>
      <c r="D27" s="44"/>
      <c r="E27" s="32"/>
      <c r="F27" s="108">
        <f>SUM(F25:F26)</f>
        <v>400</v>
      </c>
      <c r="G27" s="109">
        <f>SUM(G25:G26)</f>
        <v>410</v>
      </c>
      <c r="H27" s="103">
        <f>SUM(H25:H26)</f>
        <v>-10</v>
      </c>
      <c r="I27" s="41"/>
      <c r="J27" s="49"/>
      <c r="K27" s="43"/>
    </row>
    <row r="28" spans="1:11" x14ac:dyDescent="0.2">
      <c r="A28" s="15">
        <v>19</v>
      </c>
      <c r="B28" s="66" t="s">
        <v>63</v>
      </c>
      <c r="C28" s="1" t="s">
        <v>64</v>
      </c>
      <c r="D28" s="5">
        <v>3</v>
      </c>
      <c r="E28" s="58" t="s">
        <v>65</v>
      </c>
      <c r="F28" s="94">
        <v>15300</v>
      </c>
      <c r="G28" s="95">
        <v>15300</v>
      </c>
      <c r="H28" s="96">
        <f t="shared" si="0"/>
        <v>0</v>
      </c>
      <c r="I28" s="3" t="s">
        <v>66</v>
      </c>
      <c r="J28" s="51" t="s">
        <v>47</v>
      </c>
      <c r="K28" s="17" t="s">
        <v>67</v>
      </c>
    </row>
    <row r="29" spans="1:11" x14ac:dyDescent="0.2">
      <c r="A29" s="15">
        <v>20</v>
      </c>
      <c r="B29" s="68"/>
      <c r="C29" s="5" t="s">
        <v>68</v>
      </c>
      <c r="D29" s="5">
        <v>2</v>
      </c>
      <c r="E29" s="58" t="s">
        <v>65</v>
      </c>
      <c r="F29" s="94">
        <v>10200</v>
      </c>
      <c r="G29" s="95">
        <v>10200</v>
      </c>
      <c r="H29" s="96">
        <f t="shared" si="0"/>
        <v>0</v>
      </c>
      <c r="I29" s="3" t="s">
        <v>66</v>
      </c>
      <c r="J29" s="51" t="s">
        <v>47</v>
      </c>
      <c r="K29" s="17" t="s">
        <v>67</v>
      </c>
    </row>
    <row r="30" spans="1:11" x14ac:dyDescent="0.2">
      <c r="A30" s="15">
        <v>21</v>
      </c>
      <c r="B30" s="68"/>
      <c r="C30" s="6" t="s">
        <v>69</v>
      </c>
      <c r="D30" s="5">
        <v>2</v>
      </c>
      <c r="E30" s="58" t="s">
        <v>65</v>
      </c>
      <c r="F30" s="94">
        <v>10200</v>
      </c>
      <c r="G30" s="95">
        <v>10200</v>
      </c>
      <c r="H30" s="96">
        <f t="shared" si="0"/>
        <v>0</v>
      </c>
      <c r="I30" s="3" t="s">
        <v>66</v>
      </c>
      <c r="J30" s="51" t="s">
        <v>47</v>
      </c>
      <c r="K30" s="17" t="s">
        <v>67</v>
      </c>
    </row>
    <row r="31" spans="1:11" x14ac:dyDescent="0.2">
      <c r="A31" s="15">
        <v>22</v>
      </c>
      <c r="B31" s="67"/>
      <c r="C31" s="1" t="s">
        <v>70</v>
      </c>
      <c r="D31" s="5">
        <v>1</v>
      </c>
      <c r="E31" s="58" t="s">
        <v>65</v>
      </c>
      <c r="F31" s="94">
        <v>6750</v>
      </c>
      <c r="G31" s="95">
        <v>6750</v>
      </c>
      <c r="H31" s="96">
        <f t="shared" si="0"/>
        <v>0</v>
      </c>
      <c r="I31" s="3" t="s">
        <v>66</v>
      </c>
      <c r="J31" s="51" t="s">
        <v>47</v>
      </c>
      <c r="K31" s="17" t="s">
        <v>71</v>
      </c>
    </row>
    <row r="32" spans="1:11" x14ac:dyDescent="0.2">
      <c r="A32" s="37"/>
      <c r="B32" s="42" t="s">
        <v>97</v>
      </c>
      <c r="C32" s="40"/>
      <c r="D32" s="44"/>
      <c r="E32" s="36"/>
      <c r="F32" s="106">
        <f>SUM(F28:F31)</f>
        <v>42450</v>
      </c>
      <c r="G32" s="107">
        <f>SUM(G28:G31)</f>
        <v>42450</v>
      </c>
      <c r="H32" s="103">
        <f>SUM(H28:H31)</f>
        <v>0</v>
      </c>
      <c r="I32" s="41"/>
      <c r="J32" s="49"/>
      <c r="K32" s="34"/>
    </row>
    <row r="33" spans="1:11" x14ac:dyDescent="0.2">
      <c r="A33" s="15">
        <v>23</v>
      </c>
      <c r="B33" s="66" t="s">
        <v>72</v>
      </c>
      <c r="C33" s="5" t="s">
        <v>73</v>
      </c>
      <c r="D33" s="5">
        <v>1</v>
      </c>
      <c r="E33" s="58" t="s">
        <v>74</v>
      </c>
      <c r="F33" s="94">
        <v>2000</v>
      </c>
      <c r="G33" s="95">
        <v>2000</v>
      </c>
      <c r="H33" s="96">
        <f t="shared" si="0"/>
        <v>0</v>
      </c>
      <c r="I33" s="3" t="s">
        <v>75</v>
      </c>
      <c r="J33" s="51" t="s">
        <v>47</v>
      </c>
      <c r="K33" s="17"/>
    </row>
    <row r="34" spans="1:11" x14ac:dyDescent="0.2">
      <c r="A34" s="15">
        <v>24</v>
      </c>
      <c r="B34" s="68"/>
      <c r="C34" s="5" t="s">
        <v>76</v>
      </c>
      <c r="D34" s="5">
        <v>1</v>
      </c>
      <c r="E34" s="58" t="s">
        <v>74</v>
      </c>
      <c r="F34" s="94">
        <v>2000</v>
      </c>
      <c r="G34" s="95">
        <v>2000</v>
      </c>
      <c r="H34" s="96">
        <f t="shared" si="0"/>
        <v>0</v>
      </c>
      <c r="I34" s="3" t="s">
        <v>75</v>
      </c>
      <c r="J34" s="51" t="s">
        <v>47</v>
      </c>
      <c r="K34" s="17"/>
    </row>
    <row r="35" spans="1:11" x14ac:dyDescent="0.2">
      <c r="A35" s="15">
        <v>25</v>
      </c>
      <c r="B35" s="67"/>
      <c r="C35" s="2" t="s">
        <v>77</v>
      </c>
      <c r="D35" s="5">
        <v>1</v>
      </c>
      <c r="E35" s="58" t="s">
        <v>74</v>
      </c>
      <c r="F35" s="94">
        <v>2000</v>
      </c>
      <c r="G35" s="95">
        <v>2000</v>
      </c>
      <c r="H35" s="96">
        <f t="shared" si="0"/>
        <v>0</v>
      </c>
      <c r="I35" s="3" t="s">
        <v>75</v>
      </c>
      <c r="J35" s="51" t="s">
        <v>47</v>
      </c>
      <c r="K35" s="17"/>
    </row>
    <row r="36" spans="1:11" x14ac:dyDescent="0.2">
      <c r="A36" s="37"/>
      <c r="B36" s="42" t="s">
        <v>98</v>
      </c>
      <c r="C36" s="44"/>
      <c r="D36" s="44"/>
      <c r="E36" s="36"/>
      <c r="F36" s="106">
        <f>SUM(F33:F35)</f>
        <v>6000</v>
      </c>
      <c r="G36" s="107">
        <f>SUM(G33:G35)</f>
        <v>6000</v>
      </c>
      <c r="H36" s="103">
        <f>SUM(H33:H35)</f>
        <v>0</v>
      </c>
      <c r="I36" s="41"/>
      <c r="J36" s="49"/>
      <c r="K36" s="43"/>
    </row>
    <row r="37" spans="1:11" x14ac:dyDescent="0.2">
      <c r="A37" s="15">
        <v>26</v>
      </c>
      <c r="B37" s="7" t="s">
        <v>78</v>
      </c>
      <c r="C37" s="5" t="s">
        <v>79</v>
      </c>
      <c r="D37" s="5" t="s">
        <v>53</v>
      </c>
      <c r="E37" s="58" t="s">
        <v>80</v>
      </c>
      <c r="F37" s="94">
        <v>3000</v>
      </c>
      <c r="G37" s="95">
        <v>3720</v>
      </c>
      <c r="H37" s="96">
        <f t="shared" si="0"/>
        <v>-720</v>
      </c>
      <c r="I37" s="3" t="s">
        <v>81</v>
      </c>
      <c r="J37" s="51" t="s">
        <v>47</v>
      </c>
      <c r="K37" s="22" t="s">
        <v>82</v>
      </c>
    </row>
    <row r="38" spans="1:11" x14ac:dyDescent="0.2">
      <c r="A38" s="35"/>
      <c r="B38" s="41" t="s">
        <v>100</v>
      </c>
      <c r="C38" s="45"/>
      <c r="D38" s="45"/>
      <c r="E38" s="59"/>
      <c r="F38" s="101">
        <f>SUM(F37)</f>
        <v>3000</v>
      </c>
      <c r="G38" s="102">
        <f>SUM(G37)</f>
        <v>3720</v>
      </c>
      <c r="H38" s="110">
        <f>SUM(H37)</f>
        <v>-720</v>
      </c>
      <c r="I38" s="49"/>
      <c r="J38" s="49"/>
      <c r="K38" s="50"/>
    </row>
    <row r="39" spans="1:11" ht="15" thickBot="1" x14ac:dyDescent="0.25">
      <c r="A39" s="31">
        <v>27</v>
      </c>
      <c r="B39" s="24" t="s">
        <v>83</v>
      </c>
      <c r="C39" s="9" t="s">
        <v>84</v>
      </c>
      <c r="D39" s="9" t="s">
        <v>53</v>
      </c>
      <c r="E39" s="10" t="s">
        <v>85</v>
      </c>
      <c r="F39" s="111">
        <v>2000</v>
      </c>
      <c r="G39" s="112">
        <v>1500</v>
      </c>
      <c r="H39" s="113">
        <f t="shared" si="0"/>
        <v>500</v>
      </c>
      <c r="I39" s="15" t="s">
        <v>81</v>
      </c>
      <c r="J39" s="51" t="s">
        <v>47</v>
      </c>
      <c r="K39" s="48" t="s">
        <v>86</v>
      </c>
    </row>
    <row r="40" spans="1:11" ht="15" thickBot="1" x14ac:dyDescent="0.25">
      <c r="A40" s="47"/>
      <c r="B40" s="32" t="s">
        <v>99</v>
      </c>
      <c r="C40" s="32"/>
      <c r="D40" s="56"/>
      <c r="E40" s="32"/>
      <c r="F40" s="114">
        <f>SUM(F39)</f>
        <v>2000</v>
      </c>
      <c r="G40" s="115">
        <f>SUM(G39)</f>
        <v>1500</v>
      </c>
      <c r="H40" s="116">
        <f>SUM(H39)</f>
        <v>500</v>
      </c>
      <c r="I40" s="55"/>
      <c r="J40" s="32"/>
      <c r="K40" s="26"/>
    </row>
    <row r="41" spans="1:11" x14ac:dyDescent="0.2">
      <c r="A41" s="69" t="s">
        <v>89</v>
      </c>
      <c r="B41" s="62"/>
      <c r="C41" s="62"/>
      <c r="D41" s="62"/>
      <c r="E41" s="62"/>
      <c r="F41" s="117">
        <f>SUM(F6:F40)/2</f>
        <v>98650</v>
      </c>
      <c r="G41" s="118">
        <f>SUM(G6:G40)/2</f>
        <v>98590</v>
      </c>
      <c r="H41" s="119">
        <f>SUM(H6:H40)/2</f>
        <v>60</v>
      </c>
      <c r="I41" s="60" t="s">
        <v>87</v>
      </c>
      <c r="J41" s="62" t="s">
        <v>88</v>
      </c>
      <c r="K41" s="63"/>
    </row>
    <row r="42" spans="1:11" ht="15" thickBot="1" x14ac:dyDescent="0.25">
      <c r="A42" s="70"/>
      <c r="B42" s="64"/>
      <c r="C42" s="64"/>
      <c r="D42" s="64"/>
      <c r="E42" s="64"/>
      <c r="F42" s="120"/>
      <c r="G42" s="121"/>
      <c r="H42" s="122"/>
      <c r="I42" s="61"/>
      <c r="J42" s="64"/>
      <c r="K42" s="65"/>
    </row>
    <row r="44" spans="1:11" x14ac:dyDescent="0.2">
      <c r="F44" s="20" t="s">
        <v>103</v>
      </c>
      <c r="G44" s="20" t="s">
        <v>104</v>
      </c>
      <c r="H44" s="20" t="s">
        <v>105</v>
      </c>
    </row>
    <row r="45" spans="1:11" x14ac:dyDescent="0.2">
      <c r="E45" s="32" t="s">
        <v>93</v>
      </c>
      <c r="F45" s="123">
        <v>41800</v>
      </c>
      <c r="G45" s="123">
        <v>41510</v>
      </c>
      <c r="H45" s="123">
        <v>290</v>
      </c>
    </row>
    <row r="46" spans="1:11" x14ac:dyDescent="0.2">
      <c r="E46" s="46" t="s">
        <v>94</v>
      </c>
      <c r="F46" s="123">
        <v>2000</v>
      </c>
      <c r="G46" s="123">
        <v>2000</v>
      </c>
      <c r="H46" s="123">
        <v>0</v>
      </c>
    </row>
    <row r="47" spans="1:11" x14ac:dyDescent="0.2">
      <c r="E47" s="32" t="s">
        <v>95</v>
      </c>
      <c r="F47" s="123">
        <v>1000</v>
      </c>
      <c r="G47" s="123">
        <v>1000</v>
      </c>
      <c r="H47" s="123">
        <v>0</v>
      </c>
    </row>
    <row r="48" spans="1:11" x14ac:dyDescent="0.2">
      <c r="E48" s="32" t="s">
        <v>96</v>
      </c>
      <c r="F48" s="123">
        <v>400</v>
      </c>
      <c r="G48" s="123">
        <v>410</v>
      </c>
      <c r="H48" s="123">
        <v>-10</v>
      </c>
    </row>
    <row r="49" spans="5:17" ht="16.5" customHeight="1" x14ac:dyDescent="0.2">
      <c r="E49" s="32" t="s">
        <v>97</v>
      </c>
      <c r="F49" s="123">
        <v>42450</v>
      </c>
      <c r="G49" s="123">
        <v>42450</v>
      </c>
      <c r="H49" s="123">
        <v>0</v>
      </c>
    </row>
    <row r="50" spans="5:17" x14ac:dyDescent="0.2">
      <c r="E50" s="32" t="s">
        <v>98</v>
      </c>
      <c r="F50" s="123">
        <v>6000</v>
      </c>
      <c r="G50" s="123">
        <v>6000</v>
      </c>
      <c r="H50" s="123">
        <v>0</v>
      </c>
      <c r="Q50" t="s">
        <v>102</v>
      </c>
    </row>
    <row r="51" spans="5:17" x14ac:dyDescent="0.2">
      <c r="E51" s="32" t="s">
        <v>100</v>
      </c>
      <c r="F51" s="123">
        <v>3000</v>
      </c>
      <c r="G51" s="123">
        <v>3720</v>
      </c>
      <c r="H51" s="123">
        <v>-720</v>
      </c>
    </row>
    <row r="52" spans="5:17" x14ac:dyDescent="0.2">
      <c r="E52" s="32" t="s">
        <v>99</v>
      </c>
      <c r="F52" s="123">
        <v>2000</v>
      </c>
      <c r="G52" s="123">
        <v>1500</v>
      </c>
      <c r="H52" s="123">
        <v>500</v>
      </c>
    </row>
    <row r="53" spans="5:17" x14ac:dyDescent="0.2">
      <c r="E53" s="32" t="s">
        <v>101</v>
      </c>
      <c r="F53" s="123">
        <f>SUM(F45:F52)</f>
        <v>98650</v>
      </c>
      <c r="G53" s="123">
        <f t="shared" ref="G53:H53" si="1">SUM(G45:G52)</f>
        <v>98590</v>
      </c>
      <c r="H53" s="123">
        <f t="shared" si="1"/>
        <v>60</v>
      </c>
    </row>
  </sheetData>
  <mergeCells count="23">
    <mergeCell ref="A1:K2"/>
    <mergeCell ref="A3:K3"/>
    <mergeCell ref="B18:B23"/>
    <mergeCell ref="A4:A5"/>
    <mergeCell ref="B4:B5"/>
    <mergeCell ref="C4:C5"/>
    <mergeCell ref="D4:D5"/>
    <mergeCell ref="G4:G5"/>
    <mergeCell ref="H4:H5"/>
    <mergeCell ref="I4:J4"/>
    <mergeCell ref="K4:K5"/>
    <mergeCell ref="B6:B14"/>
    <mergeCell ref="E4:E5"/>
    <mergeCell ref="F4:F5"/>
    <mergeCell ref="H41:H42"/>
    <mergeCell ref="I41:I42"/>
    <mergeCell ref="J41:K42"/>
    <mergeCell ref="B25:B26"/>
    <mergeCell ref="B28:B31"/>
    <mergeCell ref="B33:B35"/>
    <mergeCell ref="A41:E42"/>
    <mergeCell ref="F41:F42"/>
    <mergeCell ref="G41:G42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决算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86501</dc:creator>
  <cp:lastModifiedBy>LiuShuo</cp:lastModifiedBy>
  <dcterms:created xsi:type="dcterms:W3CDTF">2015-06-05T18:19:34Z</dcterms:created>
  <dcterms:modified xsi:type="dcterms:W3CDTF">2019-09-08T15:17:37Z</dcterms:modified>
</cp:coreProperties>
</file>