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440" yWindow="1720" windowWidth="37500" windowHeight="24400" tabRatio="500" firstSheet="1" activeTab="9"/>
  </bookViews>
  <sheets>
    <sheet name="inequalitycalc" sheetId="2" r:id="rId1"/>
    <sheet name="inequality" sheetId="3" r:id="rId2"/>
    <sheet name="taxes" sheetId="6" r:id="rId3"/>
    <sheet name="taxes2" sheetId="8" r:id="rId4"/>
    <sheet name="timeseries" sheetId="4" r:id="rId5"/>
    <sheet name="figure" sheetId="5" r:id="rId6"/>
    <sheet name="inequality-prediction" sheetId="7" r:id="rId7"/>
    <sheet name="wealthtax-raw" sheetId="10" r:id="rId8"/>
    <sheet name="wealthtaxshort" sheetId="9" r:id="rId9"/>
    <sheet name="wealthtaxlong" sheetId="12" r:id="rId10"/>
    <sheet name="Sheet1" sheetId="1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12" l="1"/>
  <c r="D31" i="12"/>
  <c r="C31" i="12"/>
  <c r="A31" i="12"/>
  <c r="B30" i="12"/>
  <c r="D30" i="12"/>
  <c r="C30" i="12"/>
  <c r="A30" i="12"/>
  <c r="B29" i="12"/>
  <c r="D29" i="12"/>
  <c r="C29" i="12"/>
  <c r="A29" i="12"/>
  <c r="B28" i="12"/>
  <c r="D28" i="12"/>
  <c r="C28" i="12"/>
  <c r="A28" i="12"/>
  <c r="B27" i="12"/>
  <c r="D27" i="12"/>
  <c r="C27" i="12"/>
  <c r="A27" i="12"/>
  <c r="B26" i="12"/>
  <c r="D26" i="12"/>
  <c r="C26" i="12"/>
  <c r="A26" i="12"/>
  <c r="B25" i="12"/>
  <c r="D25" i="12"/>
  <c r="C25" i="12"/>
  <c r="A25" i="12"/>
  <c r="B24" i="12"/>
  <c r="D24" i="12"/>
  <c r="C24" i="12"/>
  <c r="A24" i="12"/>
  <c r="B23" i="12"/>
  <c r="D23" i="12"/>
  <c r="C23" i="12"/>
  <c r="A23" i="12"/>
  <c r="B22" i="12"/>
  <c r="D22" i="12"/>
  <c r="C22" i="12"/>
  <c r="A22" i="12"/>
  <c r="B21" i="12"/>
  <c r="D21" i="12"/>
  <c r="C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H31" i="12"/>
  <c r="I31" i="12"/>
  <c r="F31" i="12"/>
  <c r="H30" i="12"/>
  <c r="I30" i="12"/>
  <c r="F30" i="12"/>
  <c r="H29" i="12"/>
  <c r="I29" i="12"/>
  <c r="F29" i="12"/>
  <c r="H28" i="12"/>
  <c r="I28" i="12"/>
  <c r="F28" i="12"/>
  <c r="H27" i="12"/>
  <c r="I27" i="12"/>
  <c r="F27" i="12"/>
  <c r="H26" i="12"/>
  <c r="I26" i="12"/>
  <c r="F26" i="12"/>
  <c r="H25" i="12"/>
  <c r="I25" i="12"/>
  <c r="F25" i="12"/>
  <c r="H24" i="12"/>
  <c r="I24" i="12"/>
  <c r="F24" i="12"/>
  <c r="H23" i="12"/>
  <c r="I23" i="12"/>
  <c r="F23" i="12"/>
  <c r="H22" i="12"/>
  <c r="I22" i="12"/>
  <c r="F22" i="12"/>
  <c r="H21" i="12"/>
  <c r="I21" i="12"/>
  <c r="F21" i="12"/>
  <c r="H20" i="12"/>
  <c r="I20" i="12"/>
  <c r="F20" i="12"/>
  <c r="H19" i="12"/>
  <c r="I19" i="12"/>
  <c r="F19" i="12"/>
  <c r="H18" i="12"/>
  <c r="I18" i="12"/>
  <c r="F18" i="12"/>
  <c r="H17" i="12"/>
  <c r="I17" i="12"/>
  <c r="F17" i="12"/>
  <c r="H16" i="12"/>
  <c r="I16" i="12"/>
  <c r="F16" i="12"/>
  <c r="H15" i="12"/>
  <c r="I15" i="12"/>
  <c r="F15" i="12"/>
  <c r="H14" i="12"/>
  <c r="I14" i="12"/>
  <c r="F14" i="12"/>
  <c r="H13" i="12"/>
  <c r="I13" i="12"/>
  <c r="F13" i="12"/>
  <c r="H12" i="12"/>
  <c r="I12" i="12"/>
  <c r="F12" i="12"/>
  <c r="H11" i="12"/>
  <c r="I11" i="12"/>
  <c r="F11" i="12"/>
  <c r="H10" i="12"/>
  <c r="I10" i="12"/>
  <c r="F10" i="12"/>
  <c r="H9" i="12"/>
  <c r="I9" i="12"/>
  <c r="F9" i="12"/>
  <c r="H8" i="12"/>
  <c r="I8" i="12"/>
  <c r="F8" i="12"/>
  <c r="H7" i="12"/>
  <c r="I7" i="12"/>
  <c r="F7" i="12"/>
  <c r="H6" i="12"/>
  <c r="I6" i="12"/>
  <c r="F6" i="12"/>
  <c r="H5" i="12"/>
  <c r="I5" i="12"/>
  <c r="F5" i="12"/>
  <c r="H4" i="12"/>
  <c r="I4" i="12"/>
  <c r="F4" i="12"/>
  <c r="H3" i="12"/>
  <c r="I3" i="12"/>
  <c r="F3" i="12"/>
  <c r="B2" i="12"/>
  <c r="A14" i="12"/>
  <c r="A13" i="12"/>
  <c r="A12" i="12"/>
  <c r="A11" i="12"/>
  <c r="A10" i="12"/>
  <c r="A9" i="12"/>
  <c r="A8" i="12"/>
  <c r="A7" i="12"/>
  <c r="A6" i="12"/>
  <c r="A5" i="12"/>
  <c r="A4" i="12"/>
  <c r="A3" i="12"/>
  <c r="B14" i="12"/>
  <c r="B13" i="12"/>
  <c r="B12" i="12"/>
  <c r="B11" i="12"/>
  <c r="B10" i="12"/>
  <c r="B9" i="12"/>
  <c r="B8" i="12"/>
  <c r="B7" i="12"/>
  <c r="B6" i="12"/>
  <c r="B5" i="12"/>
  <c r="B4" i="12"/>
  <c r="B3" i="12"/>
  <c r="B37" i="12"/>
  <c r="B38" i="12"/>
  <c r="B39" i="12"/>
  <c r="B40" i="12"/>
  <c r="B41" i="12"/>
  <c r="B42" i="12"/>
  <c r="B43" i="12"/>
  <c r="C37" i="12"/>
  <c r="F37" i="12"/>
  <c r="C38" i="12"/>
  <c r="F38" i="12"/>
  <c r="C39" i="12"/>
  <c r="F39" i="12"/>
  <c r="C40" i="12"/>
  <c r="F40" i="12"/>
  <c r="C41" i="12"/>
  <c r="F41" i="12"/>
  <c r="C42" i="12"/>
  <c r="F42" i="12"/>
  <c r="D42" i="12"/>
  <c r="H42" i="12"/>
  <c r="I42" i="12"/>
  <c r="G42" i="12"/>
  <c r="A42" i="12"/>
  <c r="D41" i="12"/>
  <c r="H41" i="12"/>
  <c r="I41" i="12"/>
  <c r="G41" i="12"/>
  <c r="A41" i="12"/>
  <c r="D40" i="12"/>
  <c r="H40" i="12"/>
  <c r="I40" i="12"/>
  <c r="G40" i="12"/>
  <c r="A40" i="12"/>
  <c r="D39" i="12"/>
  <c r="H39" i="12"/>
  <c r="I39" i="12"/>
  <c r="G39" i="12"/>
  <c r="A39" i="12"/>
  <c r="D38" i="12"/>
  <c r="H38" i="12"/>
  <c r="I38" i="12"/>
  <c r="G38" i="12"/>
  <c r="A38" i="12"/>
  <c r="D37" i="12"/>
  <c r="H37" i="12"/>
  <c r="I37" i="12"/>
  <c r="G37" i="12"/>
  <c r="A37" i="12"/>
  <c r="H2" i="12"/>
  <c r="I2" i="12"/>
  <c r="F2" i="12"/>
  <c r="A2" i="12"/>
  <c r="B9" i="9"/>
  <c r="D9" i="9"/>
  <c r="C3" i="9"/>
  <c r="F3" i="9"/>
  <c r="C4" i="9"/>
  <c r="F4" i="9"/>
  <c r="C5" i="9"/>
  <c r="F5" i="9"/>
  <c r="C6" i="9"/>
  <c r="F6" i="9"/>
  <c r="C7" i="9"/>
  <c r="F7" i="9"/>
  <c r="C8" i="9"/>
  <c r="F8" i="9"/>
  <c r="B8" i="9"/>
  <c r="D8" i="9"/>
  <c r="H8" i="9"/>
  <c r="B7" i="9"/>
  <c r="D7" i="9"/>
  <c r="H7" i="9"/>
  <c r="B6" i="9"/>
  <c r="D6" i="9"/>
  <c r="H6" i="9"/>
  <c r="B5" i="9"/>
  <c r="D5" i="9"/>
  <c r="H5" i="9"/>
  <c r="B4" i="9"/>
  <c r="D4" i="9"/>
  <c r="H4" i="9"/>
  <c r="B3" i="9"/>
  <c r="D3" i="9"/>
  <c r="H3" i="9"/>
  <c r="G8" i="9"/>
  <c r="G7" i="9"/>
  <c r="G6" i="9"/>
  <c r="G5" i="9"/>
  <c r="G4" i="9"/>
  <c r="G3" i="9"/>
  <c r="F2" i="9"/>
  <c r="B2" i="9"/>
  <c r="D2" i="9"/>
  <c r="H2" i="9"/>
  <c r="I8" i="9"/>
  <c r="I7" i="9"/>
  <c r="I6" i="9"/>
  <c r="I5" i="9"/>
  <c r="I4" i="9"/>
  <c r="I3" i="9"/>
  <c r="I2" i="9"/>
  <c r="A3" i="9"/>
  <c r="A8" i="9"/>
  <c r="A7" i="9"/>
  <c r="A6" i="9"/>
  <c r="A5" i="9"/>
  <c r="A4" i="9"/>
  <c r="A2" i="9"/>
  <c r="C2" i="9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S11" i="8"/>
  <c r="H11" i="8"/>
  <c r="R11" i="8"/>
  <c r="G11" i="8"/>
  <c r="Q11" i="8"/>
  <c r="F11" i="8"/>
  <c r="P11" i="8"/>
  <c r="E11" i="8"/>
  <c r="O11" i="8"/>
  <c r="D11" i="8"/>
  <c r="N11" i="8"/>
  <c r="C11" i="8"/>
  <c r="M11" i="8"/>
  <c r="L11" i="8"/>
  <c r="K11" i="8"/>
  <c r="B11" i="8"/>
  <c r="I11" i="8"/>
  <c r="S10" i="8"/>
  <c r="H10" i="8"/>
  <c r="R10" i="8"/>
  <c r="G10" i="8"/>
  <c r="Q10" i="8"/>
  <c r="F10" i="8"/>
  <c r="P10" i="8"/>
  <c r="E10" i="8"/>
  <c r="O10" i="8"/>
  <c r="D10" i="8"/>
  <c r="N10" i="8"/>
  <c r="C10" i="8"/>
  <c r="M10" i="8"/>
  <c r="L10" i="8"/>
  <c r="K10" i="8"/>
  <c r="B10" i="8"/>
  <c r="I10" i="8"/>
  <c r="S9" i="8"/>
  <c r="H9" i="8"/>
  <c r="R9" i="8"/>
  <c r="G9" i="8"/>
  <c r="Q9" i="8"/>
  <c r="F9" i="8"/>
  <c r="P9" i="8"/>
  <c r="E9" i="8"/>
  <c r="O9" i="8"/>
  <c r="D9" i="8"/>
  <c r="N9" i="8"/>
  <c r="C9" i="8"/>
  <c r="M9" i="8"/>
  <c r="L9" i="8"/>
  <c r="K9" i="8"/>
  <c r="B9" i="8"/>
  <c r="I9" i="8"/>
  <c r="S8" i="8"/>
  <c r="H8" i="8"/>
  <c r="R8" i="8"/>
  <c r="G8" i="8"/>
  <c r="Q8" i="8"/>
  <c r="F8" i="8"/>
  <c r="P8" i="8"/>
  <c r="E8" i="8"/>
  <c r="O8" i="8"/>
  <c r="D8" i="8"/>
  <c r="N8" i="8"/>
  <c r="C8" i="8"/>
  <c r="M8" i="8"/>
  <c r="L8" i="8"/>
  <c r="K8" i="8"/>
  <c r="B8" i="8"/>
  <c r="I8" i="8"/>
  <c r="S7" i="8"/>
  <c r="H7" i="8"/>
  <c r="R7" i="8"/>
  <c r="G7" i="8"/>
  <c r="Q7" i="8"/>
  <c r="F7" i="8"/>
  <c r="P7" i="8"/>
  <c r="E7" i="8"/>
  <c r="O7" i="8"/>
  <c r="D7" i="8"/>
  <c r="N7" i="8"/>
  <c r="C7" i="8"/>
  <c r="M7" i="8"/>
  <c r="L7" i="8"/>
  <c r="K7" i="8"/>
  <c r="B7" i="8"/>
  <c r="I7" i="8"/>
  <c r="S6" i="8"/>
  <c r="H6" i="8"/>
  <c r="R6" i="8"/>
  <c r="G6" i="8"/>
  <c r="Q6" i="8"/>
  <c r="F6" i="8"/>
  <c r="P6" i="8"/>
  <c r="E6" i="8"/>
  <c r="O6" i="8"/>
  <c r="D6" i="8"/>
  <c r="N6" i="8"/>
  <c r="C6" i="8"/>
  <c r="M6" i="8"/>
  <c r="L6" i="8"/>
  <c r="K6" i="8"/>
  <c r="B6" i="8"/>
  <c r="I6" i="8"/>
  <c r="S5" i="8"/>
  <c r="H5" i="8"/>
  <c r="R5" i="8"/>
  <c r="G5" i="8"/>
  <c r="Q5" i="8"/>
  <c r="F5" i="8"/>
  <c r="P5" i="8"/>
  <c r="E5" i="8"/>
  <c r="O5" i="8"/>
  <c r="D5" i="8"/>
  <c r="N5" i="8"/>
  <c r="C5" i="8"/>
  <c r="M5" i="8"/>
  <c r="L5" i="8"/>
  <c r="K5" i="8"/>
  <c r="B5" i="8"/>
  <c r="I5" i="8"/>
  <c r="S4" i="8"/>
  <c r="H4" i="8"/>
  <c r="R4" i="8"/>
  <c r="G4" i="8"/>
  <c r="Q4" i="8"/>
  <c r="F4" i="8"/>
  <c r="P4" i="8"/>
  <c r="E4" i="8"/>
  <c r="O4" i="8"/>
  <c r="D4" i="8"/>
  <c r="N4" i="8"/>
  <c r="C4" i="8"/>
  <c r="M4" i="8"/>
  <c r="L4" i="8"/>
  <c r="K4" i="8"/>
  <c r="B4" i="8"/>
  <c r="I4" i="8"/>
  <c r="S3" i="8"/>
  <c r="H3" i="8"/>
  <c r="R3" i="8"/>
  <c r="G3" i="8"/>
  <c r="Q3" i="8"/>
  <c r="F3" i="8"/>
  <c r="P3" i="8"/>
  <c r="E3" i="8"/>
  <c r="O3" i="8"/>
  <c r="D3" i="8"/>
  <c r="N3" i="8"/>
  <c r="C3" i="8"/>
  <c r="M3" i="8"/>
  <c r="L3" i="8"/>
  <c r="K3" i="8"/>
  <c r="B3" i="8"/>
  <c r="I3" i="8"/>
  <c r="R2" i="8"/>
  <c r="Q2" i="8"/>
  <c r="P2" i="8"/>
  <c r="O2" i="8"/>
  <c r="N2" i="8"/>
  <c r="M2" i="8"/>
  <c r="K2" i="8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E13" i="3"/>
  <c r="H13" i="3"/>
  <c r="K13" i="3"/>
  <c r="E12" i="3"/>
  <c r="H12" i="3"/>
  <c r="K12" i="3"/>
  <c r="E128" i="3"/>
  <c r="H128" i="3"/>
  <c r="K128" i="3"/>
  <c r="E127" i="3"/>
  <c r="H127" i="3"/>
  <c r="K127" i="3"/>
  <c r="E126" i="3"/>
  <c r="H126" i="3"/>
  <c r="K126" i="3"/>
  <c r="E125" i="3"/>
  <c r="H125" i="3"/>
  <c r="K125" i="3"/>
  <c r="E124" i="3"/>
  <c r="H124" i="3"/>
  <c r="K124" i="3"/>
  <c r="E123" i="3"/>
  <c r="H123" i="3"/>
  <c r="K123" i="3"/>
  <c r="E122" i="3"/>
  <c r="H122" i="3"/>
  <c r="K122" i="3"/>
  <c r="E121" i="3"/>
  <c r="H121" i="3"/>
  <c r="K121" i="3"/>
  <c r="E120" i="3"/>
  <c r="H120" i="3"/>
  <c r="K120" i="3"/>
  <c r="E119" i="3"/>
  <c r="H119" i="3"/>
  <c r="K119" i="3"/>
  <c r="E118" i="3"/>
  <c r="H118" i="3"/>
  <c r="K118" i="3"/>
  <c r="E117" i="3"/>
  <c r="H117" i="3"/>
  <c r="K117" i="3"/>
  <c r="E116" i="3"/>
  <c r="H116" i="3"/>
  <c r="K116" i="3"/>
  <c r="E115" i="3"/>
  <c r="H115" i="3"/>
  <c r="K115" i="3"/>
  <c r="E114" i="3"/>
  <c r="H114" i="3"/>
  <c r="K114" i="3"/>
  <c r="E113" i="3"/>
  <c r="H113" i="3"/>
  <c r="K113" i="3"/>
  <c r="E112" i="3"/>
  <c r="H112" i="3"/>
  <c r="K112" i="3"/>
  <c r="E111" i="3"/>
  <c r="H111" i="3"/>
  <c r="K111" i="3"/>
  <c r="E110" i="3"/>
  <c r="H110" i="3"/>
  <c r="K110" i="3"/>
  <c r="E109" i="3"/>
  <c r="H109" i="3"/>
  <c r="K109" i="3"/>
  <c r="E108" i="3"/>
  <c r="H108" i="3"/>
  <c r="K108" i="3"/>
  <c r="E107" i="3"/>
  <c r="H107" i="3"/>
  <c r="K107" i="3"/>
  <c r="E106" i="3"/>
  <c r="H106" i="3"/>
  <c r="K106" i="3"/>
  <c r="E105" i="3"/>
  <c r="H105" i="3"/>
  <c r="K105" i="3"/>
  <c r="E104" i="3"/>
  <c r="H104" i="3"/>
  <c r="K104" i="3"/>
  <c r="E103" i="3"/>
  <c r="H103" i="3"/>
  <c r="K103" i="3"/>
  <c r="E102" i="3"/>
  <c r="H102" i="3"/>
  <c r="K102" i="3"/>
  <c r="E101" i="3"/>
  <c r="H101" i="3"/>
  <c r="K101" i="3"/>
  <c r="E100" i="3"/>
  <c r="H100" i="3"/>
  <c r="K100" i="3"/>
  <c r="E99" i="3"/>
  <c r="H99" i="3"/>
  <c r="K99" i="3"/>
  <c r="E98" i="3"/>
  <c r="H98" i="3"/>
  <c r="K98" i="3"/>
  <c r="E97" i="3"/>
  <c r="H97" i="3"/>
  <c r="K97" i="3"/>
  <c r="E96" i="3"/>
  <c r="H96" i="3"/>
  <c r="K96" i="3"/>
  <c r="E95" i="3"/>
  <c r="H95" i="3"/>
  <c r="K95" i="3"/>
  <c r="E94" i="3"/>
  <c r="H94" i="3"/>
  <c r="K94" i="3"/>
  <c r="E93" i="3"/>
  <c r="H93" i="3"/>
  <c r="K93" i="3"/>
  <c r="E92" i="3"/>
  <c r="H92" i="3"/>
  <c r="K92" i="3"/>
  <c r="E91" i="3"/>
  <c r="H91" i="3"/>
  <c r="K91" i="3"/>
  <c r="E90" i="3"/>
  <c r="H90" i="3"/>
  <c r="K90" i="3"/>
  <c r="E89" i="3"/>
  <c r="H89" i="3"/>
  <c r="K89" i="3"/>
  <c r="E88" i="3"/>
  <c r="H88" i="3"/>
  <c r="K88" i="3"/>
  <c r="E87" i="3"/>
  <c r="H87" i="3"/>
  <c r="K87" i="3"/>
  <c r="E86" i="3"/>
  <c r="H86" i="3"/>
  <c r="K86" i="3"/>
  <c r="E85" i="3"/>
  <c r="H85" i="3"/>
  <c r="K85" i="3"/>
  <c r="E84" i="3"/>
  <c r="H84" i="3"/>
  <c r="K84" i="3"/>
  <c r="E83" i="3"/>
  <c r="H83" i="3"/>
  <c r="K83" i="3"/>
  <c r="E82" i="3"/>
  <c r="H82" i="3"/>
  <c r="K82" i="3"/>
  <c r="E81" i="3"/>
  <c r="H81" i="3"/>
  <c r="K81" i="3"/>
  <c r="E80" i="3"/>
  <c r="H80" i="3"/>
  <c r="K80" i="3"/>
  <c r="E79" i="3"/>
  <c r="H79" i="3"/>
  <c r="K79" i="3"/>
  <c r="E78" i="3"/>
  <c r="H78" i="3"/>
  <c r="K78" i="3"/>
  <c r="E77" i="3"/>
  <c r="H77" i="3"/>
  <c r="K77" i="3"/>
  <c r="E76" i="3"/>
  <c r="H76" i="3"/>
  <c r="K76" i="3"/>
  <c r="E75" i="3"/>
  <c r="H75" i="3"/>
  <c r="K75" i="3"/>
  <c r="E74" i="3"/>
  <c r="H74" i="3"/>
  <c r="K74" i="3"/>
  <c r="E73" i="3"/>
  <c r="H73" i="3"/>
  <c r="K73" i="3"/>
  <c r="E72" i="3"/>
  <c r="H72" i="3"/>
  <c r="K72" i="3"/>
  <c r="E71" i="3"/>
  <c r="H71" i="3"/>
  <c r="K71" i="3"/>
  <c r="E70" i="3"/>
  <c r="H70" i="3"/>
  <c r="K70" i="3"/>
  <c r="E69" i="3"/>
  <c r="H69" i="3"/>
  <c r="K69" i="3"/>
  <c r="E68" i="3"/>
  <c r="H68" i="3"/>
  <c r="K68" i="3"/>
  <c r="E67" i="3"/>
  <c r="H67" i="3"/>
  <c r="K67" i="3"/>
  <c r="E66" i="3"/>
  <c r="H66" i="3"/>
  <c r="K66" i="3"/>
  <c r="E65" i="3"/>
  <c r="H65" i="3"/>
  <c r="K65" i="3"/>
  <c r="E64" i="3"/>
  <c r="H64" i="3"/>
  <c r="K64" i="3"/>
  <c r="E63" i="3"/>
  <c r="H63" i="3"/>
  <c r="K63" i="3"/>
  <c r="E62" i="3"/>
  <c r="H62" i="3"/>
  <c r="K62" i="3"/>
  <c r="E61" i="3"/>
  <c r="H61" i="3"/>
  <c r="K61" i="3"/>
  <c r="E60" i="3"/>
  <c r="H60" i="3"/>
  <c r="K60" i="3"/>
  <c r="E59" i="3"/>
  <c r="H59" i="3"/>
  <c r="K59" i="3"/>
  <c r="E58" i="3"/>
  <c r="H58" i="3"/>
  <c r="K58" i="3"/>
  <c r="E57" i="3"/>
  <c r="H57" i="3"/>
  <c r="K57" i="3"/>
  <c r="E56" i="3"/>
  <c r="H56" i="3"/>
  <c r="K56" i="3"/>
  <c r="E55" i="3"/>
  <c r="H55" i="3"/>
  <c r="K55" i="3"/>
  <c r="E54" i="3"/>
  <c r="H54" i="3"/>
  <c r="K54" i="3"/>
  <c r="E53" i="3"/>
  <c r="H53" i="3"/>
  <c r="K53" i="3"/>
  <c r="E52" i="3"/>
  <c r="H52" i="3"/>
  <c r="K52" i="3"/>
  <c r="E51" i="3"/>
  <c r="H51" i="3"/>
  <c r="K51" i="3"/>
  <c r="E50" i="3"/>
  <c r="H50" i="3"/>
  <c r="K50" i="3"/>
  <c r="E49" i="3"/>
  <c r="H49" i="3"/>
  <c r="K49" i="3"/>
  <c r="E48" i="3"/>
  <c r="H48" i="3"/>
  <c r="K48" i="3"/>
  <c r="E47" i="3"/>
  <c r="H47" i="3"/>
  <c r="K47" i="3"/>
  <c r="E46" i="3"/>
  <c r="H46" i="3"/>
  <c r="K46" i="3"/>
  <c r="E45" i="3"/>
  <c r="H45" i="3"/>
  <c r="K45" i="3"/>
  <c r="E44" i="3"/>
  <c r="H44" i="3"/>
  <c r="K44" i="3"/>
  <c r="E43" i="3"/>
  <c r="H43" i="3"/>
  <c r="K43" i="3"/>
  <c r="E42" i="3"/>
  <c r="H42" i="3"/>
  <c r="K42" i="3"/>
  <c r="E41" i="3"/>
  <c r="H41" i="3"/>
  <c r="K41" i="3"/>
  <c r="E40" i="3"/>
  <c r="H40" i="3"/>
  <c r="K40" i="3"/>
  <c r="E39" i="3"/>
  <c r="H39" i="3"/>
  <c r="K39" i="3"/>
  <c r="E38" i="3"/>
  <c r="H38" i="3"/>
  <c r="K38" i="3"/>
  <c r="E37" i="3"/>
  <c r="H37" i="3"/>
  <c r="K37" i="3"/>
  <c r="E36" i="3"/>
  <c r="H36" i="3"/>
  <c r="K36" i="3"/>
  <c r="E35" i="3"/>
  <c r="H35" i="3"/>
  <c r="K35" i="3"/>
  <c r="E34" i="3"/>
  <c r="H34" i="3"/>
  <c r="K34" i="3"/>
  <c r="E33" i="3"/>
  <c r="H33" i="3"/>
  <c r="K33" i="3"/>
  <c r="E32" i="3"/>
  <c r="H32" i="3"/>
  <c r="K32" i="3"/>
  <c r="E31" i="3"/>
  <c r="H31" i="3"/>
  <c r="K31" i="3"/>
  <c r="E30" i="3"/>
  <c r="H30" i="3"/>
  <c r="K30" i="3"/>
  <c r="E29" i="3"/>
  <c r="H29" i="3"/>
  <c r="K29" i="3"/>
  <c r="E28" i="3"/>
  <c r="H28" i="3"/>
  <c r="K28" i="3"/>
  <c r="E27" i="3"/>
  <c r="H27" i="3"/>
  <c r="K27" i="3"/>
  <c r="E26" i="3"/>
  <c r="H26" i="3"/>
  <c r="K26" i="3"/>
  <c r="E25" i="3"/>
  <c r="H25" i="3"/>
  <c r="K25" i="3"/>
  <c r="E24" i="3"/>
  <c r="H24" i="3"/>
  <c r="K24" i="3"/>
  <c r="E23" i="3"/>
  <c r="H23" i="3"/>
  <c r="K23" i="3"/>
  <c r="E22" i="3"/>
  <c r="H22" i="3"/>
  <c r="K22" i="3"/>
  <c r="E21" i="3"/>
  <c r="H21" i="3"/>
  <c r="K21" i="3"/>
  <c r="E20" i="3"/>
  <c r="H20" i="3"/>
  <c r="K20" i="3"/>
  <c r="E19" i="3"/>
  <c r="H19" i="3"/>
  <c r="K19" i="3"/>
  <c r="E18" i="3"/>
  <c r="H18" i="3"/>
  <c r="K18" i="3"/>
  <c r="E17" i="3"/>
  <c r="H17" i="3"/>
  <c r="K17" i="3"/>
  <c r="E16" i="3"/>
  <c r="H16" i="3"/>
  <c r="K16" i="3"/>
  <c r="E15" i="3"/>
  <c r="H15" i="3"/>
  <c r="K15" i="3"/>
  <c r="E14" i="3"/>
  <c r="H14" i="3"/>
  <c r="K14" i="3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62" i="7"/>
  <c r="A63" i="7"/>
  <c r="A64" i="7"/>
  <c r="A65" i="7"/>
  <c r="A66" i="7"/>
  <c r="A67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3" i="7"/>
  <c r="G11" i="6"/>
  <c r="Q11" i="6"/>
  <c r="G10" i="6"/>
  <c r="Q10" i="6"/>
  <c r="G9" i="6"/>
  <c r="Q9" i="6"/>
  <c r="G8" i="6"/>
  <c r="Q8" i="6"/>
  <c r="G7" i="6"/>
  <c r="Q7" i="6"/>
  <c r="G6" i="6"/>
  <c r="Q6" i="6"/>
  <c r="G5" i="6"/>
  <c r="Q5" i="6"/>
  <c r="G4" i="6"/>
  <c r="Q4" i="6"/>
  <c r="G3" i="6"/>
  <c r="Q3" i="6"/>
  <c r="F11" i="6"/>
  <c r="P11" i="6"/>
  <c r="E11" i="6"/>
  <c r="O11" i="6"/>
  <c r="D11" i="6"/>
  <c r="N11" i="6"/>
  <c r="C11" i="6"/>
  <c r="M11" i="6"/>
  <c r="F10" i="6"/>
  <c r="P10" i="6"/>
  <c r="E10" i="6"/>
  <c r="O10" i="6"/>
  <c r="D10" i="6"/>
  <c r="N10" i="6"/>
  <c r="C10" i="6"/>
  <c r="M10" i="6"/>
  <c r="F9" i="6"/>
  <c r="P9" i="6"/>
  <c r="E9" i="6"/>
  <c r="O9" i="6"/>
  <c r="D9" i="6"/>
  <c r="N9" i="6"/>
  <c r="C9" i="6"/>
  <c r="M9" i="6"/>
  <c r="F8" i="6"/>
  <c r="P8" i="6"/>
  <c r="E8" i="6"/>
  <c r="O8" i="6"/>
  <c r="D8" i="6"/>
  <c r="N8" i="6"/>
  <c r="C8" i="6"/>
  <c r="M8" i="6"/>
  <c r="F7" i="6"/>
  <c r="P7" i="6"/>
  <c r="E7" i="6"/>
  <c r="O7" i="6"/>
  <c r="D7" i="6"/>
  <c r="N7" i="6"/>
  <c r="C7" i="6"/>
  <c r="M7" i="6"/>
  <c r="F6" i="6"/>
  <c r="P6" i="6"/>
  <c r="E6" i="6"/>
  <c r="O6" i="6"/>
  <c r="D6" i="6"/>
  <c r="N6" i="6"/>
  <c r="C6" i="6"/>
  <c r="M6" i="6"/>
  <c r="F5" i="6"/>
  <c r="P5" i="6"/>
  <c r="E5" i="6"/>
  <c r="O5" i="6"/>
  <c r="D5" i="6"/>
  <c r="N5" i="6"/>
  <c r="C5" i="6"/>
  <c r="M5" i="6"/>
  <c r="F4" i="6"/>
  <c r="P4" i="6"/>
  <c r="E4" i="6"/>
  <c r="O4" i="6"/>
  <c r="D4" i="6"/>
  <c r="N4" i="6"/>
  <c r="C4" i="6"/>
  <c r="M4" i="6"/>
  <c r="F3" i="6"/>
  <c r="P3" i="6"/>
  <c r="E3" i="6"/>
  <c r="O3" i="6"/>
  <c r="D3" i="6"/>
  <c r="N3" i="6"/>
  <c r="C3" i="6"/>
  <c r="M3" i="6"/>
  <c r="S11" i="6"/>
  <c r="H11" i="6"/>
  <c r="R11" i="6"/>
  <c r="L11" i="6"/>
  <c r="S10" i="6"/>
  <c r="H10" i="6"/>
  <c r="R10" i="6"/>
  <c r="L10" i="6"/>
  <c r="S9" i="6"/>
  <c r="H9" i="6"/>
  <c r="R9" i="6"/>
  <c r="L9" i="6"/>
  <c r="S8" i="6"/>
  <c r="H8" i="6"/>
  <c r="R8" i="6"/>
  <c r="L8" i="6"/>
  <c r="S7" i="6"/>
  <c r="H7" i="6"/>
  <c r="R7" i="6"/>
  <c r="L7" i="6"/>
  <c r="S6" i="6"/>
  <c r="H6" i="6"/>
  <c r="R6" i="6"/>
  <c r="L6" i="6"/>
  <c r="S5" i="6"/>
  <c r="H5" i="6"/>
  <c r="R5" i="6"/>
  <c r="L5" i="6"/>
  <c r="S4" i="6"/>
  <c r="H4" i="6"/>
  <c r="R4" i="6"/>
  <c r="L4" i="6"/>
  <c r="S3" i="6"/>
  <c r="H3" i="6"/>
  <c r="R3" i="6"/>
  <c r="L3" i="6"/>
  <c r="K11" i="6"/>
  <c r="K10" i="6"/>
  <c r="K9" i="6"/>
  <c r="K8" i="6"/>
  <c r="K7" i="6"/>
  <c r="K6" i="6"/>
  <c r="K5" i="6"/>
  <c r="K4" i="6"/>
  <c r="K3" i="6"/>
  <c r="R2" i="6"/>
  <c r="Q2" i="6"/>
  <c r="P2" i="6"/>
  <c r="O2" i="6"/>
  <c r="N2" i="6"/>
  <c r="M2" i="6"/>
  <c r="L2" i="6"/>
  <c r="K2" i="6"/>
  <c r="B11" i="6"/>
  <c r="I11" i="6"/>
  <c r="B10" i="6"/>
  <c r="B9" i="6"/>
  <c r="B8" i="6"/>
  <c r="B7" i="6"/>
  <c r="B6" i="6"/>
  <c r="B5" i="6"/>
  <c r="B4" i="6"/>
  <c r="I10" i="6"/>
  <c r="I9" i="6"/>
  <c r="I8" i="6"/>
  <c r="I7" i="6"/>
  <c r="I6" i="6"/>
  <c r="I5" i="6"/>
  <c r="I4" i="6"/>
  <c r="B3" i="6"/>
  <c r="I3" i="6"/>
  <c r="G12" i="2"/>
  <c r="N12" i="2"/>
  <c r="E12" i="2"/>
  <c r="L12" i="2"/>
  <c r="D12" i="2"/>
  <c r="K12" i="2"/>
  <c r="G11" i="2"/>
  <c r="N11" i="2"/>
  <c r="E11" i="2"/>
  <c r="L11" i="2"/>
  <c r="D11" i="2"/>
  <c r="K11" i="2"/>
  <c r="G10" i="2"/>
  <c r="N10" i="2"/>
  <c r="E10" i="2"/>
  <c r="L10" i="2"/>
  <c r="D10" i="2"/>
  <c r="K10" i="2"/>
  <c r="G9" i="2"/>
  <c r="N9" i="2"/>
  <c r="E9" i="2"/>
  <c r="L9" i="2"/>
  <c r="D9" i="2"/>
  <c r="K9" i="2"/>
  <c r="G8" i="2"/>
  <c r="N8" i="2"/>
  <c r="E8" i="2"/>
  <c r="L8" i="2"/>
  <c r="D8" i="2"/>
  <c r="K8" i="2"/>
  <c r="G7" i="2"/>
  <c r="N7" i="2"/>
  <c r="E7" i="2"/>
  <c r="L7" i="2"/>
  <c r="D7" i="2"/>
  <c r="K7" i="2"/>
  <c r="G6" i="2"/>
  <c r="N6" i="2"/>
  <c r="E6" i="2"/>
  <c r="L6" i="2"/>
  <c r="D6" i="2"/>
  <c r="K6" i="2"/>
  <c r="G5" i="2"/>
  <c r="N5" i="2"/>
  <c r="E5" i="2"/>
  <c r="L5" i="2"/>
  <c r="D5" i="2"/>
  <c r="K5" i="2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C2" i="4"/>
  <c r="D2" i="4"/>
  <c r="B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3" i="4"/>
  <c r="A2" i="4"/>
  <c r="G131" i="2"/>
  <c r="N131" i="2"/>
  <c r="J128" i="3"/>
  <c r="E131" i="2"/>
  <c r="L131" i="2"/>
  <c r="I128" i="3"/>
  <c r="G128" i="3"/>
  <c r="D131" i="2"/>
  <c r="K131" i="2"/>
  <c r="F128" i="3"/>
  <c r="A128" i="3"/>
  <c r="G130" i="2"/>
  <c r="N130" i="2"/>
  <c r="J127" i="3"/>
  <c r="E130" i="2"/>
  <c r="L130" i="2"/>
  <c r="I127" i="3"/>
  <c r="G127" i="3"/>
  <c r="D130" i="2"/>
  <c r="K130" i="2"/>
  <c r="F127" i="3"/>
  <c r="A127" i="3"/>
  <c r="G129" i="2"/>
  <c r="N129" i="2"/>
  <c r="J126" i="3"/>
  <c r="E129" i="2"/>
  <c r="L129" i="2"/>
  <c r="I126" i="3"/>
  <c r="G126" i="3"/>
  <c r="D129" i="2"/>
  <c r="K129" i="2"/>
  <c r="F126" i="3"/>
  <c r="A126" i="3"/>
  <c r="G128" i="2"/>
  <c r="N128" i="2"/>
  <c r="J125" i="3"/>
  <c r="E128" i="2"/>
  <c r="L128" i="2"/>
  <c r="I125" i="3"/>
  <c r="G125" i="3"/>
  <c r="D128" i="2"/>
  <c r="K128" i="2"/>
  <c r="F125" i="3"/>
  <c r="A125" i="3"/>
  <c r="G127" i="2"/>
  <c r="N127" i="2"/>
  <c r="J124" i="3"/>
  <c r="E127" i="2"/>
  <c r="L127" i="2"/>
  <c r="I124" i="3"/>
  <c r="G124" i="3"/>
  <c r="D127" i="2"/>
  <c r="K127" i="2"/>
  <c r="F124" i="3"/>
  <c r="A124" i="3"/>
  <c r="G126" i="2"/>
  <c r="N126" i="2"/>
  <c r="J123" i="3"/>
  <c r="E126" i="2"/>
  <c r="L126" i="2"/>
  <c r="I123" i="3"/>
  <c r="G123" i="3"/>
  <c r="D126" i="2"/>
  <c r="K126" i="2"/>
  <c r="F123" i="3"/>
  <c r="A123" i="3"/>
  <c r="G125" i="2"/>
  <c r="N125" i="2"/>
  <c r="J122" i="3"/>
  <c r="E125" i="2"/>
  <c r="L125" i="2"/>
  <c r="I122" i="3"/>
  <c r="G122" i="3"/>
  <c r="D125" i="2"/>
  <c r="K125" i="2"/>
  <c r="F122" i="3"/>
  <c r="A122" i="3"/>
  <c r="G124" i="2"/>
  <c r="N124" i="2"/>
  <c r="J121" i="3"/>
  <c r="E124" i="2"/>
  <c r="L124" i="2"/>
  <c r="I121" i="3"/>
  <c r="G121" i="3"/>
  <c r="D124" i="2"/>
  <c r="K124" i="2"/>
  <c r="F121" i="3"/>
  <c r="A121" i="3"/>
  <c r="G123" i="2"/>
  <c r="N123" i="2"/>
  <c r="J120" i="3"/>
  <c r="E123" i="2"/>
  <c r="L123" i="2"/>
  <c r="I120" i="3"/>
  <c r="G120" i="3"/>
  <c r="D123" i="2"/>
  <c r="K123" i="2"/>
  <c r="F120" i="3"/>
  <c r="A120" i="3"/>
  <c r="G122" i="2"/>
  <c r="N122" i="2"/>
  <c r="J119" i="3"/>
  <c r="E122" i="2"/>
  <c r="L122" i="2"/>
  <c r="I119" i="3"/>
  <c r="G119" i="3"/>
  <c r="D122" i="2"/>
  <c r="K122" i="2"/>
  <c r="F119" i="3"/>
  <c r="A119" i="3"/>
  <c r="G121" i="2"/>
  <c r="N121" i="2"/>
  <c r="J118" i="3"/>
  <c r="E121" i="2"/>
  <c r="L121" i="2"/>
  <c r="I118" i="3"/>
  <c r="G118" i="3"/>
  <c r="D121" i="2"/>
  <c r="K121" i="2"/>
  <c r="F118" i="3"/>
  <c r="A118" i="3"/>
  <c r="G120" i="2"/>
  <c r="N120" i="2"/>
  <c r="J117" i="3"/>
  <c r="E120" i="2"/>
  <c r="L120" i="2"/>
  <c r="I117" i="3"/>
  <c r="G117" i="3"/>
  <c r="D120" i="2"/>
  <c r="K120" i="2"/>
  <c r="F117" i="3"/>
  <c r="A117" i="3"/>
  <c r="G119" i="2"/>
  <c r="N119" i="2"/>
  <c r="J116" i="3"/>
  <c r="E119" i="2"/>
  <c r="L119" i="2"/>
  <c r="I116" i="3"/>
  <c r="G116" i="3"/>
  <c r="D119" i="2"/>
  <c r="K119" i="2"/>
  <c r="F116" i="3"/>
  <c r="A116" i="3"/>
  <c r="G118" i="2"/>
  <c r="N118" i="2"/>
  <c r="J115" i="3"/>
  <c r="E118" i="2"/>
  <c r="L118" i="2"/>
  <c r="I115" i="3"/>
  <c r="G115" i="3"/>
  <c r="D118" i="2"/>
  <c r="K118" i="2"/>
  <c r="F115" i="3"/>
  <c r="A115" i="3"/>
  <c r="G117" i="2"/>
  <c r="N117" i="2"/>
  <c r="J114" i="3"/>
  <c r="E117" i="2"/>
  <c r="L117" i="2"/>
  <c r="I114" i="3"/>
  <c r="G114" i="3"/>
  <c r="D117" i="2"/>
  <c r="K117" i="2"/>
  <c r="F114" i="3"/>
  <c r="A114" i="3"/>
  <c r="G116" i="2"/>
  <c r="N116" i="2"/>
  <c r="J113" i="3"/>
  <c r="E116" i="2"/>
  <c r="L116" i="2"/>
  <c r="I113" i="3"/>
  <c r="G113" i="3"/>
  <c r="D116" i="2"/>
  <c r="K116" i="2"/>
  <c r="F113" i="3"/>
  <c r="A113" i="3"/>
  <c r="G115" i="2"/>
  <c r="N115" i="2"/>
  <c r="J112" i="3"/>
  <c r="E115" i="2"/>
  <c r="L115" i="2"/>
  <c r="I112" i="3"/>
  <c r="G112" i="3"/>
  <c r="D115" i="2"/>
  <c r="K115" i="2"/>
  <c r="F112" i="3"/>
  <c r="A112" i="3"/>
  <c r="G114" i="2"/>
  <c r="N114" i="2"/>
  <c r="J111" i="3"/>
  <c r="E114" i="2"/>
  <c r="L114" i="2"/>
  <c r="I111" i="3"/>
  <c r="G111" i="3"/>
  <c r="D114" i="2"/>
  <c r="K114" i="2"/>
  <c r="F111" i="3"/>
  <c r="A111" i="3"/>
  <c r="G113" i="2"/>
  <c r="N113" i="2"/>
  <c r="J110" i="3"/>
  <c r="E113" i="2"/>
  <c r="L113" i="2"/>
  <c r="I110" i="3"/>
  <c r="G110" i="3"/>
  <c r="D113" i="2"/>
  <c r="K113" i="2"/>
  <c r="F110" i="3"/>
  <c r="A110" i="3"/>
  <c r="G112" i="2"/>
  <c r="N112" i="2"/>
  <c r="J109" i="3"/>
  <c r="E112" i="2"/>
  <c r="L112" i="2"/>
  <c r="I109" i="3"/>
  <c r="G109" i="3"/>
  <c r="D112" i="2"/>
  <c r="K112" i="2"/>
  <c r="F109" i="3"/>
  <c r="A109" i="3"/>
  <c r="G111" i="2"/>
  <c r="N111" i="2"/>
  <c r="J108" i="3"/>
  <c r="E111" i="2"/>
  <c r="L111" i="2"/>
  <c r="I108" i="3"/>
  <c r="G108" i="3"/>
  <c r="D111" i="2"/>
  <c r="K111" i="2"/>
  <c r="F108" i="3"/>
  <c r="A108" i="3"/>
  <c r="G110" i="2"/>
  <c r="N110" i="2"/>
  <c r="J107" i="3"/>
  <c r="E110" i="2"/>
  <c r="L110" i="2"/>
  <c r="I107" i="3"/>
  <c r="G107" i="3"/>
  <c r="D110" i="2"/>
  <c r="K110" i="2"/>
  <c r="F107" i="3"/>
  <c r="A107" i="3"/>
  <c r="G109" i="2"/>
  <c r="N109" i="2"/>
  <c r="J106" i="3"/>
  <c r="E109" i="2"/>
  <c r="L109" i="2"/>
  <c r="I106" i="3"/>
  <c r="G106" i="3"/>
  <c r="D109" i="2"/>
  <c r="K109" i="2"/>
  <c r="F106" i="3"/>
  <c r="A106" i="3"/>
  <c r="G108" i="2"/>
  <c r="N108" i="2"/>
  <c r="J105" i="3"/>
  <c r="E108" i="2"/>
  <c r="L108" i="2"/>
  <c r="I105" i="3"/>
  <c r="G105" i="3"/>
  <c r="D108" i="2"/>
  <c r="K108" i="2"/>
  <c r="F105" i="3"/>
  <c r="A105" i="3"/>
  <c r="G107" i="2"/>
  <c r="N107" i="2"/>
  <c r="J104" i="3"/>
  <c r="E107" i="2"/>
  <c r="L107" i="2"/>
  <c r="I104" i="3"/>
  <c r="G104" i="3"/>
  <c r="D107" i="2"/>
  <c r="K107" i="2"/>
  <c r="F104" i="3"/>
  <c r="A104" i="3"/>
  <c r="G106" i="2"/>
  <c r="N106" i="2"/>
  <c r="J103" i="3"/>
  <c r="E106" i="2"/>
  <c r="L106" i="2"/>
  <c r="I103" i="3"/>
  <c r="G103" i="3"/>
  <c r="D106" i="2"/>
  <c r="K106" i="2"/>
  <c r="F103" i="3"/>
  <c r="A103" i="3"/>
  <c r="G105" i="2"/>
  <c r="N105" i="2"/>
  <c r="J102" i="3"/>
  <c r="E105" i="2"/>
  <c r="L105" i="2"/>
  <c r="I102" i="3"/>
  <c r="G102" i="3"/>
  <c r="D105" i="2"/>
  <c r="K105" i="2"/>
  <c r="F102" i="3"/>
  <c r="A102" i="3"/>
  <c r="G104" i="2"/>
  <c r="N104" i="2"/>
  <c r="J101" i="3"/>
  <c r="E104" i="2"/>
  <c r="L104" i="2"/>
  <c r="I101" i="3"/>
  <c r="G101" i="3"/>
  <c r="D104" i="2"/>
  <c r="K104" i="2"/>
  <c r="F101" i="3"/>
  <c r="A101" i="3"/>
  <c r="G103" i="2"/>
  <c r="N103" i="2"/>
  <c r="J100" i="3"/>
  <c r="E103" i="2"/>
  <c r="L103" i="2"/>
  <c r="I100" i="3"/>
  <c r="G100" i="3"/>
  <c r="D103" i="2"/>
  <c r="K103" i="2"/>
  <c r="F100" i="3"/>
  <c r="A100" i="3"/>
  <c r="G102" i="2"/>
  <c r="N102" i="2"/>
  <c r="J99" i="3"/>
  <c r="E102" i="2"/>
  <c r="L102" i="2"/>
  <c r="I99" i="3"/>
  <c r="G99" i="3"/>
  <c r="D102" i="2"/>
  <c r="K102" i="2"/>
  <c r="F99" i="3"/>
  <c r="A99" i="3"/>
  <c r="G101" i="2"/>
  <c r="N101" i="2"/>
  <c r="J98" i="3"/>
  <c r="E101" i="2"/>
  <c r="L101" i="2"/>
  <c r="I98" i="3"/>
  <c r="G98" i="3"/>
  <c r="D101" i="2"/>
  <c r="K101" i="2"/>
  <c r="F98" i="3"/>
  <c r="A98" i="3"/>
  <c r="G100" i="2"/>
  <c r="N100" i="2"/>
  <c r="J97" i="3"/>
  <c r="E100" i="2"/>
  <c r="L100" i="2"/>
  <c r="I97" i="3"/>
  <c r="G97" i="3"/>
  <c r="D100" i="2"/>
  <c r="K100" i="2"/>
  <c r="F97" i="3"/>
  <c r="A97" i="3"/>
  <c r="G99" i="2"/>
  <c r="N99" i="2"/>
  <c r="J96" i="3"/>
  <c r="E99" i="2"/>
  <c r="L99" i="2"/>
  <c r="I96" i="3"/>
  <c r="G96" i="3"/>
  <c r="D99" i="2"/>
  <c r="K99" i="2"/>
  <c r="F96" i="3"/>
  <c r="A96" i="3"/>
  <c r="G98" i="2"/>
  <c r="N98" i="2"/>
  <c r="J95" i="3"/>
  <c r="E98" i="2"/>
  <c r="L98" i="2"/>
  <c r="I95" i="3"/>
  <c r="G95" i="3"/>
  <c r="D98" i="2"/>
  <c r="K98" i="2"/>
  <c r="F95" i="3"/>
  <c r="A95" i="3"/>
  <c r="G97" i="2"/>
  <c r="N97" i="2"/>
  <c r="J94" i="3"/>
  <c r="E97" i="2"/>
  <c r="L97" i="2"/>
  <c r="I94" i="3"/>
  <c r="G94" i="3"/>
  <c r="D97" i="2"/>
  <c r="K97" i="2"/>
  <c r="F94" i="3"/>
  <c r="A94" i="3"/>
  <c r="G96" i="2"/>
  <c r="N96" i="2"/>
  <c r="J93" i="3"/>
  <c r="E96" i="2"/>
  <c r="L96" i="2"/>
  <c r="I93" i="3"/>
  <c r="G93" i="3"/>
  <c r="D96" i="2"/>
  <c r="K96" i="2"/>
  <c r="F93" i="3"/>
  <c r="A93" i="3"/>
  <c r="G95" i="2"/>
  <c r="N95" i="2"/>
  <c r="J92" i="3"/>
  <c r="E95" i="2"/>
  <c r="L95" i="2"/>
  <c r="I92" i="3"/>
  <c r="G92" i="3"/>
  <c r="D95" i="2"/>
  <c r="K95" i="2"/>
  <c r="F92" i="3"/>
  <c r="A92" i="3"/>
  <c r="G94" i="2"/>
  <c r="N94" i="2"/>
  <c r="J91" i="3"/>
  <c r="E94" i="2"/>
  <c r="L94" i="2"/>
  <c r="I91" i="3"/>
  <c r="G91" i="3"/>
  <c r="D94" i="2"/>
  <c r="K94" i="2"/>
  <c r="F91" i="3"/>
  <c r="A91" i="3"/>
  <c r="G93" i="2"/>
  <c r="N93" i="2"/>
  <c r="J90" i="3"/>
  <c r="E93" i="2"/>
  <c r="L93" i="2"/>
  <c r="I90" i="3"/>
  <c r="G90" i="3"/>
  <c r="D93" i="2"/>
  <c r="K93" i="2"/>
  <c r="F90" i="3"/>
  <c r="A90" i="3"/>
  <c r="G92" i="2"/>
  <c r="N92" i="2"/>
  <c r="J89" i="3"/>
  <c r="E92" i="2"/>
  <c r="L92" i="2"/>
  <c r="I89" i="3"/>
  <c r="G89" i="3"/>
  <c r="D92" i="2"/>
  <c r="K92" i="2"/>
  <c r="F89" i="3"/>
  <c r="A89" i="3"/>
  <c r="G91" i="2"/>
  <c r="N91" i="2"/>
  <c r="J88" i="3"/>
  <c r="E91" i="2"/>
  <c r="L91" i="2"/>
  <c r="I88" i="3"/>
  <c r="G88" i="3"/>
  <c r="D91" i="2"/>
  <c r="K91" i="2"/>
  <c r="F88" i="3"/>
  <c r="A88" i="3"/>
  <c r="G90" i="2"/>
  <c r="N90" i="2"/>
  <c r="J87" i="3"/>
  <c r="E90" i="2"/>
  <c r="L90" i="2"/>
  <c r="I87" i="3"/>
  <c r="G87" i="3"/>
  <c r="D90" i="2"/>
  <c r="K90" i="2"/>
  <c r="F87" i="3"/>
  <c r="A87" i="3"/>
  <c r="G89" i="2"/>
  <c r="N89" i="2"/>
  <c r="J86" i="3"/>
  <c r="E89" i="2"/>
  <c r="L89" i="2"/>
  <c r="I86" i="3"/>
  <c r="G86" i="3"/>
  <c r="D89" i="2"/>
  <c r="K89" i="2"/>
  <c r="F86" i="3"/>
  <c r="A86" i="3"/>
  <c r="G88" i="2"/>
  <c r="N88" i="2"/>
  <c r="J85" i="3"/>
  <c r="E88" i="2"/>
  <c r="L88" i="2"/>
  <c r="I85" i="3"/>
  <c r="G85" i="3"/>
  <c r="D88" i="2"/>
  <c r="K88" i="2"/>
  <c r="F85" i="3"/>
  <c r="A85" i="3"/>
  <c r="G87" i="2"/>
  <c r="N87" i="2"/>
  <c r="J84" i="3"/>
  <c r="E87" i="2"/>
  <c r="L87" i="2"/>
  <c r="I84" i="3"/>
  <c r="G84" i="3"/>
  <c r="D87" i="2"/>
  <c r="K87" i="2"/>
  <c r="F84" i="3"/>
  <c r="A84" i="3"/>
  <c r="G86" i="2"/>
  <c r="N86" i="2"/>
  <c r="J83" i="3"/>
  <c r="E86" i="2"/>
  <c r="L86" i="2"/>
  <c r="I83" i="3"/>
  <c r="G83" i="3"/>
  <c r="D86" i="2"/>
  <c r="K86" i="2"/>
  <c r="F83" i="3"/>
  <c r="A83" i="3"/>
  <c r="G85" i="2"/>
  <c r="N85" i="2"/>
  <c r="J82" i="3"/>
  <c r="E85" i="2"/>
  <c r="L85" i="2"/>
  <c r="I82" i="3"/>
  <c r="G82" i="3"/>
  <c r="D85" i="2"/>
  <c r="K85" i="2"/>
  <c r="F82" i="3"/>
  <c r="A82" i="3"/>
  <c r="G84" i="2"/>
  <c r="N84" i="2"/>
  <c r="J81" i="3"/>
  <c r="E84" i="2"/>
  <c r="L84" i="2"/>
  <c r="I81" i="3"/>
  <c r="G81" i="3"/>
  <c r="D84" i="2"/>
  <c r="K84" i="2"/>
  <c r="F81" i="3"/>
  <c r="A81" i="3"/>
  <c r="G83" i="2"/>
  <c r="N83" i="2"/>
  <c r="J80" i="3"/>
  <c r="E83" i="2"/>
  <c r="L83" i="2"/>
  <c r="I80" i="3"/>
  <c r="G80" i="3"/>
  <c r="D83" i="2"/>
  <c r="K83" i="2"/>
  <c r="F80" i="3"/>
  <c r="A80" i="3"/>
  <c r="G82" i="2"/>
  <c r="N82" i="2"/>
  <c r="J79" i="3"/>
  <c r="E82" i="2"/>
  <c r="L82" i="2"/>
  <c r="I79" i="3"/>
  <c r="G79" i="3"/>
  <c r="D82" i="2"/>
  <c r="K82" i="2"/>
  <c r="F79" i="3"/>
  <c r="A79" i="3"/>
  <c r="G81" i="2"/>
  <c r="N81" i="2"/>
  <c r="J78" i="3"/>
  <c r="E81" i="2"/>
  <c r="L81" i="2"/>
  <c r="I78" i="3"/>
  <c r="G78" i="3"/>
  <c r="D81" i="2"/>
  <c r="K81" i="2"/>
  <c r="F78" i="3"/>
  <c r="A78" i="3"/>
  <c r="G80" i="2"/>
  <c r="N80" i="2"/>
  <c r="J77" i="3"/>
  <c r="E80" i="2"/>
  <c r="L80" i="2"/>
  <c r="I77" i="3"/>
  <c r="G77" i="3"/>
  <c r="D80" i="2"/>
  <c r="K80" i="2"/>
  <c r="F77" i="3"/>
  <c r="A77" i="3"/>
  <c r="G79" i="2"/>
  <c r="N79" i="2"/>
  <c r="J76" i="3"/>
  <c r="E79" i="2"/>
  <c r="L79" i="2"/>
  <c r="I76" i="3"/>
  <c r="G76" i="3"/>
  <c r="D79" i="2"/>
  <c r="K79" i="2"/>
  <c r="F76" i="3"/>
  <c r="A76" i="3"/>
  <c r="G78" i="2"/>
  <c r="N78" i="2"/>
  <c r="J75" i="3"/>
  <c r="E78" i="2"/>
  <c r="L78" i="2"/>
  <c r="I75" i="3"/>
  <c r="G75" i="3"/>
  <c r="D78" i="2"/>
  <c r="K78" i="2"/>
  <c r="F75" i="3"/>
  <c r="A75" i="3"/>
  <c r="G77" i="2"/>
  <c r="N77" i="2"/>
  <c r="J74" i="3"/>
  <c r="E77" i="2"/>
  <c r="L77" i="2"/>
  <c r="I74" i="3"/>
  <c r="G74" i="3"/>
  <c r="D77" i="2"/>
  <c r="K77" i="2"/>
  <c r="F74" i="3"/>
  <c r="A74" i="3"/>
  <c r="G76" i="2"/>
  <c r="N76" i="2"/>
  <c r="J73" i="3"/>
  <c r="E76" i="2"/>
  <c r="L76" i="2"/>
  <c r="I73" i="3"/>
  <c r="G73" i="3"/>
  <c r="D76" i="2"/>
  <c r="K76" i="2"/>
  <c r="F73" i="3"/>
  <c r="A73" i="3"/>
  <c r="G75" i="2"/>
  <c r="N75" i="2"/>
  <c r="J72" i="3"/>
  <c r="E75" i="2"/>
  <c r="L75" i="2"/>
  <c r="I72" i="3"/>
  <c r="G72" i="3"/>
  <c r="D75" i="2"/>
  <c r="K75" i="2"/>
  <c r="F72" i="3"/>
  <c r="A72" i="3"/>
  <c r="G74" i="2"/>
  <c r="N74" i="2"/>
  <c r="J71" i="3"/>
  <c r="E74" i="2"/>
  <c r="L74" i="2"/>
  <c r="I71" i="3"/>
  <c r="G71" i="3"/>
  <c r="D74" i="2"/>
  <c r="K74" i="2"/>
  <c r="F71" i="3"/>
  <c r="A71" i="3"/>
  <c r="G73" i="2"/>
  <c r="N73" i="2"/>
  <c r="J70" i="3"/>
  <c r="E73" i="2"/>
  <c r="L73" i="2"/>
  <c r="I70" i="3"/>
  <c r="G70" i="3"/>
  <c r="D73" i="2"/>
  <c r="K73" i="2"/>
  <c r="F70" i="3"/>
  <c r="A70" i="3"/>
  <c r="G72" i="2"/>
  <c r="N72" i="2"/>
  <c r="J69" i="3"/>
  <c r="E72" i="2"/>
  <c r="L72" i="2"/>
  <c r="I69" i="3"/>
  <c r="G69" i="3"/>
  <c r="D72" i="2"/>
  <c r="K72" i="2"/>
  <c r="F69" i="3"/>
  <c r="A69" i="3"/>
  <c r="G71" i="2"/>
  <c r="N71" i="2"/>
  <c r="J68" i="3"/>
  <c r="E71" i="2"/>
  <c r="L71" i="2"/>
  <c r="I68" i="3"/>
  <c r="G68" i="3"/>
  <c r="D71" i="2"/>
  <c r="K71" i="2"/>
  <c r="F68" i="3"/>
  <c r="A68" i="3"/>
  <c r="G70" i="2"/>
  <c r="N70" i="2"/>
  <c r="J67" i="3"/>
  <c r="E70" i="2"/>
  <c r="L70" i="2"/>
  <c r="I67" i="3"/>
  <c r="G67" i="3"/>
  <c r="D70" i="2"/>
  <c r="K70" i="2"/>
  <c r="F67" i="3"/>
  <c r="A67" i="3"/>
  <c r="G69" i="2"/>
  <c r="N69" i="2"/>
  <c r="J66" i="3"/>
  <c r="E69" i="2"/>
  <c r="L69" i="2"/>
  <c r="I66" i="3"/>
  <c r="G66" i="3"/>
  <c r="D69" i="2"/>
  <c r="K69" i="2"/>
  <c r="F66" i="3"/>
  <c r="A66" i="3"/>
  <c r="G68" i="2"/>
  <c r="N68" i="2"/>
  <c r="J65" i="3"/>
  <c r="E68" i="2"/>
  <c r="L68" i="2"/>
  <c r="I65" i="3"/>
  <c r="G65" i="3"/>
  <c r="D68" i="2"/>
  <c r="K68" i="2"/>
  <c r="F65" i="3"/>
  <c r="A65" i="3"/>
  <c r="G67" i="2"/>
  <c r="N67" i="2"/>
  <c r="J64" i="3"/>
  <c r="E67" i="2"/>
  <c r="L67" i="2"/>
  <c r="I64" i="3"/>
  <c r="G64" i="3"/>
  <c r="D67" i="2"/>
  <c r="K67" i="2"/>
  <c r="F64" i="3"/>
  <c r="A64" i="3"/>
  <c r="G66" i="2"/>
  <c r="N66" i="2"/>
  <c r="J63" i="3"/>
  <c r="E66" i="2"/>
  <c r="L66" i="2"/>
  <c r="I63" i="3"/>
  <c r="G63" i="3"/>
  <c r="D66" i="2"/>
  <c r="K66" i="2"/>
  <c r="F63" i="3"/>
  <c r="A63" i="3"/>
  <c r="G65" i="2"/>
  <c r="N65" i="2"/>
  <c r="J62" i="3"/>
  <c r="E65" i="2"/>
  <c r="L65" i="2"/>
  <c r="I62" i="3"/>
  <c r="G62" i="3"/>
  <c r="D65" i="2"/>
  <c r="K65" i="2"/>
  <c r="F62" i="3"/>
  <c r="A62" i="3"/>
  <c r="G64" i="2"/>
  <c r="N64" i="2"/>
  <c r="J61" i="3"/>
  <c r="E64" i="2"/>
  <c r="L64" i="2"/>
  <c r="I61" i="3"/>
  <c r="G61" i="3"/>
  <c r="D64" i="2"/>
  <c r="K64" i="2"/>
  <c r="F61" i="3"/>
  <c r="A61" i="3"/>
  <c r="G63" i="2"/>
  <c r="N63" i="2"/>
  <c r="J60" i="3"/>
  <c r="E63" i="2"/>
  <c r="L63" i="2"/>
  <c r="I60" i="3"/>
  <c r="G60" i="3"/>
  <c r="D63" i="2"/>
  <c r="K63" i="2"/>
  <c r="F60" i="3"/>
  <c r="A60" i="3"/>
  <c r="G62" i="2"/>
  <c r="N62" i="2"/>
  <c r="J59" i="3"/>
  <c r="E62" i="2"/>
  <c r="L62" i="2"/>
  <c r="I59" i="3"/>
  <c r="G59" i="3"/>
  <c r="D62" i="2"/>
  <c r="K62" i="2"/>
  <c r="F59" i="3"/>
  <c r="A59" i="3"/>
  <c r="G61" i="2"/>
  <c r="N61" i="2"/>
  <c r="J58" i="3"/>
  <c r="E61" i="2"/>
  <c r="L61" i="2"/>
  <c r="I58" i="3"/>
  <c r="G58" i="3"/>
  <c r="D61" i="2"/>
  <c r="K61" i="2"/>
  <c r="F58" i="3"/>
  <c r="A58" i="3"/>
  <c r="G60" i="2"/>
  <c r="N60" i="2"/>
  <c r="J57" i="3"/>
  <c r="E60" i="2"/>
  <c r="L60" i="2"/>
  <c r="I57" i="3"/>
  <c r="G57" i="3"/>
  <c r="D60" i="2"/>
  <c r="K60" i="2"/>
  <c r="F57" i="3"/>
  <c r="A57" i="3"/>
  <c r="G59" i="2"/>
  <c r="N59" i="2"/>
  <c r="J56" i="3"/>
  <c r="E59" i="2"/>
  <c r="L59" i="2"/>
  <c r="I56" i="3"/>
  <c r="G56" i="3"/>
  <c r="D59" i="2"/>
  <c r="K59" i="2"/>
  <c r="F56" i="3"/>
  <c r="A56" i="3"/>
  <c r="G58" i="2"/>
  <c r="N58" i="2"/>
  <c r="J55" i="3"/>
  <c r="E58" i="2"/>
  <c r="L58" i="2"/>
  <c r="I55" i="3"/>
  <c r="G55" i="3"/>
  <c r="D58" i="2"/>
  <c r="K58" i="2"/>
  <c r="F55" i="3"/>
  <c r="A55" i="3"/>
  <c r="G57" i="2"/>
  <c r="N57" i="2"/>
  <c r="J54" i="3"/>
  <c r="E57" i="2"/>
  <c r="L57" i="2"/>
  <c r="I54" i="3"/>
  <c r="G54" i="3"/>
  <c r="D57" i="2"/>
  <c r="K57" i="2"/>
  <c r="F54" i="3"/>
  <c r="A54" i="3"/>
  <c r="G56" i="2"/>
  <c r="N56" i="2"/>
  <c r="J53" i="3"/>
  <c r="E56" i="2"/>
  <c r="L56" i="2"/>
  <c r="I53" i="3"/>
  <c r="G53" i="3"/>
  <c r="D56" i="2"/>
  <c r="K56" i="2"/>
  <c r="F53" i="3"/>
  <c r="A53" i="3"/>
  <c r="G55" i="2"/>
  <c r="N55" i="2"/>
  <c r="J52" i="3"/>
  <c r="E55" i="2"/>
  <c r="L55" i="2"/>
  <c r="I52" i="3"/>
  <c r="G52" i="3"/>
  <c r="D55" i="2"/>
  <c r="K55" i="2"/>
  <c r="F52" i="3"/>
  <c r="A52" i="3"/>
  <c r="G54" i="2"/>
  <c r="N54" i="2"/>
  <c r="J51" i="3"/>
  <c r="E54" i="2"/>
  <c r="L54" i="2"/>
  <c r="I51" i="3"/>
  <c r="G51" i="3"/>
  <c r="D54" i="2"/>
  <c r="K54" i="2"/>
  <c r="F51" i="3"/>
  <c r="A51" i="3"/>
  <c r="G53" i="2"/>
  <c r="N53" i="2"/>
  <c r="J50" i="3"/>
  <c r="E53" i="2"/>
  <c r="L53" i="2"/>
  <c r="I50" i="3"/>
  <c r="G50" i="3"/>
  <c r="D53" i="2"/>
  <c r="K53" i="2"/>
  <c r="F50" i="3"/>
  <c r="A50" i="3"/>
  <c r="G52" i="2"/>
  <c r="N52" i="2"/>
  <c r="J49" i="3"/>
  <c r="E52" i="2"/>
  <c r="L52" i="2"/>
  <c r="I49" i="3"/>
  <c r="G49" i="3"/>
  <c r="D52" i="2"/>
  <c r="K52" i="2"/>
  <c r="F49" i="3"/>
  <c r="A49" i="3"/>
  <c r="G51" i="2"/>
  <c r="N51" i="2"/>
  <c r="J48" i="3"/>
  <c r="E51" i="2"/>
  <c r="L51" i="2"/>
  <c r="I48" i="3"/>
  <c r="G48" i="3"/>
  <c r="D51" i="2"/>
  <c r="K51" i="2"/>
  <c r="F48" i="3"/>
  <c r="A48" i="3"/>
  <c r="G50" i="2"/>
  <c r="N50" i="2"/>
  <c r="J47" i="3"/>
  <c r="E50" i="2"/>
  <c r="L50" i="2"/>
  <c r="I47" i="3"/>
  <c r="G47" i="3"/>
  <c r="D50" i="2"/>
  <c r="K50" i="2"/>
  <c r="F47" i="3"/>
  <c r="A47" i="3"/>
  <c r="G49" i="2"/>
  <c r="N49" i="2"/>
  <c r="J46" i="3"/>
  <c r="E49" i="2"/>
  <c r="L49" i="2"/>
  <c r="I46" i="3"/>
  <c r="G46" i="3"/>
  <c r="D49" i="2"/>
  <c r="K49" i="2"/>
  <c r="F46" i="3"/>
  <c r="A46" i="3"/>
  <c r="G48" i="2"/>
  <c r="N48" i="2"/>
  <c r="J45" i="3"/>
  <c r="E48" i="2"/>
  <c r="L48" i="2"/>
  <c r="I45" i="3"/>
  <c r="G45" i="3"/>
  <c r="D48" i="2"/>
  <c r="K48" i="2"/>
  <c r="F45" i="3"/>
  <c r="A45" i="3"/>
  <c r="G47" i="2"/>
  <c r="N47" i="2"/>
  <c r="J44" i="3"/>
  <c r="E47" i="2"/>
  <c r="L47" i="2"/>
  <c r="I44" i="3"/>
  <c r="G44" i="3"/>
  <c r="D47" i="2"/>
  <c r="K47" i="2"/>
  <c r="F44" i="3"/>
  <c r="A44" i="3"/>
  <c r="G46" i="2"/>
  <c r="N46" i="2"/>
  <c r="J43" i="3"/>
  <c r="E46" i="2"/>
  <c r="L46" i="2"/>
  <c r="I43" i="3"/>
  <c r="G43" i="3"/>
  <c r="D46" i="2"/>
  <c r="K46" i="2"/>
  <c r="F43" i="3"/>
  <c r="A43" i="3"/>
  <c r="G45" i="2"/>
  <c r="N45" i="2"/>
  <c r="J42" i="3"/>
  <c r="E45" i="2"/>
  <c r="L45" i="2"/>
  <c r="I42" i="3"/>
  <c r="G42" i="3"/>
  <c r="D45" i="2"/>
  <c r="K45" i="2"/>
  <c r="F42" i="3"/>
  <c r="A42" i="3"/>
  <c r="G44" i="2"/>
  <c r="N44" i="2"/>
  <c r="J41" i="3"/>
  <c r="E44" i="2"/>
  <c r="L44" i="2"/>
  <c r="I41" i="3"/>
  <c r="G41" i="3"/>
  <c r="D44" i="2"/>
  <c r="K44" i="2"/>
  <c r="F41" i="3"/>
  <c r="A41" i="3"/>
  <c r="G43" i="2"/>
  <c r="N43" i="2"/>
  <c r="J40" i="3"/>
  <c r="E43" i="2"/>
  <c r="L43" i="2"/>
  <c r="I40" i="3"/>
  <c r="G40" i="3"/>
  <c r="D43" i="2"/>
  <c r="K43" i="2"/>
  <c r="F40" i="3"/>
  <c r="A40" i="3"/>
  <c r="G42" i="2"/>
  <c r="N42" i="2"/>
  <c r="J39" i="3"/>
  <c r="E42" i="2"/>
  <c r="L42" i="2"/>
  <c r="I39" i="3"/>
  <c r="G39" i="3"/>
  <c r="D42" i="2"/>
  <c r="K42" i="2"/>
  <c r="F39" i="3"/>
  <c r="A39" i="3"/>
  <c r="G41" i="2"/>
  <c r="N41" i="2"/>
  <c r="J38" i="3"/>
  <c r="E41" i="2"/>
  <c r="L41" i="2"/>
  <c r="I38" i="3"/>
  <c r="G38" i="3"/>
  <c r="D41" i="2"/>
  <c r="K41" i="2"/>
  <c r="F38" i="3"/>
  <c r="A38" i="3"/>
  <c r="G40" i="2"/>
  <c r="N40" i="2"/>
  <c r="J37" i="3"/>
  <c r="E40" i="2"/>
  <c r="L40" i="2"/>
  <c r="I37" i="3"/>
  <c r="G37" i="3"/>
  <c r="D40" i="2"/>
  <c r="K40" i="2"/>
  <c r="F37" i="3"/>
  <c r="A37" i="3"/>
  <c r="G39" i="2"/>
  <c r="N39" i="2"/>
  <c r="J36" i="3"/>
  <c r="E39" i="2"/>
  <c r="L39" i="2"/>
  <c r="I36" i="3"/>
  <c r="G36" i="3"/>
  <c r="D39" i="2"/>
  <c r="K39" i="2"/>
  <c r="F36" i="3"/>
  <c r="A36" i="3"/>
  <c r="G38" i="2"/>
  <c r="N38" i="2"/>
  <c r="J35" i="3"/>
  <c r="E38" i="2"/>
  <c r="L38" i="2"/>
  <c r="I35" i="3"/>
  <c r="G35" i="3"/>
  <c r="D38" i="2"/>
  <c r="K38" i="2"/>
  <c r="F35" i="3"/>
  <c r="A35" i="3"/>
  <c r="G37" i="2"/>
  <c r="N37" i="2"/>
  <c r="J34" i="3"/>
  <c r="E37" i="2"/>
  <c r="L37" i="2"/>
  <c r="I34" i="3"/>
  <c r="G34" i="3"/>
  <c r="D37" i="2"/>
  <c r="K37" i="2"/>
  <c r="F34" i="3"/>
  <c r="A34" i="3"/>
  <c r="G36" i="2"/>
  <c r="N36" i="2"/>
  <c r="J33" i="3"/>
  <c r="E36" i="2"/>
  <c r="L36" i="2"/>
  <c r="I33" i="3"/>
  <c r="G33" i="3"/>
  <c r="D36" i="2"/>
  <c r="K36" i="2"/>
  <c r="F33" i="3"/>
  <c r="A33" i="3"/>
  <c r="G35" i="2"/>
  <c r="N35" i="2"/>
  <c r="J32" i="3"/>
  <c r="E35" i="2"/>
  <c r="L35" i="2"/>
  <c r="I32" i="3"/>
  <c r="G32" i="3"/>
  <c r="D35" i="2"/>
  <c r="K35" i="2"/>
  <c r="F32" i="3"/>
  <c r="A32" i="3"/>
  <c r="G34" i="2"/>
  <c r="N34" i="2"/>
  <c r="J31" i="3"/>
  <c r="E34" i="2"/>
  <c r="L34" i="2"/>
  <c r="I31" i="3"/>
  <c r="G31" i="3"/>
  <c r="D34" i="2"/>
  <c r="K34" i="2"/>
  <c r="F31" i="3"/>
  <c r="A31" i="3"/>
  <c r="G33" i="2"/>
  <c r="N33" i="2"/>
  <c r="J30" i="3"/>
  <c r="E33" i="2"/>
  <c r="L33" i="2"/>
  <c r="I30" i="3"/>
  <c r="G30" i="3"/>
  <c r="D33" i="2"/>
  <c r="K33" i="2"/>
  <c r="F30" i="3"/>
  <c r="A30" i="3"/>
  <c r="G32" i="2"/>
  <c r="N32" i="2"/>
  <c r="J29" i="3"/>
  <c r="E32" i="2"/>
  <c r="L32" i="2"/>
  <c r="I29" i="3"/>
  <c r="G29" i="3"/>
  <c r="D32" i="2"/>
  <c r="K32" i="2"/>
  <c r="F29" i="3"/>
  <c r="A29" i="3"/>
  <c r="G31" i="2"/>
  <c r="N31" i="2"/>
  <c r="J28" i="3"/>
  <c r="E31" i="2"/>
  <c r="L31" i="2"/>
  <c r="I28" i="3"/>
  <c r="G28" i="3"/>
  <c r="D31" i="2"/>
  <c r="K31" i="2"/>
  <c r="F28" i="3"/>
  <c r="A28" i="3"/>
  <c r="G30" i="2"/>
  <c r="N30" i="2"/>
  <c r="J27" i="3"/>
  <c r="E30" i="2"/>
  <c r="L30" i="2"/>
  <c r="I27" i="3"/>
  <c r="G27" i="3"/>
  <c r="D30" i="2"/>
  <c r="K30" i="2"/>
  <c r="F27" i="3"/>
  <c r="A27" i="3"/>
  <c r="G29" i="2"/>
  <c r="N29" i="2"/>
  <c r="J26" i="3"/>
  <c r="E29" i="2"/>
  <c r="L29" i="2"/>
  <c r="I26" i="3"/>
  <c r="G26" i="3"/>
  <c r="D29" i="2"/>
  <c r="K29" i="2"/>
  <c r="F26" i="3"/>
  <c r="A26" i="3"/>
  <c r="G28" i="2"/>
  <c r="N28" i="2"/>
  <c r="J25" i="3"/>
  <c r="E28" i="2"/>
  <c r="L28" i="2"/>
  <c r="I25" i="3"/>
  <c r="G25" i="3"/>
  <c r="D28" i="2"/>
  <c r="K28" i="2"/>
  <c r="F25" i="3"/>
  <c r="A25" i="3"/>
  <c r="G27" i="2"/>
  <c r="N27" i="2"/>
  <c r="J24" i="3"/>
  <c r="E27" i="2"/>
  <c r="L27" i="2"/>
  <c r="I24" i="3"/>
  <c r="G24" i="3"/>
  <c r="D27" i="2"/>
  <c r="K27" i="2"/>
  <c r="F24" i="3"/>
  <c r="A24" i="3"/>
  <c r="G26" i="2"/>
  <c r="N26" i="2"/>
  <c r="J23" i="3"/>
  <c r="E26" i="2"/>
  <c r="L26" i="2"/>
  <c r="I23" i="3"/>
  <c r="G23" i="3"/>
  <c r="D26" i="2"/>
  <c r="K26" i="2"/>
  <c r="F23" i="3"/>
  <c r="A23" i="3"/>
  <c r="G25" i="2"/>
  <c r="N25" i="2"/>
  <c r="J22" i="3"/>
  <c r="E25" i="2"/>
  <c r="L25" i="2"/>
  <c r="I22" i="3"/>
  <c r="G22" i="3"/>
  <c r="D25" i="2"/>
  <c r="K25" i="2"/>
  <c r="F22" i="3"/>
  <c r="A22" i="3"/>
  <c r="G24" i="2"/>
  <c r="N24" i="2"/>
  <c r="J21" i="3"/>
  <c r="E24" i="2"/>
  <c r="L24" i="2"/>
  <c r="I21" i="3"/>
  <c r="G21" i="3"/>
  <c r="D24" i="2"/>
  <c r="K24" i="2"/>
  <c r="F21" i="3"/>
  <c r="A21" i="3"/>
  <c r="G23" i="2"/>
  <c r="N23" i="2"/>
  <c r="J20" i="3"/>
  <c r="E23" i="2"/>
  <c r="L23" i="2"/>
  <c r="I20" i="3"/>
  <c r="G20" i="3"/>
  <c r="D23" i="2"/>
  <c r="K23" i="2"/>
  <c r="F20" i="3"/>
  <c r="A20" i="3"/>
  <c r="G22" i="2"/>
  <c r="N22" i="2"/>
  <c r="J19" i="3"/>
  <c r="E22" i="2"/>
  <c r="L22" i="2"/>
  <c r="I19" i="3"/>
  <c r="G19" i="3"/>
  <c r="D22" i="2"/>
  <c r="K22" i="2"/>
  <c r="F19" i="3"/>
  <c r="A19" i="3"/>
  <c r="G21" i="2"/>
  <c r="N21" i="2"/>
  <c r="J18" i="3"/>
  <c r="E21" i="2"/>
  <c r="L21" i="2"/>
  <c r="I18" i="3"/>
  <c r="G18" i="3"/>
  <c r="D21" i="2"/>
  <c r="K21" i="2"/>
  <c r="F18" i="3"/>
  <c r="A18" i="3"/>
  <c r="G20" i="2"/>
  <c r="N20" i="2"/>
  <c r="J17" i="3"/>
  <c r="E20" i="2"/>
  <c r="L20" i="2"/>
  <c r="I17" i="3"/>
  <c r="G17" i="3"/>
  <c r="D20" i="2"/>
  <c r="K20" i="2"/>
  <c r="F17" i="3"/>
  <c r="A17" i="3"/>
  <c r="G19" i="2"/>
  <c r="N19" i="2"/>
  <c r="J16" i="3"/>
  <c r="E19" i="2"/>
  <c r="L19" i="2"/>
  <c r="I16" i="3"/>
  <c r="G16" i="3"/>
  <c r="D19" i="2"/>
  <c r="K19" i="2"/>
  <c r="F16" i="3"/>
  <c r="A16" i="3"/>
  <c r="G18" i="2"/>
  <c r="N18" i="2"/>
  <c r="J15" i="3"/>
  <c r="E18" i="2"/>
  <c r="L18" i="2"/>
  <c r="I15" i="3"/>
  <c r="G15" i="3"/>
  <c r="D18" i="2"/>
  <c r="K18" i="2"/>
  <c r="F15" i="3"/>
  <c r="A15" i="3"/>
  <c r="G17" i="2"/>
  <c r="N17" i="2"/>
  <c r="J14" i="3"/>
  <c r="E17" i="2"/>
  <c r="L17" i="2"/>
  <c r="I14" i="3"/>
  <c r="G14" i="3"/>
  <c r="D17" i="2"/>
  <c r="K17" i="2"/>
  <c r="F14" i="3"/>
  <c r="A14" i="3"/>
  <c r="G16" i="2"/>
  <c r="N16" i="2"/>
  <c r="J13" i="3"/>
  <c r="E16" i="2"/>
  <c r="L16" i="2"/>
  <c r="I13" i="3"/>
  <c r="G13" i="3"/>
  <c r="D16" i="2"/>
  <c r="K16" i="2"/>
  <c r="F13" i="3"/>
  <c r="A13" i="3"/>
  <c r="G15" i="2"/>
  <c r="N15" i="2"/>
  <c r="J12" i="3"/>
  <c r="E15" i="2"/>
  <c r="L15" i="2"/>
  <c r="I12" i="3"/>
  <c r="G12" i="3"/>
  <c r="D15" i="2"/>
  <c r="K15" i="2"/>
  <c r="F12" i="3"/>
  <c r="A12" i="3"/>
  <c r="G14" i="2"/>
  <c r="N14" i="2"/>
  <c r="J11" i="3"/>
  <c r="E14" i="2"/>
  <c r="L14" i="2"/>
  <c r="I11" i="3"/>
  <c r="H11" i="3"/>
  <c r="G11" i="3"/>
  <c r="D14" i="2"/>
  <c r="K14" i="2"/>
  <c r="F11" i="3"/>
  <c r="E11" i="3"/>
  <c r="A11" i="3"/>
  <c r="G13" i="2"/>
  <c r="N13" i="2"/>
  <c r="J10" i="3"/>
  <c r="E13" i="2"/>
  <c r="L13" i="2"/>
  <c r="I10" i="3"/>
  <c r="H10" i="3"/>
  <c r="G10" i="3"/>
  <c r="D13" i="2"/>
  <c r="K13" i="2"/>
  <c r="F10" i="3"/>
  <c r="E10" i="3"/>
  <c r="A10" i="3"/>
  <c r="J9" i="3"/>
  <c r="I9" i="3"/>
  <c r="H9" i="3"/>
  <c r="G9" i="3"/>
  <c r="F9" i="3"/>
  <c r="E9" i="3"/>
  <c r="A9" i="3"/>
  <c r="J8" i="3"/>
  <c r="I8" i="3"/>
  <c r="H8" i="3"/>
  <c r="G8" i="3"/>
  <c r="F8" i="3"/>
  <c r="E8" i="3"/>
  <c r="A8" i="3"/>
  <c r="J7" i="3"/>
  <c r="I7" i="3"/>
  <c r="H7" i="3"/>
  <c r="G7" i="3"/>
  <c r="F7" i="3"/>
  <c r="E7" i="3"/>
  <c r="A7" i="3"/>
  <c r="J6" i="3"/>
  <c r="I6" i="3"/>
  <c r="H6" i="3"/>
  <c r="G6" i="3"/>
  <c r="F6" i="3"/>
  <c r="E6" i="3"/>
  <c r="A6" i="3"/>
  <c r="J5" i="3"/>
  <c r="I5" i="3"/>
  <c r="H5" i="3"/>
  <c r="G5" i="3"/>
  <c r="F5" i="3"/>
  <c r="E5" i="3"/>
  <c r="A5" i="3"/>
  <c r="J4" i="3"/>
  <c r="I4" i="3"/>
  <c r="H4" i="3"/>
  <c r="G4" i="3"/>
  <c r="F4" i="3"/>
  <c r="E4" i="3"/>
  <c r="A4" i="3"/>
  <c r="J3" i="3"/>
  <c r="I3" i="3"/>
  <c r="H3" i="3"/>
  <c r="G3" i="3"/>
  <c r="F3" i="3"/>
  <c r="E3" i="3"/>
  <c r="A3" i="3"/>
  <c r="J2" i="3"/>
  <c r="I2" i="3"/>
  <c r="H2" i="3"/>
  <c r="G2" i="3"/>
  <c r="F2" i="3"/>
  <c r="E2" i="3"/>
  <c r="A2" i="3"/>
  <c r="M3" i="2"/>
  <c r="K3" i="2"/>
  <c r="N3" i="2"/>
  <c r="N136" i="2"/>
  <c r="M95" i="2"/>
  <c r="M96" i="2"/>
  <c r="M97" i="2"/>
  <c r="M98" i="2"/>
  <c r="M99" i="2"/>
  <c r="M100" i="2"/>
  <c r="M101" i="2"/>
  <c r="M102" i="2"/>
  <c r="M103" i="2"/>
  <c r="M136" i="2"/>
  <c r="L3" i="2"/>
  <c r="L136" i="2"/>
  <c r="K136" i="2"/>
  <c r="J136" i="2"/>
  <c r="I136" i="2"/>
  <c r="G136" i="2"/>
  <c r="F136" i="2"/>
  <c r="E136" i="2"/>
  <c r="D136" i="2"/>
  <c r="C136" i="2"/>
  <c r="N135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135" i="2"/>
  <c r="L135" i="2"/>
  <c r="K135" i="2"/>
  <c r="J135" i="2"/>
  <c r="I135" i="2"/>
  <c r="G135" i="2"/>
  <c r="F135" i="2"/>
  <c r="E135" i="2"/>
  <c r="D135" i="2"/>
  <c r="C135" i="2"/>
  <c r="B136" i="2"/>
  <c r="B135" i="2"/>
  <c r="N140" i="2"/>
  <c r="N141" i="2"/>
  <c r="N142" i="2"/>
  <c r="N137" i="2"/>
  <c r="M104" i="2"/>
  <c r="M105" i="2"/>
  <c r="M106" i="2"/>
  <c r="M107" i="2"/>
  <c r="M108" i="2"/>
  <c r="M109" i="2"/>
  <c r="M110" i="2"/>
  <c r="M111" i="2"/>
  <c r="M112" i="2"/>
  <c r="M140" i="2"/>
  <c r="M113" i="2"/>
  <c r="M114" i="2"/>
  <c r="M115" i="2"/>
  <c r="M116" i="2"/>
  <c r="M117" i="2"/>
  <c r="M118" i="2"/>
  <c r="M119" i="2"/>
  <c r="M120" i="2"/>
  <c r="M121" i="2"/>
  <c r="M141" i="2"/>
  <c r="M122" i="2"/>
  <c r="M123" i="2"/>
  <c r="M124" i="2"/>
  <c r="M125" i="2"/>
  <c r="M126" i="2"/>
  <c r="M127" i="2"/>
  <c r="M128" i="2"/>
  <c r="M129" i="2"/>
  <c r="M130" i="2"/>
  <c r="M131" i="2"/>
  <c r="M142" i="2"/>
  <c r="M137" i="2"/>
  <c r="L140" i="2"/>
  <c r="L141" i="2"/>
  <c r="L142" i="2"/>
  <c r="L137" i="2"/>
  <c r="K140" i="2"/>
  <c r="K141" i="2"/>
  <c r="K142" i="2"/>
  <c r="K137" i="2"/>
  <c r="J137" i="2"/>
  <c r="I137" i="2"/>
  <c r="G140" i="2"/>
  <c r="G141" i="2"/>
  <c r="G142" i="2"/>
  <c r="G137" i="2"/>
  <c r="F137" i="2"/>
  <c r="E140" i="2"/>
  <c r="E141" i="2"/>
  <c r="E142" i="2"/>
  <c r="E137" i="2"/>
  <c r="D140" i="2"/>
  <c r="D141" i="2"/>
  <c r="D142" i="2"/>
  <c r="D137" i="2"/>
  <c r="C137" i="2"/>
  <c r="B137" i="2"/>
  <c r="N134" i="2"/>
  <c r="F5" i="2"/>
  <c r="M5" i="2"/>
  <c r="F6" i="2"/>
  <c r="M6" i="2"/>
  <c r="F7" i="2"/>
  <c r="M7" i="2"/>
  <c r="F8" i="2"/>
  <c r="M8" i="2"/>
  <c r="F9" i="2"/>
  <c r="M9" i="2"/>
  <c r="F10" i="2"/>
  <c r="M10" i="2"/>
  <c r="F11" i="2"/>
  <c r="M11" i="2"/>
  <c r="F12" i="2"/>
  <c r="M12" i="2"/>
  <c r="F13" i="2"/>
  <c r="M13" i="2"/>
  <c r="F14" i="2"/>
  <c r="M14" i="2"/>
  <c r="F15" i="2"/>
  <c r="M15" i="2"/>
  <c r="F16" i="2"/>
  <c r="M16" i="2"/>
  <c r="F17" i="2"/>
  <c r="M17" i="2"/>
  <c r="F18" i="2"/>
  <c r="M18" i="2"/>
  <c r="F19" i="2"/>
  <c r="M19" i="2"/>
  <c r="F20" i="2"/>
  <c r="M20" i="2"/>
  <c r="F21" i="2"/>
  <c r="M21" i="2"/>
  <c r="F22" i="2"/>
  <c r="M22" i="2"/>
  <c r="F23" i="2"/>
  <c r="M23" i="2"/>
  <c r="F24" i="2"/>
  <c r="M24" i="2"/>
  <c r="F25" i="2"/>
  <c r="M25" i="2"/>
  <c r="F26" i="2"/>
  <c r="M26" i="2"/>
  <c r="F27" i="2"/>
  <c r="M27" i="2"/>
  <c r="F28" i="2"/>
  <c r="M28" i="2"/>
  <c r="F29" i="2"/>
  <c r="M29" i="2"/>
  <c r="F30" i="2"/>
  <c r="M30" i="2"/>
  <c r="F31" i="2"/>
  <c r="M31" i="2"/>
  <c r="F32" i="2"/>
  <c r="M32" i="2"/>
  <c r="F33" i="2"/>
  <c r="M33" i="2"/>
  <c r="F34" i="2"/>
  <c r="M34" i="2"/>
  <c r="F35" i="2"/>
  <c r="M35" i="2"/>
  <c r="F36" i="2"/>
  <c r="M36" i="2"/>
  <c r="F37" i="2"/>
  <c r="M37" i="2"/>
  <c r="F38" i="2"/>
  <c r="M38" i="2"/>
  <c r="F39" i="2"/>
  <c r="M39" i="2"/>
  <c r="F40" i="2"/>
  <c r="M40" i="2"/>
  <c r="F41" i="2"/>
  <c r="M41" i="2"/>
  <c r="F42" i="2"/>
  <c r="M42" i="2"/>
  <c r="F43" i="2"/>
  <c r="M43" i="2"/>
  <c r="F44" i="2"/>
  <c r="M44" i="2"/>
  <c r="F45" i="2"/>
  <c r="M45" i="2"/>
  <c r="F46" i="2"/>
  <c r="M46" i="2"/>
  <c r="F47" i="2"/>
  <c r="M47" i="2"/>
  <c r="F48" i="2"/>
  <c r="M48" i="2"/>
  <c r="F49" i="2"/>
  <c r="M49" i="2"/>
  <c r="F50" i="2"/>
  <c r="M50" i="2"/>
  <c r="F51" i="2"/>
  <c r="M51" i="2"/>
  <c r="F52" i="2"/>
  <c r="M52" i="2"/>
  <c r="F53" i="2"/>
  <c r="M53" i="2"/>
  <c r="F54" i="2"/>
  <c r="M54" i="2"/>
  <c r="M134" i="2"/>
  <c r="L134" i="2"/>
  <c r="K134" i="2"/>
  <c r="C5" i="2"/>
  <c r="J5" i="2"/>
  <c r="C6" i="2"/>
  <c r="J6" i="2"/>
  <c r="C7" i="2"/>
  <c r="J7" i="2"/>
  <c r="C8" i="2"/>
  <c r="J8" i="2"/>
  <c r="C9" i="2"/>
  <c r="J9" i="2"/>
  <c r="C10" i="2"/>
  <c r="J10" i="2"/>
  <c r="C11" i="2"/>
  <c r="J11" i="2"/>
  <c r="C12" i="2"/>
  <c r="J12" i="2"/>
  <c r="C13" i="2"/>
  <c r="J13" i="2"/>
  <c r="C14" i="2"/>
  <c r="J14" i="2"/>
  <c r="C15" i="2"/>
  <c r="J15" i="2"/>
  <c r="C16" i="2"/>
  <c r="J16" i="2"/>
  <c r="C17" i="2"/>
  <c r="J17" i="2"/>
  <c r="C18" i="2"/>
  <c r="J18" i="2"/>
  <c r="C19" i="2"/>
  <c r="J19" i="2"/>
  <c r="C20" i="2"/>
  <c r="J20" i="2"/>
  <c r="C21" i="2"/>
  <c r="J21" i="2"/>
  <c r="C22" i="2"/>
  <c r="J22" i="2"/>
  <c r="C23" i="2"/>
  <c r="J23" i="2"/>
  <c r="C24" i="2"/>
  <c r="J24" i="2"/>
  <c r="C25" i="2"/>
  <c r="J25" i="2"/>
  <c r="C26" i="2"/>
  <c r="J26" i="2"/>
  <c r="C27" i="2"/>
  <c r="J27" i="2"/>
  <c r="C28" i="2"/>
  <c r="J28" i="2"/>
  <c r="C29" i="2"/>
  <c r="J29" i="2"/>
  <c r="C30" i="2"/>
  <c r="J30" i="2"/>
  <c r="C31" i="2"/>
  <c r="J31" i="2"/>
  <c r="C32" i="2"/>
  <c r="J32" i="2"/>
  <c r="C33" i="2"/>
  <c r="J33" i="2"/>
  <c r="C34" i="2"/>
  <c r="J34" i="2"/>
  <c r="C35" i="2"/>
  <c r="J35" i="2"/>
  <c r="C36" i="2"/>
  <c r="J36" i="2"/>
  <c r="C37" i="2"/>
  <c r="J37" i="2"/>
  <c r="C38" i="2"/>
  <c r="J38" i="2"/>
  <c r="C39" i="2"/>
  <c r="J39" i="2"/>
  <c r="C40" i="2"/>
  <c r="J40" i="2"/>
  <c r="C41" i="2"/>
  <c r="J41" i="2"/>
  <c r="C42" i="2"/>
  <c r="J42" i="2"/>
  <c r="C43" i="2"/>
  <c r="J43" i="2"/>
  <c r="C44" i="2"/>
  <c r="J44" i="2"/>
  <c r="C45" i="2"/>
  <c r="J45" i="2"/>
  <c r="C46" i="2"/>
  <c r="J46" i="2"/>
  <c r="C47" i="2"/>
  <c r="J47" i="2"/>
  <c r="C48" i="2"/>
  <c r="J48" i="2"/>
  <c r="C49" i="2"/>
  <c r="J49" i="2"/>
  <c r="C50" i="2"/>
  <c r="J50" i="2"/>
  <c r="C51" i="2"/>
  <c r="J51" i="2"/>
  <c r="C52" i="2"/>
  <c r="J52" i="2"/>
  <c r="C53" i="2"/>
  <c r="J53" i="2"/>
  <c r="C54" i="2"/>
  <c r="J54" i="2"/>
  <c r="J134" i="2"/>
  <c r="B5" i="2"/>
  <c r="I5" i="2"/>
  <c r="B6" i="2"/>
  <c r="I6" i="2"/>
  <c r="B7" i="2"/>
  <c r="I7" i="2"/>
  <c r="B8" i="2"/>
  <c r="I8" i="2"/>
  <c r="B9" i="2"/>
  <c r="I9" i="2"/>
  <c r="B10" i="2"/>
  <c r="I10" i="2"/>
  <c r="B11" i="2"/>
  <c r="I11" i="2"/>
  <c r="B12" i="2"/>
  <c r="I12" i="2"/>
  <c r="B13" i="2"/>
  <c r="I13" i="2"/>
  <c r="B14" i="2"/>
  <c r="I14" i="2"/>
  <c r="B15" i="2"/>
  <c r="I15" i="2"/>
  <c r="B16" i="2"/>
  <c r="I16" i="2"/>
  <c r="B17" i="2"/>
  <c r="I17" i="2"/>
  <c r="B18" i="2"/>
  <c r="I18" i="2"/>
  <c r="B19" i="2"/>
  <c r="I19" i="2"/>
  <c r="B20" i="2"/>
  <c r="I20" i="2"/>
  <c r="B21" i="2"/>
  <c r="I21" i="2"/>
  <c r="B22" i="2"/>
  <c r="I22" i="2"/>
  <c r="B23" i="2"/>
  <c r="I23" i="2"/>
  <c r="B24" i="2"/>
  <c r="I24" i="2"/>
  <c r="B25" i="2"/>
  <c r="I25" i="2"/>
  <c r="B26" i="2"/>
  <c r="I26" i="2"/>
  <c r="B27" i="2"/>
  <c r="I27" i="2"/>
  <c r="B28" i="2"/>
  <c r="I28" i="2"/>
  <c r="B29" i="2"/>
  <c r="I29" i="2"/>
  <c r="B30" i="2"/>
  <c r="I30" i="2"/>
  <c r="B31" i="2"/>
  <c r="I31" i="2"/>
  <c r="B32" i="2"/>
  <c r="I32" i="2"/>
  <c r="B33" i="2"/>
  <c r="I33" i="2"/>
  <c r="B34" i="2"/>
  <c r="I34" i="2"/>
  <c r="B35" i="2"/>
  <c r="I35" i="2"/>
  <c r="B36" i="2"/>
  <c r="I36" i="2"/>
  <c r="B37" i="2"/>
  <c r="I37" i="2"/>
  <c r="B38" i="2"/>
  <c r="I38" i="2"/>
  <c r="B39" i="2"/>
  <c r="I39" i="2"/>
  <c r="B40" i="2"/>
  <c r="I40" i="2"/>
  <c r="B41" i="2"/>
  <c r="I41" i="2"/>
  <c r="B42" i="2"/>
  <c r="I42" i="2"/>
  <c r="B43" i="2"/>
  <c r="I43" i="2"/>
  <c r="B44" i="2"/>
  <c r="I44" i="2"/>
  <c r="B45" i="2"/>
  <c r="I45" i="2"/>
  <c r="B46" i="2"/>
  <c r="I46" i="2"/>
  <c r="B47" i="2"/>
  <c r="I47" i="2"/>
  <c r="B48" i="2"/>
  <c r="I48" i="2"/>
  <c r="B49" i="2"/>
  <c r="I49" i="2"/>
  <c r="B50" i="2"/>
  <c r="I50" i="2"/>
  <c r="B51" i="2"/>
  <c r="I51" i="2"/>
  <c r="B52" i="2"/>
  <c r="I52" i="2"/>
  <c r="B53" i="2"/>
  <c r="I53" i="2"/>
  <c r="B54" i="2"/>
  <c r="I54" i="2"/>
  <c r="I134" i="2"/>
  <c r="G134" i="2"/>
  <c r="F134" i="2"/>
  <c r="E134" i="2"/>
  <c r="D134" i="2"/>
  <c r="C134" i="2"/>
  <c r="B134" i="2"/>
  <c r="N139" i="2"/>
  <c r="N143" i="2"/>
  <c r="N14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M139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M143" i="2"/>
  <c r="M144" i="2"/>
  <c r="L139" i="2"/>
  <c r="L143" i="2"/>
  <c r="L144" i="2"/>
  <c r="K139" i="2"/>
  <c r="K143" i="2"/>
  <c r="K144" i="2"/>
  <c r="I3" i="2"/>
  <c r="J3" i="2"/>
  <c r="C55" i="2"/>
  <c r="J55" i="2"/>
  <c r="C56" i="2"/>
  <c r="J56" i="2"/>
  <c r="C57" i="2"/>
  <c r="J57" i="2"/>
  <c r="C58" i="2"/>
  <c r="J58" i="2"/>
  <c r="C59" i="2"/>
  <c r="J59" i="2"/>
  <c r="C60" i="2"/>
  <c r="J60" i="2"/>
  <c r="C61" i="2"/>
  <c r="J61" i="2"/>
  <c r="C62" i="2"/>
  <c r="J62" i="2"/>
  <c r="C63" i="2"/>
  <c r="J63" i="2"/>
  <c r="C64" i="2"/>
  <c r="J64" i="2"/>
  <c r="C65" i="2"/>
  <c r="J65" i="2"/>
  <c r="C66" i="2"/>
  <c r="J66" i="2"/>
  <c r="C67" i="2"/>
  <c r="J67" i="2"/>
  <c r="C68" i="2"/>
  <c r="J68" i="2"/>
  <c r="C69" i="2"/>
  <c r="J69" i="2"/>
  <c r="C70" i="2"/>
  <c r="J70" i="2"/>
  <c r="C71" i="2"/>
  <c r="J71" i="2"/>
  <c r="C72" i="2"/>
  <c r="J72" i="2"/>
  <c r="C73" i="2"/>
  <c r="J73" i="2"/>
  <c r="C74" i="2"/>
  <c r="J74" i="2"/>
  <c r="C75" i="2"/>
  <c r="J75" i="2"/>
  <c r="C76" i="2"/>
  <c r="J76" i="2"/>
  <c r="C77" i="2"/>
  <c r="J77" i="2"/>
  <c r="C78" i="2"/>
  <c r="J78" i="2"/>
  <c r="C79" i="2"/>
  <c r="J79" i="2"/>
  <c r="C80" i="2"/>
  <c r="J80" i="2"/>
  <c r="C81" i="2"/>
  <c r="J81" i="2"/>
  <c r="C82" i="2"/>
  <c r="J82" i="2"/>
  <c r="C83" i="2"/>
  <c r="J83" i="2"/>
  <c r="C84" i="2"/>
  <c r="J84" i="2"/>
  <c r="C85" i="2"/>
  <c r="J85" i="2"/>
  <c r="C86" i="2"/>
  <c r="J86" i="2"/>
  <c r="C87" i="2"/>
  <c r="J87" i="2"/>
  <c r="C88" i="2"/>
  <c r="J88" i="2"/>
  <c r="C89" i="2"/>
  <c r="J89" i="2"/>
  <c r="C90" i="2"/>
  <c r="J90" i="2"/>
  <c r="C91" i="2"/>
  <c r="J91" i="2"/>
  <c r="C92" i="2"/>
  <c r="J92" i="2"/>
  <c r="C93" i="2"/>
  <c r="J93" i="2"/>
  <c r="C94" i="2"/>
  <c r="J94" i="2"/>
  <c r="C95" i="2"/>
  <c r="J95" i="2"/>
  <c r="C96" i="2"/>
  <c r="J96" i="2"/>
  <c r="C97" i="2"/>
  <c r="J97" i="2"/>
  <c r="C98" i="2"/>
  <c r="J98" i="2"/>
  <c r="C99" i="2"/>
  <c r="J99" i="2"/>
  <c r="C100" i="2"/>
  <c r="J100" i="2"/>
  <c r="C101" i="2"/>
  <c r="J101" i="2"/>
  <c r="C102" i="2"/>
  <c r="J102" i="2"/>
  <c r="C103" i="2"/>
  <c r="J103" i="2"/>
  <c r="J139" i="2"/>
  <c r="C104" i="2"/>
  <c r="J104" i="2"/>
  <c r="C105" i="2"/>
  <c r="J105" i="2"/>
  <c r="C106" i="2"/>
  <c r="J106" i="2"/>
  <c r="C107" i="2"/>
  <c r="J107" i="2"/>
  <c r="C108" i="2"/>
  <c r="J108" i="2"/>
  <c r="C109" i="2"/>
  <c r="J109" i="2"/>
  <c r="C110" i="2"/>
  <c r="J110" i="2"/>
  <c r="C111" i="2"/>
  <c r="J111" i="2"/>
  <c r="C112" i="2"/>
  <c r="J112" i="2"/>
  <c r="J140" i="2"/>
  <c r="C113" i="2"/>
  <c r="J113" i="2"/>
  <c r="C114" i="2"/>
  <c r="J114" i="2"/>
  <c r="C115" i="2"/>
  <c r="J115" i="2"/>
  <c r="C116" i="2"/>
  <c r="J116" i="2"/>
  <c r="C117" i="2"/>
  <c r="J117" i="2"/>
  <c r="C118" i="2"/>
  <c r="J118" i="2"/>
  <c r="C119" i="2"/>
  <c r="J119" i="2"/>
  <c r="C120" i="2"/>
  <c r="J120" i="2"/>
  <c r="C121" i="2"/>
  <c r="J121" i="2"/>
  <c r="J141" i="2"/>
  <c r="C122" i="2"/>
  <c r="J122" i="2"/>
  <c r="C123" i="2"/>
  <c r="J123" i="2"/>
  <c r="C124" i="2"/>
  <c r="J124" i="2"/>
  <c r="C125" i="2"/>
  <c r="J125" i="2"/>
  <c r="C126" i="2"/>
  <c r="J126" i="2"/>
  <c r="C127" i="2"/>
  <c r="J127" i="2"/>
  <c r="C128" i="2"/>
  <c r="J128" i="2"/>
  <c r="C129" i="2"/>
  <c r="J129" i="2"/>
  <c r="C130" i="2"/>
  <c r="J130" i="2"/>
  <c r="C131" i="2"/>
  <c r="J131" i="2"/>
  <c r="J142" i="2"/>
  <c r="J143" i="2"/>
  <c r="J144" i="2"/>
  <c r="B55" i="2"/>
  <c r="I55" i="2"/>
  <c r="B56" i="2"/>
  <c r="I56" i="2"/>
  <c r="B57" i="2"/>
  <c r="I57" i="2"/>
  <c r="B58" i="2"/>
  <c r="I58" i="2"/>
  <c r="B59" i="2"/>
  <c r="I59" i="2"/>
  <c r="B60" i="2"/>
  <c r="I60" i="2"/>
  <c r="B61" i="2"/>
  <c r="I61" i="2"/>
  <c r="B62" i="2"/>
  <c r="I62" i="2"/>
  <c r="B63" i="2"/>
  <c r="I63" i="2"/>
  <c r="B64" i="2"/>
  <c r="I64" i="2"/>
  <c r="B65" i="2"/>
  <c r="I65" i="2"/>
  <c r="B66" i="2"/>
  <c r="I66" i="2"/>
  <c r="B67" i="2"/>
  <c r="I67" i="2"/>
  <c r="B68" i="2"/>
  <c r="I68" i="2"/>
  <c r="B69" i="2"/>
  <c r="I69" i="2"/>
  <c r="B70" i="2"/>
  <c r="I70" i="2"/>
  <c r="B71" i="2"/>
  <c r="I71" i="2"/>
  <c r="B72" i="2"/>
  <c r="I72" i="2"/>
  <c r="B73" i="2"/>
  <c r="I73" i="2"/>
  <c r="B74" i="2"/>
  <c r="I74" i="2"/>
  <c r="B75" i="2"/>
  <c r="I75" i="2"/>
  <c r="B76" i="2"/>
  <c r="I76" i="2"/>
  <c r="B77" i="2"/>
  <c r="I77" i="2"/>
  <c r="B78" i="2"/>
  <c r="I78" i="2"/>
  <c r="B79" i="2"/>
  <c r="I79" i="2"/>
  <c r="B80" i="2"/>
  <c r="I80" i="2"/>
  <c r="B81" i="2"/>
  <c r="I81" i="2"/>
  <c r="B82" i="2"/>
  <c r="I82" i="2"/>
  <c r="B83" i="2"/>
  <c r="I83" i="2"/>
  <c r="B84" i="2"/>
  <c r="I84" i="2"/>
  <c r="B85" i="2"/>
  <c r="I85" i="2"/>
  <c r="B86" i="2"/>
  <c r="I86" i="2"/>
  <c r="B87" i="2"/>
  <c r="I87" i="2"/>
  <c r="B88" i="2"/>
  <c r="I88" i="2"/>
  <c r="B89" i="2"/>
  <c r="I89" i="2"/>
  <c r="B90" i="2"/>
  <c r="I90" i="2"/>
  <c r="B91" i="2"/>
  <c r="I91" i="2"/>
  <c r="B92" i="2"/>
  <c r="I92" i="2"/>
  <c r="B93" i="2"/>
  <c r="I93" i="2"/>
  <c r="B94" i="2"/>
  <c r="I94" i="2"/>
  <c r="B95" i="2"/>
  <c r="I95" i="2"/>
  <c r="B96" i="2"/>
  <c r="I96" i="2"/>
  <c r="B97" i="2"/>
  <c r="I97" i="2"/>
  <c r="B98" i="2"/>
  <c r="I98" i="2"/>
  <c r="B99" i="2"/>
  <c r="I99" i="2"/>
  <c r="B100" i="2"/>
  <c r="I100" i="2"/>
  <c r="B101" i="2"/>
  <c r="I101" i="2"/>
  <c r="B102" i="2"/>
  <c r="I102" i="2"/>
  <c r="B103" i="2"/>
  <c r="I103" i="2"/>
  <c r="I139" i="2"/>
  <c r="B104" i="2"/>
  <c r="I104" i="2"/>
  <c r="B105" i="2"/>
  <c r="I105" i="2"/>
  <c r="B106" i="2"/>
  <c r="I106" i="2"/>
  <c r="B107" i="2"/>
  <c r="I107" i="2"/>
  <c r="B108" i="2"/>
  <c r="I108" i="2"/>
  <c r="B109" i="2"/>
  <c r="I109" i="2"/>
  <c r="B110" i="2"/>
  <c r="I110" i="2"/>
  <c r="B111" i="2"/>
  <c r="I111" i="2"/>
  <c r="B112" i="2"/>
  <c r="I112" i="2"/>
  <c r="I140" i="2"/>
  <c r="B113" i="2"/>
  <c r="I113" i="2"/>
  <c r="B114" i="2"/>
  <c r="I114" i="2"/>
  <c r="B115" i="2"/>
  <c r="I115" i="2"/>
  <c r="B116" i="2"/>
  <c r="I116" i="2"/>
  <c r="B117" i="2"/>
  <c r="I117" i="2"/>
  <c r="B118" i="2"/>
  <c r="I118" i="2"/>
  <c r="B119" i="2"/>
  <c r="I119" i="2"/>
  <c r="B120" i="2"/>
  <c r="I120" i="2"/>
  <c r="B121" i="2"/>
  <c r="I121" i="2"/>
  <c r="I141" i="2"/>
  <c r="B122" i="2"/>
  <c r="I122" i="2"/>
  <c r="B123" i="2"/>
  <c r="I123" i="2"/>
  <c r="B124" i="2"/>
  <c r="I124" i="2"/>
  <c r="B125" i="2"/>
  <c r="I125" i="2"/>
  <c r="B126" i="2"/>
  <c r="I126" i="2"/>
  <c r="B127" i="2"/>
  <c r="I127" i="2"/>
  <c r="B128" i="2"/>
  <c r="I128" i="2"/>
  <c r="B129" i="2"/>
  <c r="I129" i="2"/>
  <c r="B130" i="2"/>
  <c r="I130" i="2"/>
  <c r="B131" i="2"/>
  <c r="I131" i="2"/>
  <c r="I142" i="2"/>
  <c r="I143" i="2"/>
  <c r="I144" i="2"/>
  <c r="G139" i="2"/>
  <c r="G143" i="2"/>
  <c r="G144" i="2"/>
  <c r="F139" i="2"/>
  <c r="F140" i="2"/>
  <c r="F141" i="2"/>
  <c r="F142" i="2"/>
  <c r="F143" i="2"/>
  <c r="F144" i="2"/>
  <c r="E139" i="2"/>
  <c r="E143" i="2"/>
  <c r="E144" i="2"/>
  <c r="D139" i="2"/>
  <c r="D143" i="2"/>
  <c r="D144" i="2"/>
  <c r="C139" i="2"/>
  <c r="C140" i="2"/>
  <c r="C141" i="2"/>
  <c r="C142" i="2"/>
  <c r="C143" i="2"/>
  <c r="C144" i="2"/>
  <c r="B139" i="2"/>
  <c r="B140" i="2"/>
  <c r="B141" i="2"/>
  <c r="B142" i="2"/>
  <c r="B143" i="2"/>
  <c r="B144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H9" i="9"/>
  <c r="I9" i="9"/>
  <c r="D43" i="12"/>
  <c r="H43" i="12"/>
  <c r="I43" i="12"/>
</calcChain>
</file>

<file path=xl/sharedStrings.xml><?xml version="1.0" encoding="utf-8"?>
<sst xmlns="http://schemas.openxmlformats.org/spreadsheetml/2006/main" count="180" uniqueCount="107">
  <si>
    <t>perc</t>
  </si>
  <si>
    <t>gperc</t>
  </si>
  <si>
    <t>fiinc1980</t>
  </si>
  <si>
    <t>peinc1980</t>
  </si>
  <si>
    <t>poinc1980</t>
  </si>
  <si>
    <t>fiinc2018</t>
  </si>
  <si>
    <t>fiinc1980a</t>
  </si>
  <si>
    <t>Calculations based on dina excel output from sheets gperc</t>
  </si>
  <si>
    <t>extrapolated data</t>
  </si>
  <si>
    <t>average</t>
  </si>
  <si>
    <t>fiinc2015</t>
  </si>
  <si>
    <t>peinc2015</t>
  </si>
  <si>
    <t>poinc2015</t>
  </si>
  <si>
    <t>peinc2018</t>
  </si>
  <si>
    <t>peinc1980a</t>
  </si>
  <si>
    <t>poinc2018</t>
  </si>
  <si>
    <t>poinc1980a</t>
  </si>
  <si>
    <t>2018 fiscal income = 2015 + 8.8% (8.8% = 4.8% (up to 2017) + 4% ('17 to '18 due to 2.8% CPI and 1.2% real))</t>
  </si>
  <si>
    <t>Nat income in 2018: estimated $17550bn (up from 15783 in 2015). Zdult pop in 2018 245.6m (up from 238.3m in 2015). Nat income per adult up 7.9% from 2015 to 2018</t>
  </si>
  <si>
    <t>test</t>
  </si>
  <si>
    <t>0-99</t>
  </si>
  <si>
    <t>99-99.9</t>
  </si>
  <si>
    <t>99.9-99.99</t>
  </si>
  <si>
    <t>99.99-100</t>
  </si>
  <si>
    <t>gperc (lower thrs)</t>
  </si>
  <si>
    <t>0-100</t>
  </si>
  <si>
    <t>0-50</t>
  </si>
  <si>
    <t>50-90</t>
  </si>
  <si>
    <t>90-99</t>
  </si>
  <si>
    <t>99-100</t>
  </si>
  <si>
    <t>top1peinc</t>
  </si>
  <si>
    <t>year</t>
  </si>
  <si>
    <t>top1poinc</t>
  </si>
  <si>
    <t>top10peinc</t>
  </si>
  <si>
    <t>top10poinc</t>
  </si>
  <si>
    <t>P0-50</t>
  </si>
  <si>
    <t>P50-90</t>
  </si>
  <si>
    <t>P90-95</t>
  </si>
  <si>
    <t>P95-99</t>
  </si>
  <si>
    <t>P99-99.9</t>
  </si>
  <si>
    <t>P99.9-99.99</t>
  </si>
  <si>
    <t>P99.99-99.999</t>
  </si>
  <si>
    <t>P99.999-100</t>
  </si>
  <si>
    <t>total tax rate</t>
  </si>
  <si>
    <t>sales tax</t>
  </si>
  <si>
    <t>property tax</t>
  </si>
  <si>
    <t>payroll tax</t>
  </si>
  <si>
    <t>income tax</t>
  </si>
  <si>
    <t>corporate tax</t>
  </si>
  <si>
    <t>estate tax</t>
  </si>
  <si>
    <t>P99-99.5</t>
  </si>
  <si>
    <t>Simulated reform:</t>
  </si>
  <si>
    <t>1) national income tax rate</t>
  </si>
  <si>
    <t>2) Income tax increase/decrease</t>
  </si>
  <si>
    <t>3) Payroll tax increase/decrease</t>
  </si>
  <si>
    <t>parameters</t>
  </si>
  <si>
    <t>4) Federal corporate tax rate</t>
  </si>
  <si>
    <t>tax levers:</t>
  </si>
  <si>
    <t>national income tax</t>
  </si>
  <si>
    <t>5) Estate tax</t>
  </si>
  <si>
    <t>Current system (2014)</t>
  </si>
  <si>
    <t>vary this rate on slider from 0 to 50%</t>
  </si>
  <si>
    <t>vary this rate on slider from 0 to 20%</t>
  </si>
  <si>
    <t>Affects the fed corp tax rate only</t>
  </si>
  <si>
    <t>Affects all other taxes multiplicatively (1-XX)* and new tax XX%</t>
  </si>
  <si>
    <t>average wealth</t>
  </si>
  <si>
    <t>wealth growth of top .1% 91980-2016):</t>
  </si>
  <si>
    <t>wealth growthper adult (1980-2016):</t>
  </si>
  <si>
    <t>top 0.1% wealth share (business as usual)</t>
  </si>
  <si>
    <t>top 0.1% wealth share (with wealth taxl)</t>
  </si>
  <si>
    <t>wealth tax rate on top .1%</t>
  </si>
  <si>
    <t>slider that moves the top .1% from 0% to 5% by .1% increments</t>
  </si>
  <si>
    <t>fraction of wealth tax absorbed by savings</t>
  </si>
  <si>
    <t>ADD VERTICAL BAR at YEAR 2016 ON GRAPH</t>
  </si>
  <si>
    <t>percent change</t>
  </si>
  <si>
    <t>fiinc2017</t>
  </si>
  <si>
    <t>peinc2017</t>
  </si>
  <si>
    <t>poinc2017</t>
  </si>
  <si>
    <t>topp1peinc</t>
  </si>
  <si>
    <t>top1ppoinc</t>
  </si>
  <si>
    <t>current tax system</t>
  </si>
  <si>
    <t>Proposed reform</t>
  </si>
  <si>
    <t>nb</t>
  </si>
  <si>
    <t>thres</t>
  </si>
  <si>
    <t>sh</t>
  </si>
  <si>
    <t>avg</t>
  </si>
  <si>
    <t>percentile</t>
  </si>
  <si>
    <t>lower threshold</t>
  </si>
  <si>
    <t>total</t>
  </si>
  <si>
    <t>Marginal tax rate (example)</t>
  </si>
  <si>
    <t>Average tax paid in each bracket</t>
  </si>
  <si>
    <t>Instructions:  user selects the thresholds and marginal tax rates as in https://www.splitwise.com/taxes/</t>
  </si>
  <si>
    <t>Total revenue (in $bn)</t>
  </si>
  <si>
    <t>Tax paid at each threshold</t>
  </si>
  <si>
    <t>Average tax rate at each threshold</t>
  </si>
  <si>
    <t>Total wealth ($bn)</t>
  </si>
  <si>
    <t>Average tax rate in each bracket</t>
  </si>
  <si>
    <t>There are three tax brackets with a specific marginal tax rate MTR in each bracket  (on top of a zero marginal tax bracket at the bottom)</t>
  </si>
  <si>
    <t>The wealth thresholds are limited to 7 points (listed in col C)</t>
  </si>
  <si>
    <t>Total people</t>
  </si>
  <si>
    <t>Column F calculates the wealth tax paid at each threshold using the marginal tax computation where the tax builds up from the previous threshold</t>
  </si>
  <si>
    <t>In this excel file, the choice of the thresholds and marginal tax rates is made in column E (in red). Online, they user can pick from 5 values: 1%, 2%, 3%, 4%, 5% for MTR in each bracket</t>
  </si>
  <si>
    <t>Cell H9 computes the total wealth tax revenue by summing the average wealth tax paid in each group in col H.</t>
  </si>
  <si>
    <t>average wealth in bracket from lower threshold to threshold just above</t>
  </si>
  <si>
    <t>number of people in the group</t>
  </si>
  <si>
    <t>Column G computes the average wealth tax rate at each threshold to be displayed graphically</t>
  </si>
  <si>
    <t>INSTRUCTIONS: build this excel file to show the full arraw rrom wealthtax-raw (instead of this compressed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</si>
</sst>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_ * #,##0.00_)\ _€_ ;_ * \(#,##0.00\)\ _€_ ;_ * &quot;-&quot;??_)\ _€_ ;_ @_ "/>
    <numFmt numFmtId="166" formatCode="\$#,##0\ ;\(\$#,##0\)"/>
    <numFmt numFmtId="167" formatCode="0.0%"/>
    <numFmt numFmtId="168" formatCode="0.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</font>
    <font>
      <sz val="11"/>
      <color indexed="8"/>
      <name val="Calibri"/>
      <family val="2"/>
    </font>
    <font>
      <sz val="12"/>
      <color indexed="24"/>
      <name val="Arial"/>
    </font>
    <font>
      <b/>
      <sz val="8"/>
      <color indexed="24"/>
      <name val="Times New Roman"/>
      <charset val="161"/>
    </font>
    <font>
      <sz val="8"/>
      <color indexed="24"/>
      <name val="Times New Roman"/>
      <charset val="161"/>
    </font>
    <font>
      <u/>
      <sz val="12"/>
      <color indexed="12"/>
      <name val="Calibri"/>
      <family val="2"/>
    </font>
    <font>
      <sz val="12"/>
      <color theme="1"/>
      <name val="Arial"/>
      <family val="2"/>
    </font>
    <font>
      <sz val="10"/>
      <name val="Arial"/>
    </font>
    <font>
      <sz val="12"/>
      <color indexed="8"/>
      <name val="Calibri"/>
      <family val="2"/>
    </font>
    <font>
      <sz val="10"/>
      <name val="Verdana"/>
    </font>
    <font>
      <sz val="11"/>
      <color indexed="17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</font>
    <font>
      <sz val="12"/>
      <color rgb="FFFF0000"/>
      <name val="Calibri"/>
    </font>
    <font>
      <sz val="11"/>
      <color rgb="FF3366FF"/>
      <name val="Calibri"/>
    </font>
    <font>
      <sz val="12"/>
      <color rgb="FF3366FF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2" applyNumberFormat="0" applyFont="0" applyAlignment="0" applyProtection="0"/>
    <xf numFmtId="0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3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12" fillId="0" borderId="0"/>
    <xf numFmtId="0" fontId="13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3" borderId="0" applyNumberFormat="0" applyBorder="0" applyAlignment="0" applyProtection="0"/>
    <xf numFmtId="0" fontId="11" fillId="0" borderId="0"/>
    <xf numFmtId="0" fontId="11" fillId="0" borderId="0"/>
    <xf numFmtId="0" fontId="15" fillId="0" borderId="3">
      <alignment horizontal="center"/>
    </xf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7" applyNumberFormat="0" applyAlignment="0" applyProtection="0"/>
    <xf numFmtId="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9" fontId="0" fillId="0" borderId="0" xfId="0" applyNumberFormat="1"/>
    <xf numFmtId="0" fontId="21" fillId="0" borderId="0" xfId="0" applyFont="1"/>
    <xf numFmtId="9" fontId="21" fillId="0" borderId="0" xfId="0" applyNumberFormat="1" applyFont="1"/>
    <xf numFmtId="0" fontId="4" fillId="0" borderId="0" xfId="225"/>
    <xf numFmtId="0" fontId="4" fillId="0" borderId="0" xfId="225" applyNumberFormat="1"/>
    <xf numFmtId="1" fontId="4" fillId="0" borderId="0" xfId="225" applyNumberFormat="1"/>
    <xf numFmtId="168" fontId="4" fillId="0" borderId="0" xfId="225" applyNumberFormat="1"/>
    <xf numFmtId="2" fontId="4" fillId="0" borderId="0" xfId="225" applyNumberFormat="1"/>
    <xf numFmtId="164" fontId="4" fillId="0" borderId="0" xfId="225" applyNumberFormat="1"/>
    <xf numFmtId="3" fontId="4" fillId="0" borderId="0" xfId="225" applyNumberFormat="1"/>
    <xf numFmtId="0" fontId="22" fillId="0" borderId="0" xfId="225" applyFont="1" applyFill="1"/>
    <xf numFmtId="9" fontId="22" fillId="0" borderId="0" xfId="225" applyNumberFormat="1" applyFont="1"/>
    <xf numFmtId="9" fontId="23" fillId="0" borderId="0" xfId="0" applyNumberFormat="1" applyFont="1"/>
    <xf numFmtId="3" fontId="4" fillId="0" borderId="0" xfId="225" applyNumberFormat="1" applyFill="1"/>
    <xf numFmtId="0" fontId="24" fillId="0" borderId="0" xfId="225" applyFont="1" applyFill="1"/>
    <xf numFmtId="1" fontId="24" fillId="0" borderId="0" xfId="225" applyNumberFormat="1" applyFont="1"/>
    <xf numFmtId="167" fontId="25" fillId="0" borderId="0" xfId="0" applyNumberFormat="1" applyFont="1"/>
    <xf numFmtId="0" fontId="25" fillId="0" borderId="0" xfId="0" applyFont="1"/>
    <xf numFmtId="1" fontId="24" fillId="0" borderId="0" xfId="225" applyNumberFormat="1" applyFont="1" applyFill="1"/>
  </cellXfs>
  <cellStyles count="501">
    <cellStyle name="Commentaire" xfId="213"/>
    <cellStyle name="Date" xfId="214"/>
    <cellStyle name="En-tête 1" xfId="215"/>
    <cellStyle name="En-tête 2" xfId="216"/>
    <cellStyle name="Financier0" xfId="2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Lien hypertexte 2" xfId="218"/>
    <cellStyle name="Milliers 2" xfId="219"/>
    <cellStyle name="Monétaire0" xfId="220"/>
    <cellStyle name="Motif" xfId="221"/>
    <cellStyle name="Normal" xfId="0" builtinId="0"/>
    <cellStyle name="Normal 10" xfId="222"/>
    <cellStyle name="Normal 10 2" xfId="223"/>
    <cellStyle name="Normal 10 2 2" xfId="224"/>
    <cellStyle name="Normal 11" xfId="225"/>
    <cellStyle name="Normal 11 2" xfId="226"/>
    <cellStyle name="Normal 11 2 2" xfId="227"/>
    <cellStyle name="Normal 11 3" xfId="228"/>
    <cellStyle name="Normal 12" xfId="229"/>
    <cellStyle name="Normal 12 2" xfId="230"/>
    <cellStyle name="Normal 13" xfId="231"/>
    <cellStyle name="Normal 13 2" xfId="232"/>
    <cellStyle name="Normal 14" xfId="233"/>
    <cellStyle name="Normal 15" xfId="234"/>
    <cellStyle name="Normal 2" xfId="235"/>
    <cellStyle name="Normal 2 2" xfId="236"/>
    <cellStyle name="Normal 2 2 2" xfId="237"/>
    <cellStyle name="Normal 2 3" xfId="238"/>
    <cellStyle name="Normal 2 4" xfId="239"/>
    <cellStyle name="Normal 2 4 2" xfId="240"/>
    <cellStyle name="Normal 2 4 3" xfId="241"/>
    <cellStyle name="Normal 2 5" xfId="242"/>
    <cellStyle name="Normal 2_AccumulationEquation" xfId="243"/>
    <cellStyle name="Normal 3" xfId="244"/>
    <cellStyle name="Normal 3 2" xfId="245"/>
    <cellStyle name="Normal 4" xfId="246"/>
    <cellStyle name="Normal 4 2" xfId="247"/>
    <cellStyle name="Normal 5" xfId="248"/>
    <cellStyle name="Normal 6" xfId="249"/>
    <cellStyle name="Normal 7" xfId="250"/>
    <cellStyle name="Normal 8" xfId="251"/>
    <cellStyle name="Normal 9" xfId="252"/>
    <cellStyle name="Percent 2" xfId="253"/>
    <cellStyle name="Percent 2 2" xfId="254"/>
    <cellStyle name="Percent 2 3" xfId="255"/>
    <cellStyle name="Pourcentage 10" xfId="256"/>
    <cellStyle name="Pourcentage 10 2" xfId="257"/>
    <cellStyle name="Pourcentage 10 2 2" xfId="258"/>
    <cellStyle name="Pourcentage 11" xfId="259"/>
    <cellStyle name="Pourcentage 12" xfId="260"/>
    <cellStyle name="Pourcentage 12 2" xfId="261"/>
    <cellStyle name="Pourcentage 13" xfId="262"/>
    <cellStyle name="Pourcentage 2" xfId="263"/>
    <cellStyle name="Pourcentage 2 2" xfId="264"/>
    <cellStyle name="Pourcentage 2 3" xfId="265"/>
    <cellStyle name="Pourcentage 3" xfId="266"/>
    <cellStyle name="Pourcentage 3 2" xfId="267"/>
    <cellStyle name="Pourcentage 4" xfId="268"/>
    <cellStyle name="Pourcentage 5" xfId="269"/>
    <cellStyle name="Pourcentage 5 2" xfId="270"/>
    <cellStyle name="Pourcentage 6" xfId="271"/>
    <cellStyle name="Pourcentage 6 2" xfId="272"/>
    <cellStyle name="Pourcentage 7" xfId="273"/>
    <cellStyle name="Pourcentage 8" xfId="274"/>
    <cellStyle name="Pourcentage 9" xfId="275"/>
    <cellStyle name="Pourcentage 9 2" xfId="276"/>
    <cellStyle name="Pourcentage 9 2 2" xfId="277"/>
    <cellStyle name="Satisfaisant" xfId="278"/>
    <cellStyle name="Standard 11" xfId="279"/>
    <cellStyle name="Standard_2 + 3" xfId="280"/>
    <cellStyle name="style_col_headings" xfId="281"/>
    <cellStyle name="Titre" xfId="282"/>
    <cellStyle name="Titre 1" xfId="283"/>
    <cellStyle name="Titre 2" xfId="284"/>
    <cellStyle name="Titre 3" xfId="285"/>
    <cellStyle name="Titre 4" xfId="286"/>
    <cellStyle name="Vérification" xfId="287"/>
    <cellStyle name="Virgule fixe" xfId="28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8.xml"/><Relationship Id="rId20" Type="http://schemas.openxmlformats.org/officeDocument/2006/relationships/externalLink" Target="externalLinks/externalLink9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externalLink" Target="externalLinks/externalLink4.xml"/><Relationship Id="rId16" Type="http://schemas.openxmlformats.org/officeDocument/2006/relationships/externalLink" Target="externalLinks/externalLink5.xml"/><Relationship Id="rId17" Type="http://schemas.openxmlformats.org/officeDocument/2006/relationships/externalLink" Target="externalLinks/externalLink6.xml"/><Relationship Id="rId18" Type="http://schemas.openxmlformats.org/officeDocument/2006/relationships/externalLink" Target="externalLinks/externalLink7.xml"/><Relationship Id="rId1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price</a:t>
            </a:r>
            <a:r>
              <a:rPr lang="en-US" baseline="0"/>
              <a:t> of inequality</a:t>
            </a:r>
            <a:endParaRPr lang="en-US"/>
          </a:p>
        </c:rich>
      </c:tx>
      <c:layout>
        <c:manualLayout>
          <c:xMode val="edge"/>
          <c:yMode val="edge"/>
          <c:x val="0.250322328130036"/>
          <c:y val="0.04584527220630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970352464407"/>
          <c:y val="0.153053042438463"/>
          <c:w val="0.773955273134718"/>
          <c:h val="0.803027999007287"/>
        </c:manualLayout>
      </c:layout>
      <c:lineChart>
        <c:grouping val="standard"/>
        <c:varyColors val="0"/>
        <c:ser>
          <c:idx val="0"/>
          <c:order val="0"/>
          <c:cat>
            <c:numRef>
              <c:f>inequality!$A$12:$A$128</c:f>
              <c:numCache>
                <c:formatCode>0.000</c:formatCode>
                <c:ptCount val="117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  <c:pt idx="21">
                  <c:v>31.0</c:v>
                </c:pt>
                <c:pt idx="22">
                  <c:v>32.0</c:v>
                </c:pt>
                <c:pt idx="23">
                  <c:v>33.0</c:v>
                </c:pt>
                <c:pt idx="24">
                  <c:v>34.0</c:v>
                </c:pt>
                <c:pt idx="25">
                  <c:v>35.0</c:v>
                </c:pt>
                <c:pt idx="26">
                  <c:v>36.0</c:v>
                </c:pt>
                <c:pt idx="27">
                  <c:v>37.0</c:v>
                </c:pt>
                <c:pt idx="28">
                  <c:v>38.0</c:v>
                </c:pt>
                <c:pt idx="29">
                  <c:v>39.0</c:v>
                </c:pt>
                <c:pt idx="30">
                  <c:v>40.0</c:v>
                </c:pt>
                <c:pt idx="31">
                  <c:v>41.0</c:v>
                </c:pt>
                <c:pt idx="32">
                  <c:v>42.0</c:v>
                </c:pt>
                <c:pt idx="33">
                  <c:v>43.0</c:v>
                </c:pt>
                <c:pt idx="34">
                  <c:v>44.0</c:v>
                </c:pt>
                <c:pt idx="35">
                  <c:v>45.0</c:v>
                </c:pt>
                <c:pt idx="36">
                  <c:v>46.0</c:v>
                </c:pt>
                <c:pt idx="37">
                  <c:v>47.0</c:v>
                </c:pt>
                <c:pt idx="38">
                  <c:v>48.0</c:v>
                </c:pt>
                <c:pt idx="39">
                  <c:v>49.0</c:v>
                </c:pt>
                <c:pt idx="40">
                  <c:v>50.0</c:v>
                </c:pt>
                <c:pt idx="41">
                  <c:v>51.0</c:v>
                </c:pt>
                <c:pt idx="42">
                  <c:v>52.0</c:v>
                </c:pt>
                <c:pt idx="43">
                  <c:v>53.0</c:v>
                </c:pt>
                <c:pt idx="44">
                  <c:v>54.0</c:v>
                </c:pt>
                <c:pt idx="45">
                  <c:v>55.0</c:v>
                </c:pt>
                <c:pt idx="46">
                  <c:v>56.0</c:v>
                </c:pt>
                <c:pt idx="47">
                  <c:v>57.0</c:v>
                </c:pt>
                <c:pt idx="48">
                  <c:v>58.0</c:v>
                </c:pt>
                <c:pt idx="49">
                  <c:v>59.0</c:v>
                </c:pt>
                <c:pt idx="50">
                  <c:v>60.0</c:v>
                </c:pt>
                <c:pt idx="51">
                  <c:v>61.0</c:v>
                </c:pt>
                <c:pt idx="52">
                  <c:v>62.0</c:v>
                </c:pt>
                <c:pt idx="53">
                  <c:v>63.0</c:v>
                </c:pt>
                <c:pt idx="54">
                  <c:v>64.0</c:v>
                </c:pt>
                <c:pt idx="55">
                  <c:v>65.0</c:v>
                </c:pt>
                <c:pt idx="56">
                  <c:v>66.0</c:v>
                </c:pt>
                <c:pt idx="57">
                  <c:v>67.0</c:v>
                </c:pt>
                <c:pt idx="58">
                  <c:v>68.0</c:v>
                </c:pt>
                <c:pt idx="59">
                  <c:v>69.0</c:v>
                </c:pt>
                <c:pt idx="60">
                  <c:v>70.0</c:v>
                </c:pt>
                <c:pt idx="61">
                  <c:v>71.0</c:v>
                </c:pt>
                <c:pt idx="62">
                  <c:v>72.0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99.09999847412109</c:v>
                </c:pt>
                <c:pt idx="91">
                  <c:v>99.1999969482422</c:v>
                </c:pt>
                <c:pt idx="92">
                  <c:v>99.3000030517578</c:v>
                </c:pt>
                <c:pt idx="93">
                  <c:v>99.4000015258789</c:v>
                </c:pt>
                <c:pt idx="94">
                  <c:v>99.5</c:v>
                </c:pt>
                <c:pt idx="95">
                  <c:v>99.59999847412109</c:v>
                </c:pt>
                <c:pt idx="96">
                  <c:v>99.6999969482422</c:v>
                </c:pt>
                <c:pt idx="97">
                  <c:v>99.8000030517578</c:v>
                </c:pt>
                <c:pt idx="98">
                  <c:v>99.9000015258789</c:v>
                </c:pt>
                <c:pt idx="99">
                  <c:v>99.9100036621094</c:v>
                </c:pt>
                <c:pt idx="100">
                  <c:v>99.9199981689453</c:v>
                </c:pt>
                <c:pt idx="101">
                  <c:v>99.9300003051758</c:v>
                </c:pt>
                <c:pt idx="102">
                  <c:v>99.9400024414063</c:v>
                </c:pt>
                <c:pt idx="103">
                  <c:v>99.9499969482422</c:v>
                </c:pt>
                <c:pt idx="104">
                  <c:v>99.9599990844727</c:v>
                </c:pt>
                <c:pt idx="105">
                  <c:v>99.9700012207031</c:v>
                </c:pt>
                <c:pt idx="106">
                  <c:v>99.98000335693359</c:v>
                </c:pt>
                <c:pt idx="107">
                  <c:v>99.9899978637695</c:v>
                </c:pt>
                <c:pt idx="108">
                  <c:v>99.9909973144531</c:v>
                </c:pt>
                <c:pt idx="109">
                  <c:v>99.9919967651367</c:v>
                </c:pt>
                <c:pt idx="110">
                  <c:v>99.9929962158203</c:v>
                </c:pt>
                <c:pt idx="111">
                  <c:v>99.9940032958984</c:v>
                </c:pt>
                <c:pt idx="112">
                  <c:v>99.995002746582</c:v>
                </c:pt>
                <c:pt idx="113">
                  <c:v>99.9960021972656</c:v>
                </c:pt>
                <c:pt idx="114">
                  <c:v>99.9970016479492</c:v>
                </c:pt>
                <c:pt idx="115">
                  <c:v>99.9980010986328</c:v>
                </c:pt>
                <c:pt idx="116">
                  <c:v>99.9990005493164</c:v>
                </c:pt>
              </c:numCache>
            </c:numRef>
          </c:cat>
          <c:val>
            <c:numRef>
              <c:f>inequality!$K$12:$K$128</c:f>
              <c:numCache>
                <c:formatCode>0%</c:formatCode>
                <c:ptCount val="117"/>
                <c:pt idx="0">
                  <c:v>-0.820998301754853</c:v>
                </c:pt>
                <c:pt idx="1">
                  <c:v>-0.671320638243622</c:v>
                </c:pt>
                <c:pt idx="2">
                  <c:v>-0.590542105614824</c:v>
                </c:pt>
                <c:pt idx="3">
                  <c:v>-0.535519777190657</c:v>
                </c:pt>
                <c:pt idx="4">
                  <c:v>-0.498159710259405</c:v>
                </c:pt>
                <c:pt idx="5">
                  <c:v>-0.464234864664274</c:v>
                </c:pt>
                <c:pt idx="6">
                  <c:v>-0.441678221339238</c:v>
                </c:pt>
                <c:pt idx="7">
                  <c:v>-0.418862890377565</c:v>
                </c:pt>
                <c:pt idx="8">
                  <c:v>-0.402018349712766</c:v>
                </c:pt>
                <c:pt idx="9">
                  <c:v>-0.383814032140533</c:v>
                </c:pt>
                <c:pt idx="10">
                  <c:v>-0.372970040325315</c:v>
                </c:pt>
                <c:pt idx="11">
                  <c:v>-0.36778828255119</c:v>
                </c:pt>
                <c:pt idx="12">
                  <c:v>-0.360692656291143</c:v>
                </c:pt>
                <c:pt idx="13">
                  <c:v>-0.349136206904164</c:v>
                </c:pt>
                <c:pt idx="14">
                  <c:v>-0.354680243919864</c:v>
                </c:pt>
                <c:pt idx="15">
                  <c:v>-0.351399701772085</c:v>
                </c:pt>
                <c:pt idx="16">
                  <c:v>-0.345602116622185</c:v>
                </c:pt>
                <c:pt idx="17">
                  <c:v>-0.340518848594708</c:v>
                </c:pt>
                <c:pt idx="18">
                  <c:v>-0.34395369539568</c:v>
                </c:pt>
                <c:pt idx="19">
                  <c:v>-0.33851210872502</c:v>
                </c:pt>
                <c:pt idx="20">
                  <c:v>-0.331655305821665</c:v>
                </c:pt>
                <c:pt idx="21">
                  <c:v>-0.329869911849203</c:v>
                </c:pt>
                <c:pt idx="22">
                  <c:v>-0.328795518549889</c:v>
                </c:pt>
                <c:pt idx="23">
                  <c:v>-0.329090737529929</c:v>
                </c:pt>
                <c:pt idx="24">
                  <c:v>-0.327807034282801</c:v>
                </c:pt>
                <c:pt idx="25">
                  <c:v>-0.329848039229198</c:v>
                </c:pt>
                <c:pt idx="26">
                  <c:v>-0.327743874718539</c:v>
                </c:pt>
                <c:pt idx="27">
                  <c:v>-0.324571078431373</c:v>
                </c:pt>
                <c:pt idx="28">
                  <c:v>-0.321344039829375</c:v>
                </c:pt>
                <c:pt idx="29">
                  <c:v>-0.32370265896858</c:v>
                </c:pt>
                <c:pt idx="30">
                  <c:v>-0.319308628594654</c:v>
                </c:pt>
                <c:pt idx="31">
                  <c:v>-0.316082384583186</c:v>
                </c:pt>
                <c:pt idx="32">
                  <c:v>-0.318740146824994</c:v>
                </c:pt>
                <c:pt idx="33">
                  <c:v>-0.320682808716707</c:v>
                </c:pt>
                <c:pt idx="34">
                  <c:v>-0.31729825705071</c:v>
                </c:pt>
                <c:pt idx="35">
                  <c:v>-0.311194810629839</c:v>
                </c:pt>
                <c:pt idx="36">
                  <c:v>-0.307519175230856</c:v>
                </c:pt>
                <c:pt idx="37">
                  <c:v>-0.303756582796957</c:v>
                </c:pt>
                <c:pt idx="38">
                  <c:v>-0.298825896895076</c:v>
                </c:pt>
                <c:pt idx="39">
                  <c:v>-0.292988361316587</c:v>
                </c:pt>
                <c:pt idx="40">
                  <c:v>-0.287262157036663</c:v>
                </c:pt>
                <c:pt idx="41">
                  <c:v>-0.280692633463004</c:v>
                </c:pt>
                <c:pt idx="42">
                  <c:v>-0.274483175212308</c:v>
                </c:pt>
                <c:pt idx="43">
                  <c:v>-0.267987623322758</c:v>
                </c:pt>
                <c:pt idx="44">
                  <c:v>-0.262556882215239</c:v>
                </c:pt>
                <c:pt idx="45">
                  <c:v>-0.256305081403064</c:v>
                </c:pt>
                <c:pt idx="46">
                  <c:v>-0.250503692324322</c:v>
                </c:pt>
                <c:pt idx="47">
                  <c:v>-0.243768344455077</c:v>
                </c:pt>
                <c:pt idx="48">
                  <c:v>-0.237930377854366</c:v>
                </c:pt>
                <c:pt idx="49">
                  <c:v>-0.231597357290605</c:v>
                </c:pt>
                <c:pt idx="50">
                  <c:v>-0.224976638309537</c:v>
                </c:pt>
                <c:pt idx="51">
                  <c:v>-0.218396520963426</c:v>
                </c:pt>
                <c:pt idx="52">
                  <c:v>-0.212656834690733</c:v>
                </c:pt>
                <c:pt idx="53">
                  <c:v>-0.206582061705397</c:v>
                </c:pt>
                <c:pt idx="54">
                  <c:v>-0.200703061369464</c:v>
                </c:pt>
                <c:pt idx="55">
                  <c:v>-0.194884723935618</c:v>
                </c:pt>
                <c:pt idx="56">
                  <c:v>-0.188550635728944</c:v>
                </c:pt>
                <c:pt idx="57">
                  <c:v>-0.182377305887025</c:v>
                </c:pt>
                <c:pt idx="58">
                  <c:v>-0.175259314313679</c:v>
                </c:pt>
                <c:pt idx="59">
                  <c:v>-0.168244595200674</c:v>
                </c:pt>
                <c:pt idx="60">
                  <c:v>-0.160748978860262</c:v>
                </c:pt>
                <c:pt idx="61">
                  <c:v>-0.153650868038121</c:v>
                </c:pt>
                <c:pt idx="62">
                  <c:v>-0.146567790521237</c:v>
                </c:pt>
                <c:pt idx="63">
                  <c:v>-0.13930119105383</c:v>
                </c:pt>
                <c:pt idx="64">
                  <c:v>-0.132550252935672</c:v>
                </c:pt>
                <c:pt idx="65">
                  <c:v>-0.126160183129568</c:v>
                </c:pt>
                <c:pt idx="66">
                  <c:v>-0.119964679861879</c:v>
                </c:pt>
                <c:pt idx="67">
                  <c:v>-0.113867528671736</c:v>
                </c:pt>
                <c:pt idx="68">
                  <c:v>-0.105655036172303</c:v>
                </c:pt>
                <c:pt idx="69">
                  <c:v>-0.099006978562807</c:v>
                </c:pt>
                <c:pt idx="70">
                  <c:v>-0.0919756047063523</c:v>
                </c:pt>
                <c:pt idx="71">
                  <c:v>-0.0845614331673009</c:v>
                </c:pt>
                <c:pt idx="72">
                  <c:v>-0.076870726633956</c:v>
                </c:pt>
                <c:pt idx="73">
                  <c:v>-0.0690357817603355</c:v>
                </c:pt>
                <c:pt idx="74">
                  <c:v>-0.0578866840026821</c:v>
                </c:pt>
                <c:pt idx="75">
                  <c:v>-0.0463470279420449</c:v>
                </c:pt>
                <c:pt idx="76">
                  <c:v>-0.0350577654053868</c:v>
                </c:pt>
                <c:pt idx="77">
                  <c:v>-0.0232959123664738</c:v>
                </c:pt>
                <c:pt idx="78">
                  <c:v>-0.00970122025032449</c:v>
                </c:pt>
                <c:pt idx="79">
                  <c:v>0.00516727343922318</c:v>
                </c:pt>
                <c:pt idx="80">
                  <c:v>0.0217894769590601</c:v>
                </c:pt>
                <c:pt idx="81">
                  <c:v>0.039139984598666</c:v>
                </c:pt>
                <c:pt idx="82">
                  <c:v>0.059673158788855</c:v>
                </c:pt>
                <c:pt idx="83">
                  <c:v>0.081681534159391</c:v>
                </c:pt>
                <c:pt idx="84">
                  <c:v>0.107901626628037</c:v>
                </c:pt>
                <c:pt idx="85">
                  <c:v>0.137161549264051</c:v>
                </c:pt>
                <c:pt idx="86">
                  <c:v>0.179204178410834</c:v>
                </c:pt>
                <c:pt idx="87">
                  <c:v>0.241320416985138</c:v>
                </c:pt>
                <c:pt idx="88">
                  <c:v>0.350364623606095</c:v>
                </c:pt>
                <c:pt idx="89">
                  <c:v>0.440852814477639</c:v>
                </c:pt>
                <c:pt idx="90">
                  <c:v>0.465541881881937</c:v>
                </c:pt>
                <c:pt idx="91">
                  <c:v>0.497605369564795</c:v>
                </c:pt>
                <c:pt idx="92">
                  <c:v>0.530466071910156</c:v>
                </c:pt>
                <c:pt idx="93">
                  <c:v>0.567645199808629</c:v>
                </c:pt>
                <c:pt idx="94">
                  <c:v>0.613221406732434</c:v>
                </c:pt>
                <c:pt idx="95">
                  <c:v>0.69151394985858</c:v>
                </c:pt>
                <c:pt idx="96">
                  <c:v>0.809921530018022</c:v>
                </c:pt>
                <c:pt idx="97">
                  <c:v>1.028387000773527</c:v>
                </c:pt>
                <c:pt idx="98">
                  <c:v>1.20234870494577</c:v>
                </c:pt>
                <c:pt idx="99">
                  <c:v>1.252098735669399</c:v>
                </c:pt>
                <c:pt idx="100">
                  <c:v>1.315767101070388</c:v>
                </c:pt>
                <c:pt idx="101">
                  <c:v>1.3912012672166</c:v>
                </c:pt>
                <c:pt idx="102">
                  <c:v>1.479009616902302</c:v>
                </c:pt>
                <c:pt idx="103">
                  <c:v>1.57644603877869</c:v>
                </c:pt>
                <c:pt idx="104">
                  <c:v>1.681139955707524</c:v>
                </c:pt>
                <c:pt idx="105">
                  <c:v>1.839437501981692</c:v>
                </c:pt>
                <c:pt idx="106">
                  <c:v>2.080090438986351</c:v>
                </c:pt>
                <c:pt idx="107">
                  <c:v>2.225140041853657</c:v>
                </c:pt>
                <c:pt idx="108">
                  <c:v>2.250657548677221</c:v>
                </c:pt>
                <c:pt idx="109">
                  <c:v>2.28618734391896</c:v>
                </c:pt>
                <c:pt idx="110">
                  <c:v>2.340709327635907</c:v>
                </c:pt>
                <c:pt idx="111">
                  <c:v>2.404510789881843</c:v>
                </c:pt>
                <c:pt idx="112">
                  <c:v>2.489302229251352</c:v>
                </c:pt>
                <c:pt idx="113">
                  <c:v>2.537346774034386</c:v>
                </c:pt>
                <c:pt idx="114">
                  <c:v>2.66630766675405</c:v>
                </c:pt>
                <c:pt idx="115">
                  <c:v>2.819434448878664</c:v>
                </c:pt>
                <c:pt idx="116">
                  <c:v>3.783137454947386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69496"/>
        <c:axId val="-2124466488"/>
      </c:lineChart>
      <c:catAx>
        <c:axId val="-212446949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24466488"/>
        <c:crosses val="autoZero"/>
        <c:auto val="1"/>
        <c:lblAlgn val="ctr"/>
        <c:lblOffset val="100"/>
        <c:noMultiLvlLbl val="0"/>
      </c:catAx>
      <c:valAx>
        <c:axId val="-2124466488"/>
        <c:scaling>
          <c:orientation val="minMax"/>
          <c:max val="4.0"/>
          <c:min val="-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and gain as a fraction of income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-212446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Current System</a:t>
            </a:r>
            <a:endParaRPr lang="en-US"/>
          </a:p>
        </c:rich>
      </c:tx>
      <c:layout>
        <c:manualLayout>
          <c:xMode val="edge"/>
          <c:yMode val="edge"/>
          <c:x val="0.197608845178577"/>
          <c:y val="0.0188679245283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814637251178"/>
          <c:y val="0.0811320754716981"/>
          <c:w val="0.882738658645505"/>
          <c:h val="0.754642252265637"/>
        </c:manualLayout>
      </c:layout>
      <c:areaChart>
        <c:grouping val="stacked"/>
        <c:varyColors val="0"/>
        <c:ser>
          <c:idx val="1"/>
          <c:order val="0"/>
          <c:tx>
            <c:strRef>
              <c:f>taxes!$C$2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taxes!$C$3:$C$11</c:f>
              <c:numCache>
                <c:formatCode>0.0%</c:formatCode>
                <c:ptCount val="9"/>
                <c:pt idx="0">
                  <c:v>0.0497053898870945</c:v>
                </c:pt>
                <c:pt idx="1">
                  <c:v>0.0534199774265289</c:v>
                </c:pt>
                <c:pt idx="2">
                  <c:v>0.0507170297205448</c:v>
                </c:pt>
                <c:pt idx="3">
                  <c:v>0.0449547283351421</c:v>
                </c:pt>
                <c:pt idx="4">
                  <c:v>0.0407844334840774</c:v>
                </c:pt>
                <c:pt idx="5">
                  <c:v>0.0396822541952133</c:v>
                </c:pt>
                <c:pt idx="6">
                  <c:v>0.040406409651041</c:v>
                </c:pt>
                <c:pt idx="7">
                  <c:v>0.0400207750499248</c:v>
                </c:pt>
                <c:pt idx="8">
                  <c:v>0.0379958488047123</c:v>
                </c:pt>
              </c:numCache>
            </c:numRef>
          </c:val>
        </c:ser>
        <c:ser>
          <c:idx val="2"/>
          <c:order val="1"/>
          <c:tx>
            <c:strRef>
              <c:f>taxes!$D$2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taxes!$D$3:$D$11</c:f>
              <c:numCache>
                <c:formatCode>0.0%</c:formatCode>
                <c:ptCount val="9"/>
                <c:pt idx="0">
                  <c:v>0.0104799922555685</c:v>
                </c:pt>
                <c:pt idx="1">
                  <c:v>0.0119970701634884</c:v>
                </c:pt>
                <c:pt idx="2">
                  <c:v>0.0140698663890362</c:v>
                </c:pt>
                <c:pt idx="3">
                  <c:v>0.0122683215886354</c:v>
                </c:pt>
                <c:pt idx="4">
                  <c:v>0.00955201312899589</c:v>
                </c:pt>
                <c:pt idx="5">
                  <c:v>0.00763361994177103</c:v>
                </c:pt>
                <c:pt idx="6">
                  <c:v>0.00529025495052338</c:v>
                </c:pt>
                <c:pt idx="7">
                  <c:v>0.003278823569417</c:v>
                </c:pt>
                <c:pt idx="8">
                  <c:v>0.00169479846954346</c:v>
                </c:pt>
              </c:numCache>
            </c:numRef>
          </c:val>
        </c:ser>
        <c:ser>
          <c:idx val="3"/>
          <c:order val="2"/>
          <c:tx>
            <c:strRef>
              <c:f>taxes!$E$2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taxes!$E$3:$E$11</c:f>
              <c:numCache>
                <c:formatCode>0.0%</c:formatCode>
                <c:ptCount val="9"/>
                <c:pt idx="0">
                  <c:v>0.114025540649891</c:v>
                </c:pt>
                <c:pt idx="1">
                  <c:v>0.101802788674831</c:v>
                </c:pt>
                <c:pt idx="2">
                  <c:v>0.0820711404085159</c:v>
                </c:pt>
                <c:pt idx="3">
                  <c:v>0.0520818568766117</c:v>
                </c:pt>
                <c:pt idx="4">
                  <c:v>0.0299898702651262</c:v>
                </c:pt>
                <c:pt idx="5">
                  <c:v>0.0202959626913071</c:v>
                </c:pt>
                <c:pt idx="6">
                  <c:v>0.0126305734738708</c:v>
                </c:pt>
                <c:pt idx="7">
                  <c:v>0.00781210092827678</c:v>
                </c:pt>
                <c:pt idx="8">
                  <c:v>0.00281138950958848</c:v>
                </c:pt>
              </c:numCache>
            </c:numRef>
          </c:val>
        </c:ser>
        <c:ser>
          <c:idx val="4"/>
          <c:order val="3"/>
          <c:tx>
            <c:strRef>
              <c:f>taxes!$F$2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taxes!$F$3:$F$11</c:f>
              <c:numCache>
                <c:formatCode>0.0%</c:formatCode>
                <c:ptCount val="9"/>
                <c:pt idx="0">
                  <c:v>0.0636996552348137</c:v>
                </c:pt>
                <c:pt idx="1">
                  <c:v>0.0858347341418266</c:v>
                </c:pt>
                <c:pt idx="2">
                  <c:v>0.125031724572182</c:v>
                </c:pt>
                <c:pt idx="3">
                  <c:v>0.147661328315735</c:v>
                </c:pt>
                <c:pt idx="4">
                  <c:v>0.162071466445923</c:v>
                </c:pt>
                <c:pt idx="5">
                  <c:v>0.179898351430893</c:v>
                </c:pt>
                <c:pt idx="6">
                  <c:v>0.210364058613777</c:v>
                </c:pt>
                <c:pt idx="7">
                  <c:v>0.215048804879189</c:v>
                </c:pt>
                <c:pt idx="8">
                  <c:v>0.18818037211895</c:v>
                </c:pt>
              </c:numCache>
            </c:numRef>
          </c:val>
        </c:ser>
        <c:ser>
          <c:idx val="5"/>
          <c:order val="4"/>
          <c:tx>
            <c:strRef>
              <c:f>taxes!$G$2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taxes!$G$3:$G$11</c:f>
              <c:numCache>
                <c:formatCode>0.0%</c:formatCode>
                <c:ptCount val="9"/>
                <c:pt idx="0">
                  <c:v>0.00620842259377241</c:v>
                </c:pt>
                <c:pt idx="1">
                  <c:v>0.0327429063618183</c:v>
                </c:pt>
                <c:pt idx="2">
                  <c:v>0.048186618834734</c:v>
                </c:pt>
                <c:pt idx="3">
                  <c:v>0.0640490725636482</c:v>
                </c:pt>
                <c:pt idx="4">
                  <c:v>0.0785607695579529</c:v>
                </c:pt>
                <c:pt idx="5">
                  <c:v>0.0896570235490799</c:v>
                </c:pt>
                <c:pt idx="6">
                  <c:v>0.108437739312649</c:v>
                </c:pt>
                <c:pt idx="7">
                  <c:v>0.131592884659767</c:v>
                </c:pt>
                <c:pt idx="8">
                  <c:v>0.161060497164726</c:v>
                </c:pt>
              </c:numCache>
            </c:numRef>
          </c:val>
        </c:ser>
        <c:ser>
          <c:idx val="6"/>
          <c:order val="5"/>
          <c:tx>
            <c:strRef>
              <c:f>taxes!$H$2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taxes!$H$3:$H$11</c:f>
              <c:numCache>
                <c:formatCode>0.0%</c:formatCode>
                <c:ptCount val="9"/>
                <c:pt idx="0">
                  <c:v>1.86904074439553E-7</c:v>
                </c:pt>
                <c:pt idx="1">
                  <c:v>0.0</c:v>
                </c:pt>
                <c:pt idx="2">
                  <c:v>6.71848221500681E-9</c:v>
                </c:pt>
                <c:pt idx="3">
                  <c:v>0.000183036070666276</c:v>
                </c:pt>
                <c:pt idx="4">
                  <c:v>0.00158221088349819</c:v>
                </c:pt>
                <c:pt idx="5">
                  <c:v>0.00515336822718382</c:v>
                </c:pt>
                <c:pt idx="6">
                  <c:v>0.0120578277856112</c:v>
                </c:pt>
                <c:pt idx="7">
                  <c:v>0.0119697796180844</c:v>
                </c:pt>
                <c:pt idx="8">
                  <c:v>0.0138267669826746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781384"/>
        <c:axId val="-2124778216"/>
      </c:areaChart>
      <c:catAx>
        <c:axId val="-21247813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4778216"/>
        <c:crosses val="autoZero"/>
        <c:auto val="1"/>
        <c:lblAlgn val="ctr"/>
        <c:lblOffset val="100"/>
        <c:noMultiLvlLbl val="0"/>
      </c:catAx>
      <c:valAx>
        <c:axId val="-21247782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4781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78247081891817"/>
          <c:y val="0.0976438864953201"/>
          <c:w val="0.315494769477153"/>
          <c:h val="0.20282543455652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Proposed Reform</a:t>
            </a:r>
          </a:p>
        </c:rich>
      </c:tx>
      <c:layout>
        <c:manualLayout>
          <c:xMode val="edge"/>
          <c:yMode val="edge"/>
          <c:x val="0.197608845178577"/>
          <c:y val="0.0188679245283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814637251178"/>
          <c:y val="0.0811320754716981"/>
          <c:w val="0.882738658645505"/>
          <c:h val="0.754642252265637"/>
        </c:manualLayout>
      </c:layout>
      <c:areaChart>
        <c:grouping val="stacked"/>
        <c:varyColors val="0"/>
        <c:ser>
          <c:idx val="1"/>
          <c:order val="0"/>
          <c:tx>
            <c:strRef>
              <c:f>taxes!$C$2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taxes!$M$3:$M$11</c:f>
              <c:numCache>
                <c:formatCode>0.0%</c:formatCode>
                <c:ptCount val="9"/>
                <c:pt idx="0">
                  <c:v>0.0487112820893526</c:v>
                </c:pt>
                <c:pt idx="1">
                  <c:v>0.0523515778779983</c:v>
                </c:pt>
                <c:pt idx="2">
                  <c:v>0.0497026891261339</c:v>
                </c:pt>
                <c:pt idx="3">
                  <c:v>0.0440556337684393</c:v>
                </c:pt>
                <c:pt idx="4">
                  <c:v>0.0399687448143959</c:v>
                </c:pt>
                <c:pt idx="5">
                  <c:v>0.038888609111309</c:v>
                </c:pt>
                <c:pt idx="6">
                  <c:v>0.0395982814580202</c:v>
                </c:pt>
                <c:pt idx="7">
                  <c:v>0.0392203595489263</c:v>
                </c:pt>
                <c:pt idx="8">
                  <c:v>0.037235931828618</c:v>
                </c:pt>
              </c:numCache>
            </c:numRef>
          </c:val>
        </c:ser>
        <c:ser>
          <c:idx val="2"/>
          <c:order val="1"/>
          <c:tx>
            <c:strRef>
              <c:f>taxes!$D$2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taxes!$N$3:$N$11</c:f>
              <c:numCache>
                <c:formatCode>0.0%</c:formatCode>
                <c:ptCount val="9"/>
                <c:pt idx="0">
                  <c:v>0.0102703924104571</c:v>
                </c:pt>
                <c:pt idx="1">
                  <c:v>0.0117571287602186</c:v>
                </c:pt>
                <c:pt idx="2">
                  <c:v>0.0137884690612555</c:v>
                </c:pt>
                <c:pt idx="3">
                  <c:v>0.0120229551568627</c:v>
                </c:pt>
                <c:pt idx="4">
                  <c:v>0.00936097286641597</c:v>
                </c:pt>
                <c:pt idx="5">
                  <c:v>0.00748094754293561</c:v>
                </c:pt>
                <c:pt idx="6">
                  <c:v>0.00518444985151291</c:v>
                </c:pt>
                <c:pt idx="7">
                  <c:v>0.00321324709802866</c:v>
                </c:pt>
                <c:pt idx="8">
                  <c:v>0.00166090250015259</c:v>
                </c:pt>
              </c:numCache>
            </c:numRef>
          </c:val>
        </c:ser>
        <c:ser>
          <c:idx val="3"/>
          <c:order val="2"/>
          <c:tx>
            <c:strRef>
              <c:f>taxes!$E$2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taxes!$O$3:$O$11</c:f>
              <c:numCache>
                <c:formatCode>0.0%</c:formatCode>
                <c:ptCount val="9"/>
                <c:pt idx="0">
                  <c:v>0.111745029836893</c:v>
                </c:pt>
                <c:pt idx="1">
                  <c:v>0.0997667329013347</c:v>
                </c:pt>
                <c:pt idx="2">
                  <c:v>0.0804297176003456</c:v>
                </c:pt>
                <c:pt idx="3">
                  <c:v>0.0510402197390795</c:v>
                </c:pt>
                <c:pt idx="4">
                  <c:v>0.0293900728598237</c:v>
                </c:pt>
                <c:pt idx="5">
                  <c:v>0.0198900434374809</c:v>
                </c:pt>
                <c:pt idx="6">
                  <c:v>0.0123779620043933</c:v>
                </c:pt>
                <c:pt idx="7">
                  <c:v>0.00765585890971124</c:v>
                </c:pt>
                <c:pt idx="8">
                  <c:v>0.00275516171939671</c:v>
                </c:pt>
              </c:numCache>
            </c:numRef>
          </c:val>
        </c:ser>
        <c:ser>
          <c:idx val="4"/>
          <c:order val="3"/>
          <c:tx>
            <c:strRef>
              <c:f>taxes!$F$2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taxes!$P$3:$P$11</c:f>
              <c:numCache>
                <c:formatCode>0.0%</c:formatCode>
                <c:ptCount val="9"/>
                <c:pt idx="0">
                  <c:v>0.0624256621301174</c:v>
                </c:pt>
                <c:pt idx="1">
                  <c:v>0.0841180394589901</c:v>
                </c:pt>
                <c:pt idx="2">
                  <c:v>0.122531090080738</c:v>
                </c:pt>
                <c:pt idx="3">
                  <c:v>0.14470810174942</c:v>
                </c:pt>
                <c:pt idx="4">
                  <c:v>0.158830037117004</c:v>
                </c:pt>
                <c:pt idx="5">
                  <c:v>0.176300384402275</c:v>
                </c:pt>
                <c:pt idx="6">
                  <c:v>0.206156777441502</c:v>
                </c:pt>
                <c:pt idx="7">
                  <c:v>0.210747828781605</c:v>
                </c:pt>
                <c:pt idx="8">
                  <c:v>0.184416764676571</c:v>
                </c:pt>
              </c:numCache>
            </c:numRef>
          </c:val>
        </c:ser>
        <c:ser>
          <c:idx val="5"/>
          <c:order val="4"/>
          <c:tx>
            <c:strRef>
              <c:f>taxes!$G$2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taxes!$Q$3:$Q$11</c:f>
              <c:numCache>
                <c:formatCode>0.0%</c:formatCode>
                <c:ptCount val="9"/>
                <c:pt idx="0">
                  <c:v>0.00425897789932787</c:v>
                </c:pt>
                <c:pt idx="1">
                  <c:v>0.0224616337642074</c:v>
                </c:pt>
                <c:pt idx="2">
                  <c:v>0.0330560205206275</c:v>
                </c:pt>
                <c:pt idx="3">
                  <c:v>0.0439376637786627</c:v>
                </c:pt>
                <c:pt idx="4">
                  <c:v>0.0538926879167557</c:v>
                </c:pt>
                <c:pt idx="5">
                  <c:v>0.0615047181546688</c:v>
                </c:pt>
                <c:pt idx="6">
                  <c:v>0.074388289168477</c:v>
                </c:pt>
                <c:pt idx="7">
                  <c:v>0.0902727188766002</c:v>
                </c:pt>
                <c:pt idx="8">
                  <c:v>0.110487501055002</c:v>
                </c:pt>
              </c:numCache>
            </c:numRef>
          </c:val>
        </c:ser>
        <c:ser>
          <c:idx val="6"/>
          <c:order val="5"/>
          <c:tx>
            <c:strRef>
              <c:f>taxes!$H$2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taxes!$R$3:$R$11</c:f>
              <c:numCache>
                <c:formatCode>0.0%</c:formatCode>
                <c:ptCount val="9"/>
                <c:pt idx="0">
                  <c:v>1.86904074439553E-7</c:v>
                </c:pt>
                <c:pt idx="1">
                  <c:v>0.0</c:v>
                </c:pt>
                <c:pt idx="2">
                  <c:v>6.71848221500681E-9</c:v>
                </c:pt>
                <c:pt idx="3">
                  <c:v>0.000183036070666276</c:v>
                </c:pt>
                <c:pt idx="4">
                  <c:v>0.00158221088349819</c:v>
                </c:pt>
                <c:pt idx="5">
                  <c:v>0.00515336822718382</c:v>
                </c:pt>
                <c:pt idx="6">
                  <c:v>0.0120578277856112</c:v>
                </c:pt>
                <c:pt idx="7">
                  <c:v>0.0119697796180844</c:v>
                </c:pt>
                <c:pt idx="8">
                  <c:v>0.0138267669826746</c:v>
                </c:pt>
              </c:numCache>
            </c:numRef>
          </c:val>
        </c:ser>
        <c:ser>
          <c:idx val="0"/>
          <c:order val="6"/>
          <c:tx>
            <c:strRef>
              <c:f>taxes!$S$2</c:f>
              <c:strCache>
                <c:ptCount val="1"/>
                <c:pt idx="0">
                  <c:v>national income tax</c:v>
                </c:pt>
              </c:strCache>
            </c:strRef>
          </c:tx>
          <c:spPr>
            <a:ln w="25400">
              <a:noFill/>
            </a:ln>
          </c:spPr>
          <c:val>
            <c:numRef>
              <c:f>taxes!$S$3:$S$11</c:f>
              <c:numCache>
                <c:formatCode>0.0%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58312"/>
        <c:axId val="-2125372792"/>
      </c:areaChart>
      <c:catAx>
        <c:axId val="-21253583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372792"/>
        <c:crosses val="autoZero"/>
        <c:auto val="1"/>
        <c:lblAlgn val="ctr"/>
        <c:lblOffset val="100"/>
        <c:noMultiLvlLbl val="0"/>
      </c:catAx>
      <c:valAx>
        <c:axId val="-2125372792"/>
        <c:scaling>
          <c:orientation val="minMax"/>
          <c:max val="0.4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358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78247081891817"/>
          <c:y val="0.0976438864953201"/>
          <c:w val="0.197820183191387"/>
          <c:h val="0.3679308282667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Current System</a:t>
            </a:r>
            <a:endParaRPr lang="en-US"/>
          </a:p>
        </c:rich>
      </c:tx>
      <c:layout>
        <c:manualLayout>
          <c:xMode val="edge"/>
          <c:yMode val="edge"/>
          <c:x val="0.197608845178577"/>
          <c:y val="0.0188679245283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814637251178"/>
          <c:y val="0.0811320754716981"/>
          <c:w val="0.882738658645505"/>
          <c:h val="0.754642252265637"/>
        </c:manualLayout>
      </c:layout>
      <c:areaChart>
        <c:grouping val="stacked"/>
        <c:varyColors val="0"/>
        <c:ser>
          <c:idx val="1"/>
          <c:order val="0"/>
          <c:tx>
            <c:strRef>
              <c:f>taxes2!$C$2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taxes2!$C$3:$C$11</c:f>
              <c:numCache>
                <c:formatCode>0.0%</c:formatCode>
                <c:ptCount val="9"/>
                <c:pt idx="0">
                  <c:v>0.0497053898870945</c:v>
                </c:pt>
                <c:pt idx="1">
                  <c:v>0.0534199774265289</c:v>
                </c:pt>
                <c:pt idx="2">
                  <c:v>0.0507170297205448</c:v>
                </c:pt>
                <c:pt idx="3">
                  <c:v>0.0449547283351421</c:v>
                </c:pt>
                <c:pt idx="4">
                  <c:v>0.0407844334840774</c:v>
                </c:pt>
                <c:pt idx="5">
                  <c:v>0.0396822541952133</c:v>
                </c:pt>
                <c:pt idx="6">
                  <c:v>0.040406409651041</c:v>
                </c:pt>
                <c:pt idx="7">
                  <c:v>0.0400207750499248</c:v>
                </c:pt>
                <c:pt idx="8">
                  <c:v>0.0379958488047123</c:v>
                </c:pt>
              </c:numCache>
            </c:numRef>
          </c:val>
        </c:ser>
        <c:ser>
          <c:idx val="2"/>
          <c:order val="1"/>
          <c:tx>
            <c:strRef>
              <c:f>taxes2!$D$2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taxes2!$D$3:$D$11</c:f>
              <c:numCache>
                <c:formatCode>0.0%</c:formatCode>
                <c:ptCount val="9"/>
                <c:pt idx="0">
                  <c:v>0.0104799922555685</c:v>
                </c:pt>
                <c:pt idx="1">
                  <c:v>0.0119970701634884</c:v>
                </c:pt>
                <c:pt idx="2">
                  <c:v>0.0140698663890362</c:v>
                </c:pt>
                <c:pt idx="3">
                  <c:v>0.0122683215886354</c:v>
                </c:pt>
                <c:pt idx="4">
                  <c:v>0.00955201312899589</c:v>
                </c:pt>
                <c:pt idx="5">
                  <c:v>0.00763361994177103</c:v>
                </c:pt>
                <c:pt idx="6">
                  <c:v>0.00529025495052338</c:v>
                </c:pt>
                <c:pt idx="7">
                  <c:v>0.003278823569417</c:v>
                </c:pt>
                <c:pt idx="8">
                  <c:v>0.00169479846954346</c:v>
                </c:pt>
              </c:numCache>
            </c:numRef>
          </c:val>
        </c:ser>
        <c:ser>
          <c:idx val="3"/>
          <c:order val="2"/>
          <c:tx>
            <c:strRef>
              <c:f>taxes2!$E$2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taxes2!$E$3:$E$11</c:f>
              <c:numCache>
                <c:formatCode>0.0%</c:formatCode>
                <c:ptCount val="9"/>
                <c:pt idx="0">
                  <c:v>0.114025540649891</c:v>
                </c:pt>
                <c:pt idx="1">
                  <c:v>0.101802788674831</c:v>
                </c:pt>
                <c:pt idx="2">
                  <c:v>0.0820711404085159</c:v>
                </c:pt>
                <c:pt idx="3">
                  <c:v>0.0520818568766117</c:v>
                </c:pt>
                <c:pt idx="4">
                  <c:v>0.0299898702651262</c:v>
                </c:pt>
                <c:pt idx="5">
                  <c:v>0.0202959626913071</c:v>
                </c:pt>
                <c:pt idx="6">
                  <c:v>0.0126305734738708</c:v>
                </c:pt>
                <c:pt idx="7">
                  <c:v>0.00781210092827678</c:v>
                </c:pt>
                <c:pt idx="8">
                  <c:v>0.00281138950958848</c:v>
                </c:pt>
              </c:numCache>
            </c:numRef>
          </c:val>
        </c:ser>
        <c:ser>
          <c:idx val="4"/>
          <c:order val="3"/>
          <c:tx>
            <c:strRef>
              <c:f>taxes2!$F$2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taxes2!$F$3:$F$11</c:f>
              <c:numCache>
                <c:formatCode>0.0%</c:formatCode>
                <c:ptCount val="9"/>
                <c:pt idx="0">
                  <c:v>0.0636996552348137</c:v>
                </c:pt>
                <c:pt idx="1">
                  <c:v>0.0858347341418266</c:v>
                </c:pt>
                <c:pt idx="2">
                  <c:v>0.125031724572182</c:v>
                </c:pt>
                <c:pt idx="3">
                  <c:v>0.147661328315735</c:v>
                </c:pt>
                <c:pt idx="4">
                  <c:v>0.162071466445923</c:v>
                </c:pt>
                <c:pt idx="5">
                  <c:v>0.179898351430893</c:v>
                </c:pt>
                <c:pt idx="6">
                  <c:v>0.210364058613777</c:v>
                </c:pt>
                <c:pt idx="7">
                  <c:v>0.215048804879189</c:v>
                </c:pt>
                <c:pt idx="8">
                  <c:v>0.18818037211895</c:v>
                </c:pt>
              </c:numCache>
            </c:numRef>
          </c:val>
        </c:ser>
        <c:ser>
          <c:idx val="5"/>
          <c:order val="4"/>
          <c:tx>
            <c:strRef>
              <c:f>taxes2!$G$2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taxes2!$G$3:$G$11</c:f>
              <c:numCache>
                <c:formatCode>0.0%</c:formatCode>
                <c:ptCount val="9"/>
                <c:pt idx="0">
                  <c:v>0.00620842259377241</c:v>
                </c:pt>
                <c:pt idx="1">
                  <c:v>0.0327429063618183</c:v>
                </c:pt>
                <c:pt idx="2">
                  <c:v>0.048186618834734</c:v>
                </c:pt>
                <c:pt idx="3">
                  <c:v>0.0640490725636482</c:v>
                </c:pt>
                <c:pt idx="4">
                  <c:v>0.0785607695579529</c:v>
                </c:pt>
                <c:pt idx="5">
                  <c:v>0.0896570235490799</c:v>
                </c:pt>
                <c:pt idx="6">
                  <c:v>0.108437739312649</c:v>
                </c:pt>
                <c:pt idx="7">
                  <c:v>0.131592884659767</c:v>
                </c:pt>
                <c:pt idx="8">
                  <c:v>0.161060497164726</c:v>
                </c:pt>
              </c:numCache>
            </c:numRef>
          </c:val>
        </c:ser>
        <c:ser>
          <c:idx val="6"/>
          <c:order val="5"/>
          <c:tx>
            <c:strRef>
              <c:f>taxes2!$H$2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taxes2!$H$3:$H$11</c:f>
              <c:numCache>
                <c:formatCode>0.0%</c:formatCode>
                <c:ptCount val="9"/>
                <c:pt idx="0">
                  <c:v>1.86904074439553E-7</c:v>
                </c:pt>
                <c:pt idx="1">
                  <c:v>0.0</c:v>
                </c:pt>
                <c:pt idx="2">
                  <c:v>6.71848221500681E-9</c:v>
                </c:pt>
                <c:pt idx="3">
                  <c:v>0.000183036070666276</c:v>
                </c:pt>
                <c:pt idx="4">
                  <c:v>0.00158221088349819</c:v>
                </c:pt>
                <c:pt idx="5">
                  <c:v>0.00515336822718382</c:v>
                </c:pt>
                <c:pt idx="6">
                  <c:v>0.0120578277856112</c:v>
                </c:pt>
                <c:pt idx="7">
                  <c:v>0.0119697796180844</c:v>
                </c:pt>
                <c:pt idx="8">
                  <c:v>0.0138267669826746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438056"/>
        <c:axId val="-2125441176"/>
      </c:areaChart>
      <c:catAx>
        <c:axId val="-2125438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441176"/>
        <c:crosses val="autoZero"/>
        <c:auto val="1"/>
        <c:lblAlgn val="ctr"/>
        <c:lblOffset val="100"/>
        <c:noMultiLvlLbl val="0"/>
      </c:catAx>
      <c:valAx>
        <c:axId val="-212544117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5438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78247081891817"/>
          <c:y val="0.0976438864953201"/>
          <c:w val="0.315494769477153"/>
          <c:h val="0.20282543455652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</a:t>
            </a:r>
            <a:r>
              <a:rPr lang="en-US" baseline="0"/>
              <a:t> Tax Rates by Percentile Groups: Proposed Reform</a:t>
            </a:r>
          </a:p>
        </c:rich>
      </c:tx>
      <c:layout>
        <c:manualLayout>
          <c:xMode val="edge"/>
          <c:yMode val="edge"/>
          <c:x val="0.197608845178577"/>
          <c:y val="0.0188679245283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814637251178"/>
          <c:y val="0.0811320754716981"/>
          <c:w val="0.882738658645505"/>
          <c:h val="0.754642252265637"/>
        </c:manualLayout>
      </c:layout>
      <c:areaChart>
        <c:grouping val="stacked"/>
        <c:varyColors val="0"/>
        <c:ser>
          <c:idx val="1"/>
          <c:order val="0"/>
          <c:tx>
            <c:strRef>
              <c:f>taxes2!$C$2</c:f>
              <c:strCache>
                <c:ptCount val="1"/>
                <c:pt idx="0">
                  <c:v>sales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taxes2!$M$3:$M$11</c:f>
              <c:numCache>
                <c:formatCode>0.0%</c:formatCode>
                <c:ptCount val="9"/>
                <c:pt idx="0">
                  <c:v>0.0487112820893526</c:v>
                </c:pt>
                <c:pt idx="1">
                  <c:v>0.0523515778779983</c:v>
                </c:pt>
                <c:pt idx="2">
                  <c:v>0.0497026891261339</c:v>
                </c:pt>
                <c:pt idx="3">
                  <c:v>0.0440556337684393</c:v>
                </c:pt>
                <c:pt idx="4">
                  <c:v>0.0399687448143959</c:v>
                </c:pt>
                <c:pt idx="5">
                  <c:v>0.038888609111309</c:v>
                </c:pt>
                <c:pt idx="6">
                  <c:v>0.0395982814580202</c:v>
                </c:pt>
                <c:pt idx="7">
                  <c:v>0.0392203595489263</c:v>
                </c:pt>
                <c:pt idx="8">
                  <c:v>0.037235931828618</c:v>
                </c:pt>
              </c:numCache>
            </c:numRef>
          </c:val>
        </c:ser>
        <c:ser>
          <c:idx val="2"/>
          <c:order val="1"/>
          <c:tx>
            <c:strRef>
              <c:f>taxes2!$D$2</c:f>
              <c:strCache>
                <c:ptCount val="1"/>
                <c:pt idx="0">
                  <c:v>property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taxes2!$N$3:$N$11</c:f>
              <c:numCache>
                <c:formatCode>0.0%</c:formatCode>
                <c:ptCount val="9"/>
                <c:pt idx="0">
                  <c:v>0.0102703924104571</c:v>
                </c:pt>
                <c:pt idx="1">
                  <c:v>0.0117571287602186</c:v>
                </c:pt>
                <c:pt idx="2">
                  <c:v>0.0137884690612555</c:v>
                </c:pt>
                <c:pt idx="3">
                  <c:v>0.0120229551568627</c:v>
                </c:pt>
                <c:pt idx="4">
                  <c:v>0.00936097286641597</c:v>
                </c:pt>
                <c:pt idx="5">
                  <c:v>0.00748094754293561</c:v>
                </c:pt>
                <c:pt idx="6">
                  <c:v>0.00518444985151291</c:v>
                </c:pt>
                <c:pt idx="7">
                  <c:v>0.00321324709802866</c:v>
                </c:pt>
                <c:pt idx="8">
                  <c:v>0.00166090250015259</c:v>
                </c:pt>
              </c:numCache>
            </c:numRef>
          </c:val>
        </c:ser>
        <c:ser>
          <c:idx val="3"/>
          <c:order val="2"/>
          <c:tx>
            <c:strRef>
              <c:f>taxes2!$E$2</c:f>
              <c:strCache>
                <c:ptCount val="1"/>
                <c:pt idx="0">
                  <c:v>payroll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taxes2!$O$3:$O$11</c:f>
              <c:numCache>
                <c:formatCode>0.0%</c:formatCode>
                <c:ptCount val="9"/>
                <c:pt idx="0">
                  <c:v>0.111745029836893</c:v>
                </c:pt>
                <c:pt idx="1">
                  <c:v>0.0997667329013347</c:v>
                </c:pt>
                <c:pt idx="2">
                  <c:v>0.0804297176003456</c:v>
                </c:pt>
                <c:pt idx="3">
                  <c:v>0.0510402197390795</c:v>
                </c:pt>
                <c:pt idx="4">
                  <c:v>0.0293900728598237</c:v>
                </c:pt>
                <c:pt idx="5">
                  <c:v>0.0198900434374809</c:v>
                </c:pt>
                <c:pt idx="6">
                  <c:v>0.0123779620043933</c:v>
                </c:pt>
                <c:pt idx="7">
                  <c:v>0.00765585890971124</c:v>
                </c:pt>
                <c:pt idx="8">
                  <c:v>0.00275516171939671</c:v>
                </c:pt>
              </c:numCache>
            </c:numRef>
          </c:val>
        </c:ser>
        <c:ser>
          <c:idx val="4"/>
          <c:order val="3"/>
          <c:tx>
            <c:strRef>
              <c:f>taxes2!$F$2</c:f>
              <c:strCache>
                <c:ptCount val="1"/>
                <c:pt idx="0">
                  <c:v>income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taxes2!$P$3:$P$11</c:f>
              <c:numCache>
                <c:formatCode>0.0%</c:formatCode>
                <c:ptCount val="9"/>
                <c:pt idx="0">
                  <c:v>0.0624256621301174</c:v>
                </c:pt>
                <c:pt idx="1">
                  <c:v>0.0841180394589901</c:v>
                </c:pt>
                <c:pt idx="2">
                  <c:v>0.122531090080738</c:v>
                </c:pt>
                <c:pt idx="3">
                  <c:v>0.14470810174942</c:v>
                </c:pt>
                <c:pt idx="4">
                  <c:v>0.158830037117004</c:v>
                </c:pt>
                <c:pt idx="5">
                  <c:v>0.176300384402275</c:v>
                </c:pt>
                <c:pt idx="6">
                  <c:v>0.206156777441502</c:v>
                </c:pt>
                <c:pt idx="7">
                  <c:v>0.210747828781605</c:v>
                </c:pt>
                <c:pt idx="8">
                  <c:v>0.184416764676571</c:v>
                </c:pt>
              </c:numCache>
            </c:numRef>
          </c:val>
        </c:ser>
        <c:ser>
          <c:idx val="5"/>
          <c:order val="4"/>
          <c:tx>
            <c:strRef>
              <c:f>taxes2!$G$2</c:f>
              <c:strCache>
                <c:ptCount val="1"/>
                <c:pt idx="0">
                  <c:v>corporate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taxes2!$Q$3:$Q$11</c:f>
              <c:numCache>
                <c:formatCode>0.0%</c:formatCode>
                <c:ptCount val="9"/>
                <c:pt idx="0">
                  <c:v>0.00425897789932787</c:v>
                </c:pt>
                <c:pt idx="1">
                  <c:v>0.0224616337642074</c:v>
                </c:pt>
                <c:pt idx="2">
                  <c:v>0.0330560205206275</c:v>
                </c:pt>
                <c:pt idx="3">
                  <c:v>0.0439376637786627</c:v>
                </c:pt>
                <c:pt idx="4">
                  <c:v>0.0538926879167557</c:v>
                </c:pt>
                <c:pt idx="5">
                  <c:v>0.0615047181546688</c:v>
                </c:pt>
                <c:pt idx="6">
                  <c:v>0.074388289168477</c:v>
                </c:pt>
                <c:pt idx="7">
                  <c:v>0.0902727188766002</c:v>
                </c:pt>
                <c:pt idx="8">
                  <c:v>0.110487501055002</c:v>
                </c:pt>
              </c:numCache>
            </c:numRef>
          </c:val>
        </c:ser>
        <c:ser>
          <c:idx val="6"/>
          <c:order val="5"/>
          <c:tx>
            <c:strRef>
              <c:f>taxes2!$H$2</c:f>
              <c:strCache>
                <c:ptCount val="1"/>
                <c:pt idx="0">
                  <c:v>estate tax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taxes2!$R$3:$R$11</c:f>
              <c:numCache>
                <c:formatCode>0.0%</c:formatCode>
                <c:ptCount val="9"/>
                <c:pt idx="0">
                  <c:v>1.86904074439553E-7</c:v>
                </c:pt>
                <c:pt idx="1">
                  <c:v>0.0</c:v>
                </c:pt>
                <c:pt idx="2">
                  <c:v>6.71848221500681E-9</c:v>
                </c:pt>
                <c:pt idx="3">
                  <c:v>0.000183036070666276</c:v>
                </c:pt>
                <c:pt idx="4">
                  <c:v>0.00158221088349819</c:v>
                </c:pt>
                <c:pt idx="5">
                  <c:v>0.00515336822718382</c:v>
                </c:pt>
                <c:pt idx="6">
                  <c:v>0.0120578277856112</c:v>
                </c:pt>
                <c:pt idx="7">
                  <c:v>0.0119697796180844</c:v>
                </c:pt>
                <c:pt idx="8">
                  <c:v>0.0138267669826746</c:v>
                </c:pt>
              </c:numCache>
            </c:numRef>
          </c:val>
        </c:ser>
        <c:ser>
          <c:idx val="0"/>
          <c:order val="6"/>
          <c:tx>
            <c:strRef>
              <c:f>taxes2!$S$2</c:f>
              <c:strCache>
                <c:ptCount val="1"/>
                <c:pt idx="0">
                  <c:v>national income tax</c:v>
                </c:pt>
              </c:strCache>
            </c:strRef>
          </c:tx>
          <c:spPr>
            <a:ln w="25400">
              <a:noFill/>
            </a:ln>
          </c:spPr>
          <c:val>
            <c:numRef>
              <c:f>taxes2!$S$3:$S$11</c:f>
              <c:numCache>
                <c:formatCode>0.0%</c:formatCode>
                <c:ptCount val="9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43448"/>
        <c:axId val="-2051764072"/>
      </c:areaChart>
      <c:catAx>
        <c:axId val="-2051743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1764072"/>
        <c:crosses val="autoZero"/>
        <c:auto val="1"/>
        <c:lblAlgn val="ctr"/>
        <c:lblOffset val="100"/>
        <c:noMultiLvlLbl val="0"/>
      </c:catAx>
      <c:valAx>
        <c:axId val="-2051764072"/>
        <c:scaling>
          <c:orientation val="minMax"/>
          <c:max val="0.4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1743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78247081891817"/>
          <c:y val="0.0976438864953201"/>
          <c:w val="0.197820183191387"/>
          <c:h val="0.3679308282667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3562471357747"/>
          <c:y val="0.038863976083707"/>
          <c:w val="0.840686080906553"/>
          <c:h val="0.786324400032955"/>
        </c:manualLayout>
      </c:layout>
      <c:lineChart>
        <c:grouping val="standard"/>
        <c:varyColors val="0"/>
        <c:ser>
          <c:idx val="0"/>
          <c:order val="0"/>
          <c:tx>
            <c:strRef>
              <c:f>taxes2!$B$2</c:f>
              <c:strCache>
                <c:ptCount val="1"/>
                <c:pt idx="0">
                  <c:v>current tax system</c:v>
                </c:pt>
              </c:strCache>
            </c:strRef>
          </c:tx>
          <c:cat>
            <c:strRef>
              <c:f>taxes2!$A$3:$A$11</c:f>
              <c:strCache>
                <c:ptCount val="9"/>
                <c:pt idx="0">
                  <c:v>P0-50</c:v>
                </c:pt>
                <c:pt idx="1">
                  <c:v>P50-90</c:v>
                </c:pt>
                <c:pt idx="2">
                  <c:v>P90-95</c:v>
                </c:pt>
                <c:pt idx="3">
                  <c:v>P95-99</c:v>
                </c:pt>
                <c:pt idx="4">
                  <c:v>P99-99.5</c:v>
                </c:pt>
                <c:pt idx="5">
                  <c:v>P99-99.9</c:v>
                </c:pt>
                <c:pt idx="6">
                  <c:v>P99.9-99.99</c:v>
                </c:pt>
                <c:pt idx="7">
                  <c:v>P99.99-99.999</c:v>
                </c:pt>
                <c:pt idx="8">
                  <c:v>P99.999-100</c:v>
                </c:pt>
              </c:strCache>
            </c:strRef>
          </c:cat>
          <c:val>
            <c:numRef>
              <c:f>taxes2!$B$3:$B$11</c:f>
              <c:numCache>
                <c:formatCode>0.0%</c:formatCode>
                <c:ptCount val="9"/>
                <c:pt idx="0">
                  <c:v>0.244114905595779</c:v>
                </c:pt>
                <c:pt idx="1">
                  <c:v>0.285797446966171</c:v>
                </c:pt>
                <c:pt idx="2">
                  <c:v>0.320075899362564</c:v>
                </c:pt>
                <c:pt idx="3">
                  <c:v>0.321192681789398</c:v>
                </c:pt>
                <c:pt idx="4">
                  <c:v>0.322540014982223</c:v>
                </c:pt>
                <c:pt idx="5">
                  <c:v>0.342317432165146</c:v>
                </c:pt>
                <c:pt idx="6">
                  <c:v>0.389180392026901</c:v>
                </c:pt>
                <c:pt idx="7">
                  <c:v>0.409723162651062</c:v>
                </c:pt>
                <c:pt idx="8">
                  <c:v>0.405569672584534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taxes2!$L$2</c:f>
              <c:strCache>
                <c:ptCount val="1"/>
                <c:pt idx="0">
                  <c:v>Proposed reform</c:v>
                </c:pt>
              </c:strCache>
            </c:strRef>
          </c:tx>
          <c:val>
            <c:numRef>
              <c:f>taxes2!$L$3:$L$11</c:f>
              <c:numCache>
                <c:formatCode>0.0%</c:formatCode>
                <c:ptCount val="9"/>
                <c:pt idx="0">
                  <c:v>0.257411531270223</c:v>
                </c:pt>
                <c:pt idx="1">
                  <c:v>0.290455112762749</c:v>
                </c:pt>
                <c:pt idx="2">
                  <c:v>0.319507993107583</c:v>
                </c:pt>
                <c:pt idx="3">
                  <c:v>0.315947610263131</c:v>
                </c:pt>
                <c:pt idx="4">
                  <c:v>0.313024726457894</c:v>
                </c:pt>
                <c:pt idx="5">
                  <c:v>0.329218070875853</c:v>
                </c:pt>
                <c:pt idx="6">
                  <c:v>0.369763587709516</c:v>
                </c:pt>
                <c:pt idx="7">
                  <c:v>0.383079792832956</c:v>
                </c:pt>
                <c:pt idx="8">
                  <c:v>0.370383028762415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49160"/>
        <c:axId val="-2125407336"/>
      </c:lineChart>
      <c:catAx>
        <c:axId val="-212544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07336"/>
        <c:crosses val="autoZero"/>
        <c:auto val="1"/>
        <c:lblAlgn val="ctr"/>
        <c:lblOffset val="100"/>
        <c:noMultiLvlLbl val="0"/>
      </c:catAx>
      <c:valAx>
        <c:axId val="-21254073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125449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78306878306878"/>
          <c:y val="0.592427762673164"/>
          <c:w val="0.376719576719577"/>
          <c:h val="0.17388886927250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Top 10% national income share: pre-tax vs. post-tax</a:t>
            </a:r>
            <a:endParaRPr lang="fr-FR" sz="1800">
              <a:effectLst/>
            </a:endParaRPr>
          </a:p>
        </c:rich>
      </c:tx>
      <c:layout>
        <c:manualLayout>
          <c:xMode val="edge"/>
          <c:yMode val="edge"/>
          <c:x val="0.245321965788759"/>
          <c:y val="3.56290305341354E-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48861254412166"/>
          <c:y val="0.0828640396194819"/>
          <c:w val="0.890221667119197"/>
          <c:h val="0.746539174119073"/>
        </c:manualLayout>
      </c:layout>
      <c:lineChart>
        <c:grouping val="standard"/>
        <c:varyColors val="0"/>
        <c:ser>
          <c:idx val="0"/>
          <c:order val="0"/>
          <c:tx>
            <c:v>DINA pre-tax adult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[9]Data!$BL$10:$BL$110</c:f>
              <c:numCache>
                <c:formatCode>General</c:formatCode>
                <c:ptCount val="101"/>
                <c:pt idx="0">
                  <c:v>1917.0</c:v>
                </c:pt>
                <c:pt idx="1">
                  <c:v>1918.0</c:v>
                </c:pt>
                <c:pt idx="2">
                  <c:v>1919.0</c:v>
                </c:pt>
                <c:pt idx="3">
                  <c:v>1920.0</c:v>
                </c:pt>
                <c:pt idx="4">
                  <c:v>1921.0</c:v>
                </c:pt>
                <c:pt idx="5">
                  <c:v>1922.0</c:v>
                </c:pt>
                <c:pt idx="6">
                  <c:v>1923.0</c:v>
                </c:pt>
                <c:pt idx="7">
                  <c:v>1924.0</c:v>
                </c:pt>
                <c:pt idx="8">
                  <c:v>1925.0</c:v>
                </c:pt>
                <c:pt idx="9">
                  <c:v>1926.0</c:v>
                </c:pt>
                <c:pt idx="10">
                  <c:v>1927.0</c:v>
                </c:pt>
                <c:pt idx="11">
                  <c:v>1928.0</c:v>
                </c:pt>
                <c:pt idx="12">
                  <c:v>1929.0</c:v>
                </c:pt>
                <c:pt idx="13">
                  <c:v>1930.0</c:v>
                </c:pt>
                <c:pt idx="14">
                  <c:v>1931.0</c:v>
                </c:pt>
                <c:pt idx="15">
                  <c:v>1932.0</c:v>
                </c:pt>
                <c:pt idx="16">
                  <c:v>1933.0</c:v>
                </c:pt>
                <c:pt idx="17">
                  <c:v>1934.0</c:v>
                </c:pt>
                <c:pt idx="18">
                  <c:v>1935.0</c:v>
                </c:pt>
                <c:pt idx="19">
                  <c:v>1936.0</c:v>
                </c:pt>
                <c:pt idx="20">
                  <c:v>1937.0</c:v>
                </c:pt>
                <c:pt idx="21">
                  <c:v>1938.0</c:v>
                </c:pt>
                <c:pt idx="22">
                  <c:v>1939.0</c:v>
                </c:pt>
                <c:pt idx="23">
                  <c:v>1940.0</c:v>
                </c:pt>
                <c:pt idx="24">
                  <c:v>1941.0</c:v>
                </c:pt>
                <c:pt idx="25">
                  <c:v>1942.0</c:v>
                </c:pt>
                <c:pt idx="26">
                  <c:v>1943.0</c:v>
                </c:pt>
                <c:pt idx="27">
                  <c:v>1944.0</c:v>
                </c:pt>
                <c:pt idx="28">
                  <c:v>1945.0</c:v>
                </c:pt>
                <c:pt idx="29">
                  <c:v>1946.0</c:v>
                </c:pt>
                <c:pt idx="30">
                  <c:v>1947.0</c:v>
                </c:pt>
                <c:pt idx="31">
                  <c:v>1948.0</c:v>
                </c:pt>
                <c:pt idx="32">
                  <c:v>1949.0</c:v>
                </c:pt>
                <c:pt idx="33">
                  <c:v>1950.0</c:v>
                </c:pt>
                <c:pt idx="34">
                  <c:v>1951.0</c:v>
                </c:pt>
                <c:pt idx="35">
                  <c:v>1952.0</c:v>
                </c:pt>
                <c:pt idx="36">
                  <c:v>1953.0</c:v>
                </c:pt>
                <c:pt idx="37">
                  <c:v>1954.0</c:v>
                </c:pt>
                <c:pt idx="38">
                  <c:v>1955.0</c:v>
                </c:pt>
                <c:pt idx="39">
                  <c:v>1956.0</c:v>
                </c:pt>
                <c:pt idx="40">
                  <c:v>1957.0</c:v>
                </c:pt>
                <c:pt idx="41">
                  <c:v>1958.0</c:v>
                </c:pt>
                <c:pt idx="42">
                  <c:v>1959.0</c:v>
                </c:pt>
                <c:pt idx="43">
                  <c:v>1960.0</c:v>
                </c:pt>
                <c:pt idx="44">
                  <c:v>1961.0</c:v>
                </c:pt>
                <c:pt idx="45">
                  <c:v>1962.0</c:v>
                </c:pt>
                <c:pt idx="46">
                  <c:v>1963.0</c:v>
                </c:pt>
                <c:pt idx="47">
                  <c:v>1964.0</c:v>
                </c:pt>
                <c:pt idx="48">
                  <c:v>1965.0</c:v>
                </c:pt>
                <c:pt idx="49">
                  <c:v>1966.0</c:v>
                </c:pt>
                <c:pt idx="50">
                  <c:v>1967.0</c:v>
                </c:pt>
                <c:pt idx="51">
                  <c:v>1968.0</c:v>
                </c:pt>
                <c:pt idx="52">
                  <c:v>1969.0</c:v>
                </c:pt>
                <c:pt idx="53">
                  <c:v>1970.0</c:v>
                </c:pt>
                <c:pt idx="54">
                  <c:v>1971.0</c:v>
                </c:pt>
                <c:pt idx="55">
                  <c:v>1972.0</c:v>
                </c:pt>
                <c:pt idx="56">
                  <c:v>1973.0</c:v>
                </c:pt>
                <c:pt idx="57">
                  <c:v>1974.0</c:v>
                </c:pt>
                <c:pt idx="58">
                  <c:v>1975.0</c:v>
                </c:pt>
                <c:pt idx="59">
                  <c:v>1976.0</c:v>
                </c:pt>
                <c:pt idx="60">
                  <c:v>1977.0</c:v>
                </c:pt>
                <c:pt idx="61">
                  <c:v>1978.0</c:v>
                </c:pt>
                <c:pt idx="62">
                  <c:v>1979.0</c:v>
                </c:pt>
                <c:pt idx="63">
                  <c:v>1980.0</c:v>
                </c:pt>
                <c:pt idx="64">
                  <c:v>1981.0</c:v>
                </c:pt>
                <c:pt idx="65">
                  <c:v>1982.0</c:v>
                </c:pt>
                <c:pt idx="66">
                  <c:v>1983.0</c:v>
                </c:pt>
                <c:pt idx="67">
                  <c:v>1984.0</c:v>
                </c:pt>
                <c:pt idx="68">
                  <c:v>1985.0</c:v>
                </c:pt>
                <c:pt idx="69">
                  <c:v>1986.0</c:v>
                </c:pt>
                <c:pt idx="70">
                  <c:v>1987.0</c:v>
                </c:pt>
                <c:pt idx="71">
                  <c:v>1988.0</c:v>
                </c:pt>
                <c:pt idx="72">
                  <c:v>1989.0</c:v>
                </c:pt>
                <c:pt idx="73">
                  <c:v>1990.0</c:v>
                </c:pt>
                <c:pt idx="74">
                  <c:v>1991.0</c:v>
                </c:pt>
                <c:pt idx="75">
                  <c:v>1992.0</c:v>
                </c:pt>
                <c:pt idx="76">
                  <c:v>1993.0</c:v>
                </c:pt>
                <c:pt idx="77">
                  <c:v>1994.0</c:v>
                </c:pt>
                <c:pt idx="78">
                  <c:v>1995.0</c:v>
                </c:pt>
                <c:pt idx="79">
                  <c:v>1996.0</c:v>
                </c:pt>
                <c:pt idx="80">
                  <c:v>1997.0</c:v>
                </c:pt>
                <c:pt idx="81">
                  <c:v>1998.0</c:v>
                </c:pt>
                <c:pt idx="82">
                  <c:v>1999.0</c:v>
                </c:pt>
                <c:pt idx="83">
                  <c:v>2000.0</c:v>
                </c:pt>
                <c:pt idx="84">
                  <c:v>2001.0</c:v>
                </c:pt>
                <c:pt idx="85">
                  <c:v>2002.0</c:v>
                </c:pt>
                <c:pt idx="86">
                  <c:v>2003.0</c:v>
                </c:pt>
                <c:pt idx="87">
                  <c:v>2004.0</c:v>
                </c:pt>
                <c:pt idx="88">
                  <c:v>2005.0</c:v>
                </c:pt>
                <c:pt idx="89">
                  <c:v>2006.0</c:v>
                </c:pt>
                <c:pt idx="90">
                  <c:v>2007.0</c:v>
                </c:pt>
                <c:pt idx="91">
                  <c:v>2008.0</c:v>
                </c:pt>
                <c:pt idx="92">
                  <c:v>2009.0</c:v>
                </c:pt>
                <c:pt idx="93">
                  <c:v>2010.0</c:v>
                </c:pt>
                <c:pt idx="94">
                  <c:v>2011.0</c:v>
                </c:pt>
                <c:pt idx="95">
                  <c:v>2012.0</c:v>
                </c:pt>
                <c:pt idx="96">
                  <c:v>2013.0</c:v>
                </c:pt>
                <c:pt idx="97">
                  <c:v>2014.0</c:v>
                </c:pt>
                <c:pt idx="98">
                  <c:v>2015.0</c:v>
                </c:pt>
                <c:pt idx="99">
                  <c:v>2016.0</c:v>
                </c:pt>
                <c:pt idx="100">
                  <c:v>2017.0</c:v>
                </c:pt>
              </c:numCache>
            </c:numRef>
          </c:cat>
          <c:val>
            <c:numRef>
              <c:f>[9]Data!$BO$10:$BO$110</c:f>
              <c:numCache>
                <c:formatCode>General</c:formatCode>
                <c:ptCount val="101"/>
                <c:pt idx="0">
                  <c:v>0.449019879207835</c:v>
                </c:pt>
                <c:pt idx="1">
                  <c:v>0.43637946326819</c:v>
                </c:pt>
                <c:pt idx="2">
                  <c:v>0.454346843091792</c:v>
                </c:pt>
                <c:pt idx="3">
                  <c:v>0.434385799788862</c:v>
                </c:pt>
                <c:pt idx="4">
                  <c:v>0.465280688486763</c:v>
                </c:pt>
                <c:pt idx="5">
                  <c:v>0.455365806158461</c:v>
                </c:pt>
                <c:pt idx="6">
                  <c:v>0.431027826557515</c:v>
                </c:pt>
                <c:pt idx="7">
                  <c:v>0.452629307342061</c:v>
                </c:pt>
                <c:pt idx="8">
                  <c:v>0.470836414022053</c:v>
                </c:pt>
                <c:pt idx="9">
                  <c:v>0.474412122022071</c:v>
                </c:pt>
                <c:pt idx="10">
                  <c:v>0.467595910379055</c:v>
                </c:pt>
                <c:pt idx="11">
                  <c:v>0.479572177472146</c:v>
                </c:pt>
                <c:pt idx="12">
                  <c:v>0.466798260518074</c:v>
                </c:pt>
                <c:pt idx="13">
                  <c:v>0.453424884369757</c:v>
                </c:pt>
                <c:pt idx="14">
                  <c:v>0.449959748366644</c:v>
                </c:pt>
                <c:pt idx="15">
                  <c:v>0.466543046944409</c:v>
                </c:pt>
                <c:pt idx="16">
                  <c:v>0.468722781750074</c:v>
                </c:pt>
                <c:pt idx="17">
                  <c:v>0.480265339936945</c:v>
                </c:pt>
                <c:pt idx="18">
                  <c:v>0.470620324869393</c:v>
                </c:pt>
                <c:pt idx="19">
                  <c:v>0.477393227499056</c:v>
                </c:pt>
                <c:pt idx="20">
                  <c:v>0.465185135539829</c:v>
                </c:pt>
                <c:pt idx="21">
                  <c:v>0.46462106224885</c:v>
                </c:pt>
                <c:pt idx="22">
                  <c:v>0.478679829410688</c:v>
                </c:pt>
                <c:pt idx="23">
                  <c:v>0.477346135999763</c:v>
                </c:pt>
                <c:pt idx="24">
                  <c:v>0.457881273745301</c:v>
                </c:pt>
                <c:pt idx="25">
                  <c:v>0.410669181706008</c:v>
                </c:pt>
                <c:pt idx="26">
                  <c:v>0.380571507430698</c:v>
                </c:pt>
                <c:pt idx="27">
                  <c:v>0.36195640710888</c:v>
                </c:pt>
                <c:pt idx="28">
                  <c:v>0.35820143764479</c:v>
                </c:pt>
                <c:pt idx="29">
                  <c:v>0.372050890068397</c:v>
                </c:pt>
                <c:pt idx="30">
                  <c:v>0.370776114952382</c:v>
                </c:pt>
                <c:pt idx="31">
                  <c:v>0.3890846094893</c:v>
                </c:pt>
                <c:pt idx="32">
                  <c:v>0.383580564609339</c:v>
                </c:pt>
                <c:pt idx="33">
                  <c:v>0.389877957893249</c:v>
                </c:pt>
                <c:pt idx="34">
                  <c:v>0.37706730818979</c:v>
                </c:pt>
                <c:pt idx="35">
                  <c:v>0.365056859158922</c:v>
                </c:pt>
                <c:pt idx="36">
                  <c:v>0.354913545049056</c:v>
                </c:pt>
                <c:pt idx="37">
                  <c:v>0.359010678185365</c:v>
                </c:pt>
                <c:pt idx="38">
                  <c:v>0.365351227511693</c:v>
                </c:pt>
                <c:pt idx="39">
                  <c:v>0.357591828871847</c:v>
                </c:pt>
                <c:pt idx="40">
                  <c:v>0.357619869708847</c:v>
                </c:pt>
                <c:pt idx="41">
                  <c:v>0.357038070731785</c:v>
                </c:pt>
                <c:pt idx="42">
                  <c:v>0.361634807670268</c:v>
                </c:pt>
                <c:pt idx="43">
                  <c:v>0.356315958917457</c:v>
                </c:pt>
                <c:pt idx="44">
                  <c:v>0.358325517290539</c:v>
                </c:pt>
                <c:pt idx="45">
                  <c:v>0.349447906017303</c:v>
                </c:pt>
                <c:pt idx="46">
                  <c:v>0.365369021892548</c:v>
                </c:pt>
                <c:pt idx="47">
                  <c:v>0.358162641525268</c:v>
                </c:pt>
                <c:pt idx="48">
                  <c:v>0.366342455148697</c:v>
                </c:pt>
                <c:pt idx="49">
                  <c:v>0.355347484350204</c:v>
                </c:pt>
                <c:pt idx="50">
                  <c:v>0.347748778760433</c:v>
                </c:pt>
                <c:pt idx="51">
                  <c:v>0.343490546569228</c:v>
                </c:pt>
                <c:pt idx="52">
                  <c:v>0.336865225341171</c:v>
                </c:pt>
                <c:pt idx="53">
                  <c:v>0.334737481898628</c:v>
                </c:pt>
                <c:pt idx="54">
                  <c:v>0.337188184814295</c:v>
                </c:pt>
                <c:pt idx="55">
                  <c:v>0.340206712622603</c:v>
                </c:pt>
                <c:pt idx="56">
                  <c:v>0.340508945320835</c:v>
                </c:pt>
                <c:pt idx="57">
                  <c:v>0.336705150091348</c:v>
                </c:pt>
                <c:pt idx="58">
                  <c:v>0.336411603262945</c:v>
                </c:pt>
                <c:pt idx="59">
                  <c:v>0.337498599780332</c:v>
                </c:pt>
                <c:pt idx="60">
                  <c:v>0.339817857864681</c:v>
                </c:pt>
                <c:pt idx="61">
                  <c:v>0.340257139534549</c:v>
                </c:pt>
                <c:pt idx="62">
                  <c:v>0.341251105070114</c:v>
                </c:pt>
                <c:pt idx="63">
                  <c:v>0.335303544998169</c:v>
                </c:pt>
                <c:pt idx="64">
                  <c:v>0.338884651660919</c:v>
                </c:pt>
                <c:pt idx="65">
                  <c:v>0.340091586112976</c:v>
                </c:pt>
                <c:pt idx="66">
                  <c:v>0.345138669013977</c:v>
                </c:pt>
                <c:pt idx="67">
                  <c:v>0.356213599443436</c:v>
                </c:pt>
                <c:pt idx="68">
                  <c:v>0.358144670724869</c:v>
                </c:pt>
                <c:pt idx="69">
                  <c:v>0.353537291288376</c:v>
                </c:pt>
                <c:pt idx="70">
                  <c:v>0.364899009466171</c:v>
                </c:pt>
                <c:pt idx="71">
                  <c:v>0.37856051325798</c:v>
                </c:pt>
                <c:pt idx="72">
                  <c:v>0.376850873231888</c:v>
                </c:pt>
                <c:pt idx="73">
                  <c:v>0.377322345972061</c:v>
                </c:pt>
                <c:pt idx="74">
                  <c:v>0.376142919063568</c:v>
                </c:pt>
                <c:pt idx="75">
                  <c:v>0.387453883886337</c:v>
                </c:pt>
                <c:pt idx="76">
                  <c:v>0.386122345924377</c:v>
                </c:pt>
                <c:pt idx="77">
                  <c:v>0.388404905796051</c:v>
                </c:pt>
                <c:pt idx="78">
                  <c:v>0.395307958126068</c:v>
                </c:pt>
                <c:pt idx="79">
                  <c:v>0.40382245182991</c:v>
                </c:pt>
                <c:pt idx="80">
                  <c:v>0.409914493560791</c:v>
                </c:pt>
                <c:pt idx="81">
                  <c:v>0.412140548229218</c:v>
                </c:pt>
                <c:pt idx="82">
                  <c:v>0.420229762792587</c:v>
                </c:pt>
                <c:pt idx="83">
                  <c:v>0.42413055896759</c:v>
                </c:pt>
                <c:pt idx="84">
                  <c:v>0.414964467287064</c:v>
                </c:pt>
                <c:pt idx="85">
                  <c:v>0.412837088108063</c:v>
                </c:pt>
                <c:pt idx="86">
                  <c:v>0.415180146694183</c:v>
                </c:pt>
                <c:pt idx="87">
                  <c:v>0.424535095691681</c:v>
                </c:pt>
                <c:pt idx="88">
                  <c:v>0.435767561197281</c:v>
                </c:pt>
                <c:pt idx="89">
                  <c:v>0.444797962903976</c:v>
                </c:pt>
                <c:pt idx="90">
                  <c:v>0.439822733402252</c:v>
                </c:pt>
                <c:pt idx="91">
                  <c:v>0.436255872249603</c:v>
                </c:pt>
                <c:pt idx="92">
                  <c:v>0.42657807469368</c:v>
                </c:pt>
                <c:pt idx="93">
                  <c:v>0.438998490571976</c:v>
                </c:pt>
                <c:pt idx="94">
                  <c:v>0.441286265850067</c:v>
                </c:pt>
                <c:pt idx="95">
                  <c:v>0.452776372432709</c:v>
                </c:pt>
                <c:pt idx="96">
                  <c:v>0.447584867477417</c:v>
                </c:pt>
                <c:pt idx="97">
                  <c:v>0.454626768827438</c:v>
                </c:pt>
              </c:numCache>
            </c:numRef>
          </c:val>
          <c:smooth val="0"/>
        </c:ser>
        <c:ser>
          <c:idx val="1"/>
          <c:order val="1"/>
          <c:tx>
            <c:v>Piketty-Saez</c:v>
          </c:tx>
          <c:spPr>
            <a:ln w="22225">
              <a:solidFill>
                <a:sysClr val="windowText" lastClr="000000"/>
              </a:solidFill>
            </a:ln>
          </c:spPr>
          <c:marker>
            <c:symbol val="square"/>
            <c:size val="8"/>
            <c:spPr>
              <a:solidFill>
                <a:srgbClr val="1F497D">
                  <a:lumMod val="60000"/>
                  <a:lumOff val="40000"/>
                </a:srgbClr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[9]Data!$BL$10:$BL$110</c:f>
              <c:numCache>
                <c:formatCode>General</c:formatCode>
                <c:ptCount val="101"/>
                <c:pt idx="0">
                  <c:v>1917.0</c:v>
                </c:pt>
                <c:pt idx="1">
                  <c:v>1918.0</c:v>
                </c:pt>
                <c:pt idx="2">
                  <c:v>1919.0</c:v>
                </c:pt>
                <c:pt idx="3">
                  <c:v>1920.0</c:v>
                </c:pt>
                <c:pt idx="4">
                  <c:v>1921.0</c:v>
                </c:pt>
                <c:pt idx="5">
                  <c:v>1922.0</c:v>
                </c:pt>
                <c:pt idx="6">
                  <c:v>1923.0</c:v>
                </c:pt>
                <c:pt idx="7">
                  <c:v>1924.0</c:v>
                </c:pt>
                <c:pt idx="8">
                  <c:v>1925.0</c:v>
                </c:pt>
                <c:pt idx="9">
                  <c:v>1926.0</c:v>
                </c:pt>
                <c:pt idx="10">
                  <c:v>1927.0</c:v>
                </c:pt>
                <c:pt idx="11">
                  <c:v>1928.0</c:v>
                </c:pt>
                <c:pt idx="12">
                  <c:v>1929.0</c:v>
                </c:pt>
                <c:pt idx="13">
                  <c:v>1930.0</c:v>
                </c:pt>
                <c:pt idx="14">
                  <c:v>1931.0</c:v>
                </c:pt>
                <c:pt idx="15">
                  <c:v>1932.0</c:v>
                </c:pt>
                <c:pt idx="16">
                  <c:v>1933.0</c:v>
                </c:pt>
                <c:pt idx="17">
                  <c:v>1934.0</c:v>
                </c:pt>
                <c:pt idx="18">
                  <c:v>1935.0</c:v>
                </c:pt>
                <c:pt idx="19">
                  <c:v>1936.0</c:v>
                </c:pt>
                <c:pt idx="20">
                  <c:v>1937.0</c:v>
                </c:pt>
                <c:pt idx="21">
                  <c:v>1938.0</c:v>
                </c:pt>
                <c:pt idx="22">
                  <c:v>1939.0</c:v>
                </c:pt>
                <c:pt idx="23">
                  <c:v>1940.0</c:v>
                </c:pt>
                <c:pt idx="24">
                  <c:v>1941.0</c:v>
                </c:pt>
                <c:pt idx="25">
                  <c:v>1942.0</c:v>
                </c:pt>
                <c:pt idx="26">
                  <c:v>1943.0</c:v>
                </c:pt>
                <c:pt idx="27">
                  <c:v>1944.0</c:v>
                </c:pt>
                <c:pt idx="28">
                  <c:v>1945.0</c:v>
                </c:pt>
                <c:pt idx="29">
                  <c:v>1946.0</c:v>
                </c:pt>
                <c:pt idx="30">
                  <c:v>1947.0</c:v>
                </c:pt>
                <c:pt idx="31">
                  <c:v>1948.0</c:v>
                </c:pt>
                <c:pt idx="32">
                  <c:v>1949.0</c:v>
                </c:pt>
                <c:pt idx="33">
                  <c:v>1950.0</c:v>
                </c:pt>
                <c:pt idx="34">
                  <c:v>1951.0</c:v>
                </c:pt>
                <c:pt idx="35">
                  <c:v>1952.0</c:v>
                </c:pt>
                <c:pt idx="36">
                  <c:v>1953.0</c:v>
                </c:pt>
                <c:pt idx="37">
                  <c:v>1954.0</c:v>
                </c:pt>
                <c:pt idx="38">
                  <c:v>1955.0</c:v>
                </c:pt>
                <c:pt idx="39">
                  <c:v>1956.0</c:v>
                </c:pt>
                <c:pt idx="40">
                  <c:v>1957.0</c:v>
                </c:pt>
                <c:pt idx="41">
                  <c:v>1958.0</c:v>
                </c:pt>
                <c:pt idx="42">
                  <c:v>1959.0</c:v>
                </c:pt>
                <c:pt idx="43">
                  <c:v>1960.0</c:v>
                </c:pt>
                <c:pt idx="44">
                  <c:v>1961.0</c:v>
                </c:pt>
                <c:pt idx="45">
                  <c:v>1962.0</c:v>
                </c:pt>
                <c:pt idx="46">
                  <c:v>1963.0</c:v>
                </c:pt>
                <c:pt idx="47">
                  <c:v>1964.0</c:v>
                </c:pt>
                <c:pt idx="48">
                  <c:v>1965.0</c:v>
                </c:pt>
                <c:pt idx="49">
                  <c:v>1966.0</c:v>
                </c:pt>
                <c:pt idx="50">
                  <c:v>1967.0</c:v>
                </c:pt>
                <c:pt idx="51">
                  <c:v>1968.0</c:v>
                </c:pt>
                <c:pt idx="52">
                  <c:v>1969.0</c:v>
                </c:pt>
                <c:pt idx="53">
                  <c:v>1970.0</c:v>
                </c:pt>
                <c:pt idx="54">
                  <c:v>1971.0</c:v>
                </c:pt>
                <c:pt idx="55">
                  <c:v>1972.0</c:v>
                </c:pt>
                <c:pt idx="56">
                  <c:v>1973.0</c:v>
                </c:pt>
                <c:pt idx="57">
                  <c:v>1974.0</c:v>
                </c:pt>
                <c:pt idx="58">
                  <c:v>1975.0</c:v>
                </c:pt>
                <c:pt idx="59">
                  <c:v>1976.0</c:v>
                </c:pt>
                <c:pt idx="60">
                  <c:v>1977.0</c:v>
                </c:pt>
                <c:pt idx="61">
                  <c:v>1978.0</c:v>
                </c:pt>
                <c:pt idx="62">
                  <c:v>1979.0</c:v>
                </c:pt>
                <c:pt idx="63">
                  <c:v>1980.0</c:v>
                </c:pt>
                <c:pt idx="64">
                  <c:v>1981.0</c:v>
                </c:pt>
                <c:pt idx="65">
                  <c:v>1982.0</c:v>
                </c:pt>
                <c:pt idx="66">
                  <c:v>1983.0</c:v>
                </c:pt>
                <c:pt idx="67">
                  <c:v>1984.0</c:v>
                </c:pt>
                <c:pt idx="68">
                  <c:v>1985.0</c:v>
                </c:pt>
                <c:pt idx="69">
                  <c:v>1986.0</c:v>
                </c:pt>
                <c:pt idx="70">
                  <c:v>1987.0</c:v>
                </c:pt>
                <c:pt idx="71">
                  <c:v>1988.0</c:v>
                </c:pt>
                <c:pt idx="72">
                  <c:v>1989.0</c:v>
                </c:pt>
                <c:pt idx="73">
                  <c:v>1990.0</c:v>
                </c:pt>
                <c:pt idx="74">
                  <c:v>1991.0</c:v>
                </c:pt>
                <c:pt idx="75">
                  <c:v>1992.0</c:v>
                </c:pt>
                <c:pt idx="76">
                  <c:v>1993.0</c:v>
                </c:pt>
                <c:pt idx="77">
                  <c:v>1994.0</c:v>
                </c:pt>
                <c:pt idx="78">
                  <c:v>1995.0</c:v>
                </c:pt>
                <c:pt idx="79">
                  <c:v>1996.0</c:v>
                </c:pt>
                <c:pt idx="80">
                  <c:v>1997.0</c:v>
                </c:pt>
                <c:pt idx="81">
                  <c:v>1998.0</c:v>
                </c:pt>
                <c:pt idx="82">
                  <c:v>1999.0</c:v>
                </c:pt>
                <c:pt idx="83">
                  <c:v>2000.0</c:v>
                </c:pt>
                <c:pt idx="84">
                  <c:v>2001.0</c:v>
                </c:pt>
                <c:pt idx="85">
                  <c:v>2002.0</c:v>
                </c:pt>
                <c:pt idx="86">
                  <c:v>2003.0</c:v>
                </c:pt>
                <c:pt idx="87">
                  <c:v>2004.0</c:v>
                </c:pt>
                <c:pt idx="88">
                  <c:v>2005.0</c:v>
                </c:pt>
                <c:pt idx="89">
                  <c:v>2006.0</c:v>
                </c:pt>
                <c:pt idx="90">
                  <c:v>2007.0</c:v>
                </c:pt>
                <c:pt idx="91">
                  <c:v>2008.0</c:v>
                </c:pt>
                <c:pt idx="92">
                  <c:v>2009.0</c:v>
                </c:pt>
                <c:pt idx="93">
                  <c:v>2010.0</c:v>
                </c:pt>
                <c:pt idx="94">
                  <c:v>2011.0</c:v>
                </c:pt>
                <c:pt idx="95">
                  <c:v>2012.0</c:v>
                </c:pt>
                <c:pt idx="96">
                  <c:v>2013.0</c:v>
                </c:pt>
                <c:pt idx="97">
                  <c:v>2014.0</c:v>
                </c:pt>
                <c:pt idx="98">
                  <c:v>2015.0</c:v>
                </c:pt>
                <c:pt idx="99">
                  <c:v>2016.0</c:v>
                </c:pt>
                <c:pt idx="100">
                  <c:v>2017.0</c:v>
                </c:pt>
              </c:numCache>
            </c:numRef>
          </c:cat>
          <c:val>
            <c:numRef>
              <c:f>[9]Data!$BW$10:$BW$110</c:f>
              <c:numCache>
                <c:formatCode>General</c:formatCode>
                <c:ptCount val="101"/>
                <c:pt idx="0">
                  <c:v>0.441609679519782</c:v>
                </c:pt>
                <c:pt idx="1">
                  <c:v>0.412769172788699</c:v>
                </c:pt>
                <c:pt idx="2">
                  <c:v>0.433446912496334</c:v>
                </c:pt>
                <c:pt idx="3">
                  <c:v>0.416968923754753</c:v>
                </c:pt>
                <c:pt idx="4">
                  <c:v>0.448381857730898</c:v>
                </c:pt>
                <c:pt idx="5">
                  <c:v>0.438006675696323</c:v>
                </c:pt>
                <c:pt idx="6">
                  <c:v>0.410565506005193</c:v>
                </c:pt>
                <c:pt idx="7">
                  <c:v>0.431969364354893</c:v>
                </c:pt>
                <c:pt idx="8">
                  <c:v>0.448380621298005</c:v>
                </c:pt>
                <c:pt idx="9">
                  <c:v>0.45171476769931</c:v>
                </c:pt>
                <c:pt idx="10">
                  <c:v>0.445033334192797</c:v>
                </c:pt>
                <c:pt idx="11">
                  <c:v>0.457181731261731</c:v>
                </c:pt>
                <c:pt idx="12">
                  <c:v>0.441038773754824</c:v>
                </c:pt>
                <c:pt idx="13">
                  <c:v>0.424142888384746</c:v>
                </c:pt>
                <c:pt idx="14">
                  <c:v>0.407967289004016</c:v>
                </c:pt>
                <c:pt idx="15">
                  <c:v>0.41954768001644</c:v>
                </c:pt>
                <c:pt idx="16">
                  <c:v>0.423524396523932</c:v>
                </c:pt>
                <c:pt idx="17">
                  <c:v>0.449966551039208</c:v>
                </c:pt>
                <c:pt idx="18">
                  <c:v>0.440929336058212</c:v>
                </c:pt>
                <c:pt idx="19">
                  <c:v>0.443262522535811</c:v>
                </c:pt>
                <c:pt idx="20">
                  <c:v>0.439888868137468</c:v>
                </c:pt>
                <c:pt idx="21">
                  <c:v>0.437103515472692</c:v>
                </c:pt>
                <c:pt idx="22">
                  <c:v>0.455543514392919</c:v>
                </c:pt>
                <c:pt idx="23">
                  <c:v>0.456598689434409</c:v>
                </c:pt>
                <c:pt idx="24">
                  <c:v>0.43906186242365</c:v>
                </c:pt>
                <c:pt idx="25">
                  <c:v>0.395372714219509</c:v>
                </c:pt>
                <c:pt idx="26">
                  <c:v>0.359567983562239</c:v>
                </c:pt>
                <c:pt idx="27">
                  <c:v>0.360100601653185</c:v>
                </c:pt>
                <c:pt idx="28">
                  <c:v>0.33823018968933</c:v>
                </c:pt>
                <c:pt idx="29">
                  <c:v>0.341836132749556</c:v>
                </c:pt>
                <c:pt idx="30">
                  <c:v>0.343675304236436</c:v>
                </c:pt>
                <c:pt idx="31">
                  <c:v>0.365396123616483</c:v>
                </c:pt>
                <c:pt idx="32">
                  <c:v>0.361686815424867</c:v>
                </c:pt>
                <c:pt idx="33">
                  <c:v>0.362386501833182</c:v>
                </c:pt>
                <c:pt idx="34">
                  <c:v>0.351108708423809</c:v>
                </c:pt>
                <c:pt idx="35">
                  <c:v>0.338240638477447</c:v>
                </c:pt>
                <c:pt idx="36">
                  <c:v>0.328443855441917</c:v>
                </c:pt>
                <c:pt idx="37">
                  <c:v>0.330079068070436</c:v>
                </c:pt>
                <c:pt idx="38">
                  <c:v>0.333621266912162</c:v>
                </c:pt>
                <c:pt idx="39">
                  <c:v>0.322886618103354</c:v>
                </c:pt>
                <c:pt idx="40">
                  <c:v>0.319197584441211</c:v>
                </c:pt>
                <c:pt idx="41">
                  <c:v>0.317593162011716</c:v>
                </c:pt>
                <c:pt idx="42">
                  <c:v>0.320484855553803</c:v>
                </c:pt>
                <c:pt idx="43">
                  <c:v>0.313684275904781</c:v>
                </c:pt>
                <c:pt idx="44">
                  <c:v>0.3131313265854</c:v>
                </c:pt>
                <c:pt idx="45">
                  <c:v>0.310339897871017</c:v>
                </c:pt>
                <c:pt idx="46">
                  <c:v>0.324930295348167</c:v>
                </c:pt>
                <c:pt idx="47">
                  <c:v>0.319762170314789</c:v>
                </c:pt>
                <c:pt idx="48">
                  <c:v>0.326727852225304</c:v>
                </c:pt>
                <c:pt idx="49">
                  <c:v>0.316826045513153</c:v>
                </c:pt>
                <c:pt idx="50">
                  <c:v>0.304842986166477</c:v>
                </c:pt>
                <c:pt idx="51">
                  <c:v>0.297533648088574</c:v>
                </c:pt>
                <c:pt idx="52">
                  <c:v>0.290883001405746</c:v>
                </c:pt>
                <c:pt idx="53">
                  <c:v>0.289035483379848</c:v>
                </c:pt>
                <c:pt idx="54">
                  <c:v>0.290425423328998</c:v>
                </c:pt>
                <c:pt idx="55">
                  <c:v>0.293547482178837</c:v>
                </c:pt>
                <c:pt idx="56">
                  <c:v>0.294848546605863</c:v>
                </c:pt>
                <c:pt idx="57">
                  <c:v>0.290092315579841</c:v>
                </c:pt>
                <c:pt idx="58">
                  <c:v>0.288936494863378</c:v>
                </c:pt>
                <c:pt idx="59">
                  <c:v>0.289212852487054</c:v>
                </c:pt>
                <c:pt idx="60">
                  <c:v>0.292382396700255</c:v>
                </c:pt>
                <c:pt idx="61">
                  <c:v>0.294705258668033</c:v>
                </c:pt>
                <c:pt idx="62">
                  <c:v>0.295561820268631</c:v>
                </c:pt>
                <c:pt idx="63">
                  <c:v>0.287630051374435</c:v>
                </c:pt>
                <c:pt idx="64">
                  <c:v>0.29575502872467</c:v>
                </c:pt>
                <c:pt idx="65">
                  <c:v>0.298775792121887</c:v>
                </c:pt>
                <c:pt idx="66">
                  <c:v>0.305618643760681</c:v>
                </c:pt>
                <c:pt idx="67">
                  <c:v>0.31989786028862</c:v>
                </c:pt>
                <c:pt idx="68">
                  <c:v>0.319548428058624</c:v>
                </c:pt>
                <c:pt idx="69">
                  <c:v>0.309982776641846</c:v>
                </c:pt>
                <c:pt idx="70">
                  <c:v>0.317705750465393</c:v>
                </c:pt>
                <c:pt idx="71">
                  <c:v>0.332306206226349</c:v>
                </c:pt>
                <c:pt idx="72">
                  <c:v>0.329096555709839</c:v>
                </c:pt>
                <c:pt idx="73">
                  <c:v>0.328181624412537</c:v>
                </c:pt>
                <c:pt idx="74">
                  <c:v>0.326907098293304</c:v>
                </c:pt>
                <c:pt idx="75">
                  <c:v>0.334763169288635</c:v>
                </c:pt>
                <c:pt idx="76">
                  <c:v>0.330514639616013</c:v>
                </c:pt>
                <c:pt idx="77">
                  <c:v>0.330448895692825</c:v>
                </c:pt>
                <c:pt idx="78">
                  <c:v>0.335537403821945</c:v>
                </c:pt>
                <c:pt idx="79">
                  <c:v>0.341409891843796</c:v>
                </c:pt>
                <c:pt idx="80">
                  <c:v>0.345995754003525</c:v>
                </c:pt>
                <c:pt idx="81">
                  <c:v>0.34511587023735</c:v>
                </c:pt>
                <c:pt idx="82">
                  <c:v>0.350582957267761</c:v>
                </c:pt>
                <c:pt idx="83">
                  <c:v>0.353394567966461</c:v>
                </c:pt>
                <c:pt idx="84">
                  <c:v>0.351057767868042</c:v>
                </c:pt>
                <c:pt idx="85">
                  <c:v>0.353481262922287</c:v>
                </c:pt>
                <c:pt idx="86">
                  <c:v>0.356492519378662</c:v>
                </c:pt>
                <c:pt idx="87">
                  <c:v>0.361439496278763</c:v>
                </c:pt>
                <c:pt idx="88">
                  <c:v>0.365546941757202</c:v>
                </c:pt>
                <c:pt idx="89">
                  <c:v>0.371448487043381</c:v>
                </c:pt>
                <c:pt idx="90">
                  <c:v>0.363124936819076</c:v>
                </c:pt>
                <c:pt idx="91">
                  <c:v>0.359632581472397</c:v>
                </c:pt>
                <c:pt idx="92">
                  <c:v>0.358562797307968</c:v>
                </c:pt>
                <c:pt idx="93">
                  <c:v>0.366223752498627</c:v>
                </c:pt>
                <c:pt idx="94">
                  <c:v>0.368430197238922</c:v>
                </c:pt>
                <c:pt idx="95">
                  <c:v>0.378685355186462</c:v>
                </c:pt>
                <c:pt idx="96">
                  <c:v>0.370742172002792</c:v>
                </c:pt>
                <c:pt idx="97">
                  <c:v>0.375288218259811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436712"/>
        <c:axId val="-2032818072"/>
      </c:lineChart>
      <c:catAx>
        <c:axId val="-2032436712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  <a:prstDash val="sysDash"/>
            </a:ln>
          </c:spPr>
        </c:majorGridlines>
        <c:numFmt formatCode="General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818072"/>
        <c:crossesAt val="0.0"/>
        <c:auto val="1"/>
        <c:lblAlgn val="ctr"/>
        <c:lblOffset val="100"/>
        <c:tickLblSkip val="5"/>
        <c:tickMarkSkip val="5"/>
        <c:noMultiLvlLbl val="0"/>
      </c:catAx>
      <c:valAx>
        <c:axId val="-2032818072"/>
        <c:scaling>
          <c:orientation val="minMax"/>
          <c:max val="0.5"/>
          <c:min val="0.25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800"/>
                  <a:t>% of national income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2436712"/>
        <c:crosses val="autoZero"/>
        <c:crossBetween val="midCat"/>
        <c:majorUnit val="0.05"/>
        <c:minorUnit val="0.05"/>
      </c:valAx>
      <c:spPr>
        <a:solidFill>
          <a:srgbClr val="FFFFFF"/>
        </a:solidFill>
        <a:ln w="3175">
          <a:noFill/>
          <a:prstDash val="solid"/>
        </a:ln>
      </c:spPr>
    </c:plotArea>
    <c:plotVisOnly val="1"/>
    <c:dispBlanksAs val="span"/>
    <c:showDLblsOverMax val="0"/>
  </c:chart>
  <c:spPr>
    <a:noFill/>
    <a:ln w="9525">
      <a:noFill/>
    </a:ln>
  </c:spPr>
  <c:txPr>
    <a:bodyPr/>
    <a:lstStyle/>
    <a:p>
      <a:pPr algn="ctr"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progressive</a:t>
            </a:r>
            <a:r>
              <a:rPr lang="en-US" baseline="0"/>
              <a:t> wealth tax on wealth inequality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61074160500143"/>
          <c:y val="0.121475054229935"/>
          <c:w val="0.865511062305801"/>
          <c:h val="0.78232838574137"/>
        </c:manualLayout>
      </c:layout>
      <c:lineChart>
        <c:grouping val="standard"/>
        <c:varyColors val="0"/>
        <c:ser>
          <c:idx val="0"/>
          <c:order val="0"/>
          <c:tx>
            <c:strRef>
              <c:f>'inequality-prediction'!$C$1</c:f>
              <c:strCache>
                <c:ptCount val="1"/>
                <c:pt idx="0">
                  <c:v>top 0.1% wealth share (business as usual)</c:v>
                </c:pt>
              </c:strCache>
            </c:strRef>
          </c:tx>
          <c:cat>
            <c:numRef>
              <c:f>'inequality-prediction'!$A$2:$A$82</c:f>
              <c:numCache>
                <c:formatCode>General</c:formatCode>
                <c:ptCount val="81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  <c:pt idx="46">
                  <c:v>2016.0</c:v>
                </c:pt>
                <c:pt idx="47">
                  <c:v>2017.0</c:v>
                </c:pt>
                <c:pt idx="48">
                  <c:v>2018.0</c:v>
                </c:pt>
                <c:pt idx="49">
                  <c:v>2019.0</c:v>
                </c:pt>
                <c:pt idx="50">
                  <c:v>2020.0</c:v>
                </c:pt>
                <c:pt idx="51">
                  <c:v>2021.0</c:v>
                </c:pt>
                <c:pt idx="52">
                  <c:v>2022.0</c:v>
                </c:pt>
                <c:pt idx="53">
                  <c:v>2023.0</c:v>
                </c:pt>
                <c:pt idx="54">
                  <c:v>2024.0</c:v>
                </c:pt>
                <c:pt idx="55">
                  <c:v>2025.0</c:v>
                </c:pt>
                <c:pt idx="56">
                  <c:v>2026.0</c:v>
                </c:pt>
                <c:pt idx="57">
                  <c:v>2027.0</c:v>
                </c:pt>
                <c:pt idx="58">
                  <c:v>2028.0</c:v>
                </c:pt>
                <c:pt idx="59">
                  <c:v>2029.0</c:v>
                </c:pt>
                <c:pt idx="60">
                  <c:v>2030.0</c:v>
                </c:pt>
                <c:pt idx="61">
                  <c:v>2031.0</c:v>
                </c:pt>
                <c:pt idx="62">
                  <c:v>2032.0</c:v>
                </c:pt>
                <c:pt idx="63">
                  <c:v>2033.0</c:v>
                </c:pt>
                <c:pt idx="64">
                  <c:v>2034.0</c:v>
                </c:pt>
                <c:pt idx="65">
                  <c:v>2035.0</c:v>
                </c:pt>
                <c:pt idx="66">
                  <c:v>2036.0</c:v>
                </c:pt>
                <c:pt idx="67">
                  <c:v>2037.0</c:v>
                </c:pt>
                <c:pt idx="68">
                  <c:v>2038.0</c:v>
                </c:pt>
                <c:pt idx="69">
                  <c:v>2039.0</c:v>
                </c:pt>
                <c:pt idx="70">
                  <c:v>2040.0</c:v>
                </c:pt>
                <c:pt idx="71">
                  <c:v>2041.0</c:v>
                </c:pt>
                <c:pt idx="72">
                  <c:v>2042.0</c:v>
                </c:pt>
                <c:pt idx="73">
                  <c:v>2043.0</c:v>
                </c:pt>
                <c:pt idx="74">
                  <c:v>2044.0</c:v>
                </c:pt>
                <c:pt idx="75">
                  <c:v>2045.0</c:v>
                </c:pt>
                <c:pt idx="76">
                  <c:v>2046.0</c:v>
                </c:pt>
                <c:pt idx="77">
                  <c:v>2047.0</c:v>
                </c:pt>
                <c:pt idx="78">
                  <c:v>2048.0</c:v>
                </c:pt>
                <c:pt idx="79">
                  <c:v>2049.0</c:v>
                </c:pt>
                <c:pt idx="80">
                  <c:v>2050.0</c:v>
                </c:pt>
              </c:numCache>
            </c:numRef>
          </c:cat>
          <c:val>
            <c:numRef>
              <c:f>'inequality-prediction'!$C$2:$C$82</c:f>
              <c:numCache>
                <c:formatCode>0.0%</c:formatCode>
                <c:ptCount val="81"/>
                <c:pt idx="0">
                  <c:v>0.0885277434135787</c:v>
                </c:pt>
                <c:pt idx="1">
                  <c:v>0.0851110640651313</c:v>
                </c:pt>
                <c:pt idx="2">
                  <c:v>0.0809755989284895</c:v>
                </c:pt>
                <c:pt idx="3">
                  <c:v>0.0755537690811252</c:v>
                </c:pt>
                <c:pt idx="4">
                  <c:v>0.0728998859001422</c:v>
                </c:pt>
                <c:pt idx="5">
                  <c:v>0.0695339945274895</c:v>
                </c:pt>
                <c:pt idx="6">
                  <c:v>0.0669119186033384</c:v>
                </c:pt>
                <c:pt idx="7">
                  <c:v>0.0663097159770523</c:v>
                </c:pt>
                <c:pt idx="8">
                  <c:v>0.0666104339487204</c:v>
                </c:pt>
                <c:pt idx="9">
                  <c:v>0.0717357471585274</c:v>
                </c:pt>
                <c:pt idx="10">
                  <c:v>0.0728591680526733</c:v>
                </c:pt>
                <c:pt idx="11">
                  <c:v>0.0803309231996536</c:v>
                </c:pt>
                <c:pt idx="12">
                  <c:v>0.085009902715683</c:v>
                </c:pt>
                <c:pt idx="13">
                  <c:v>0.0803304687142372</c:v>
                </c:pt>
                <c:pt idx="14">
                  <c:v>0.0845668464899063</c:v>
                </c:pt>
                <c:pt idx="15">
                  <c:v>0.0877382159233093</c:v>
                </c:pt>
                <c:pt idx="16">
                  <c:v>0.0838004648685455</c:v>
                </c:pt>
                <c:pt idx="17">
                  <c:v>0.0931650400161743</c:v>
                </c:pt>
                <c:pt idx="18">
                  <c:v>0.109208643436432</c:v>
                </c:pt>
                <c:pt idx="19">
                  <c:v>0.107091836631298</c:v>
                </c:pt>
                <c:pt idx="20">
                  <c:v>0.10794435441494</c:v>
                </c:pt>
                <c:pt idx="21">
                  <c:v>0.10323628783226</c:v>
                </c:pt>
                <c:pt idx="22">
                  <c:v>0.113807953894138</c:v>
                </c:pt>
                <c:pt idx="23">
                  <c:v>0.115205407142639</c:v>
                </c:pt>
                <c:pt idx="24">
                  <c:v>0.114253282546997</c:v>
                </c:pt>
                <c:pt idx="25">
                  <c:v>0.11639715731144</c:v>
                </c:pt>
                <c:pt idx="26">
                  <c:v>0.122535109519959</c:v>
                </c:pt>
                <c:pt idx="27">
                  <c:v>0.129928544163704</c:v>
                </c:pt>
                <c:pt idx="28">
                  <c:v>0.136503890156746</c:v>
                </c:pt>
                <c:pt idx="29">
                  <c:v>0.141530692577362</c:v>
                </c:pt>
                <c:pt idx="30">
                  <c:v>0.14925391972065</c:v>
                </c:pt>
                <c:pt idx="31">
                  <c:v>0.147152319550514</c:v>
                </c:pt>
                <c:pt idx="32">
                  <c:v>0.135712757706642</c:v>
                </c:pt>
                <c:pt idx="33">
                  <c:v>0.136126101016998</c:v>
                </c:pt>
                <c:pt idx="34">
                  <c:v>0.14576418697834</c:v>
                </c:pt>
                <c:pt idx="35">
                  <c:v>0.152421966195107</c:v>
                </c:pt>
                <c:pt idx="36">
                  <c:v>0.156584307551384</c:v>
                </c:pt>
                <c:pt idx="37">
                  <c:v>0.166203767061234</c:v>
                </c:pt>
                <c:pt idx="38">
                  <c:v>0.178415730595589</c:v>
                </c:pt>
                <c:pt idx="39">
                  <c:v>0.180125311017036</c:v>
                </c:pt>
                <c:pt idx="40">
                  <c:v>0.196095108985901</c:v>
                </c:pt>
                <c:pt idx="41">
                  <c:v>0.190341100096703</c:v>
                </c:pt>
                <c:pt idx="42">
                  <c:v>0.202189087867737</c:v>
                </c:pt>
                <c:pt idx="43">
                  <c:v>0.191117644309998</c:v>
                </c:pt>
                <c:pt idx="44">
                  <c:v>0.190877079963684</c:v>
                </c:pt>
                <c:pt idx="45">
                  <c:v>0.190615549683571</c:v>
                </c:pt>
                <c:pt idx="46">
                  <c:v>0.189917430281639</c:v>
                </c:pt>
                <c:pt idx="47">
                  <c:v>0.193073438409486</c:v>
                </c:pt>
                <c:pt idx="48">
                  <c:v>0.196281892420201</c:v>
                </c:pt>
                <c:pt idx="49">
                  <c:v>0.199543663848494</c:v>
                </c:pt>
                <c:pt idx="50">
                  <c:v>0.202859638712056</c:v>
                </c:pt>
                <c:pt idx="51">
                  <c:v>0.206230717752237</c:v>
                </c:pt>
                <c:pt idx="52">
                  <c:v>0.209657816678716</c:v>
                </c:pt>
                <c:pt idx="53">
                  <c:v>0.213141866418245</c:v>
                </c:pt>
                <c:pt idx="54">
                  <c:v>0.216683813367522</c:v>
                </c:pt>
                <c:pt idx="55">
                  <c:v>0.220284619650267</c:v>
                </c:pt>
                <c:pt idx="56">
                  <c:v>0.223945263378571</c:v>
                </c:pt>
                <c:pt idx="57">
                  <c:v>0.227666738918586</c:v>
                </c:pt>
                <c:pt idx="58">
                  <c:v>0.231450057160635</c:v>
                </c:pt>
                <c:pt idx="59">
                  <c:v>0.235296245793803</c:v>
                </c:pt>
                <c:pt idx="60">
                  <c:v>0.239206349585098</c:v>
                </c:pt>
                <c:pt idx="61">
                  <c:v>0.243181430663247</c:v>
                </c:pt>
                <c:pt idx="62">
                  <c:v>0.247222568807211</c:v>
                </c:pt>
                <c:pt idx="63">
                  <c:v>0.251330861739491</c:v>
                </c:pt>
                <c:pt idx="64">
                  <c:v>0.255507425424312</c:v>
                </c:pt>
                <c:pt idx="65">
                  <c:v>0.259753394370757</c:v>
                </c:pt>
                <c:pt idx="66">
                  <c:v>0.264069921940945</c:v>
                </c:pt>
                <c:pt idx="67">
                  <c:v>0.268458180663327</c:v>
                </c:pt>
                <c:pt idx="68">
                  <c:v>0.272919362551183</c:v>
                </c:pt>
                <c:pt idx="69">
                  <c:v>0.277454679426422</c:v>
                </c:pt>
                <c:pt idx="70">
                  <c:v>0.282065363248758</c:v>
                </c:pt>
                <c:pt idx="71">
                  <c:v>0.28675266645035</c:v>
                </c:pt>
                <c:pt idx="72">
                  <c:v>0.291517862276016</c:v>
                </c:pt>
                <c:pt idx="73">
                  <c:v>0.296362245129087</c:v>
                </c:pt>
                <c:pt idx="74">
                  <c:v>0.301287130923021</c:v>
                </c:pt>
                <c:pt idx="75">
                  <c:v>0.306293857438849</c:v>
                </c:pt>
                <c:pt idx="76">
                  <c:v>0.311383784688566</c:v>
                </c:pt>
                <c:pt idx="77">
                  <c:v>0.316558295284563</c:v>
                </c:pt>
                <c:pt idx="78">
                  <c:v>0.321818794815196</c:v>
                </c:pt>
                <c:pt idx="79">
                  <c:v>0.327166712226593</c:v>
                </c:pt>
                <c:pt idx="80">
                  <c:v>0.332603500210808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'inequality-prediction'!$D$1</c:f>
              <c:strCache>
                <c:ptCount val="1"/>
                <c:pt idx="0">
                  <c:v>top 0.1% wealth share (with wealth taxl)</c:v>
                </c:pt>
              </c:strCache>
            </c:strRef>
          </c:tx>
          <c:cat>
            <c:numRef>
              <c:f>'inequality-prediction'!$A$2:$A$82</c:f>
              <c:numCache>
                <c:formatCode>General</c:formatCode>
                <c:ptCount val="81"/>
                <c:pt idx="0">
                  <c:v>1970.0</c:v>
                </c:pt>
                <c:pt idx="1">
                  <c:v>1971.0</c:v>
                </c:pt>
                <c:pt idx="2">
                  <c:v>1972.0</c:v>
                </c:pt>
                <c:pt idx="3">
                  <c:v>1973.0</c:v>
                </c:pt>
                <c:pt idx="4">
                  <c:v>1974.0</c:v>
                </c:pt>
                <c:pt idx="5">
                  <c:v>1975.0</c:v>
                </c:pt>
                <c:pt idx="6">
                  <c:v>1976.0</c:v>
                </c:pt>
                <c:pt idx="7">
                  <c:v>1977.0</c:v>
                </c:pt>
                <c:pt idx="8">
                  <c:v>1978.0</c:v>
                </c:pt>
                <c:pt idx="9">
                  <c:v>1979.0</c:v>
                </c:pt>
                <c:pt idx="10">
                  <c:v>1980.0</c:v>
                </c:pt>
                <c:pt idx="11">
                  <c:v>1981.0</c:v>
                </c:pt>
                <c:pt idx="12">
                  <c:v>1982.0</c:v>
                </c:pt>
                <c:pt idx="13">
                  <c:v>1983.0</c:v>
                </c:pt>
                <c:pt idx="14">
                  <c:v>1984.0</c:v>
                </c:pt>
                <c:pt idx="15">
                  <c:v>1985.0</c:v>
                </c:pt>
                <c:pt idx="16">
                  <c:v>1986.0</c:v>
                </c:pt>
                <c:pt idx="17">
                  <c:v>1987.0</c:v>
                </c:pt>
                <c:pt idx="18">
                  <c:v>1988.0</c:v>
                </c:pt>
                <c:pt idx="19">
                  <c:v>1989.0</c:v>
                </c:pt>
                <c:pt idx="20">
                  <c:v>1990.0</c:v>
                </c:pt>
                <c:pt idx="21">
                  <c:v>1991.0</c:v>
                </c:pt>
                <c:pt idx="22">
                  <c:v>1992.0</c:v>
                </c:pt>
                <c:pt idx="23">
                  <c:v>1993.0</c:v>
                </c:pt>
                <c:pt idx="24">
                  <c:v>1994.0</c:v>
                </c:pt>
                <c:pt idx="25">
                  <c:v>1995.0</c:v>
                </c:pt>
                <c:pt idx="26">
                  <c:v>1996.0</c:v>
                </c:pt>
                <c:pt idx="27">
                  <c:v>1997.0</c:v>
                </c:pt>
                <c:pt idx="28">
                  <c:v>1998.0</c:v>
                </c:pt>
                <c:pt idx="29">
                  <c:v>1999.0</c:v>
                </c:pt>
                <c:pt idx="30">
                  <c:v>2000.0</c:v>
                </c:pt>
                <c:pt idx="31">
                  <c:v>2001.0</c:v>
                </c:pt>
                <c:pt idx="32">
                  <c:v>2002.0</c:v>
                </c:pt>
                <c:pt idx="33">
                  <c:v>2003.0</c:v>
                </c:pt>
                <c:pt idx="34">
                  <c:v>2004.0</c:v>
                </c:pt>
                <c:pt idx="35">
                  <c:v>2005.0</c:v>
                </c:pt>
                <c:pt idx="36">
                  <c:v>2006.0</c:v>
                </c:pt>
                <c:pt idx="37">
                  <c:v>2007.0</c:v>
                </c:pt>
                <c:pt idx="38">
                  <c:v>2008.0</c:v>
                </c:pt>
                <c:pt idx="39">
                  <c:v>2009.0</c:v>
                </c:pt>
                <c:pt idx="40">
                  <c:v>2010.0</c:v>
                </c:pt>
                <c:pt idx="41">
                  <c:v>2011.0</c:v>
                </c:pt>
                <c:pt idx="42">
                  <c:v>2012.0</c:v>
                </c:pt>
                <c:pt idx="43">
                  <c:v>2013.0</c:v>
                </c:pt>
                <c:pt idx="44">
                  <c:v>2014.0</c:v>
                </c:pt>
                <c:pt idx="45">
                  <c:v>2015.0</c:v>
                </c:pt>
                <c:pt idx="46">
                  <c:v>2016.0</c:v>
                </c:pt>
                <c:pt idx="47">
                  <c:v>2017.0</c:v>
                </c:pt>
                <c:pt idx="48">
                  <c:v>2018.0</c:v>
                </c:pt>
                <c:pt idx="49">
                  <c:v>2019.0</c:v>
                </c:pt>
                <c:pt idx="50">
                  <c:v>2020.0</c:v>
                </c:pt>
                <c:pt idx="51">
                  <c:v>2021.0</c:v>
                </c:pt>
                <c:pt idx="52">
                  <c:v>2022.0</c:v>
                </c:pt>
                <c:pt idx="53">
                  <c:v>2023.0</c:v>
                </c:pt>
                <c:pt idx="54">
                  <c:v>2024.0</c:v>
                </c:pt>
                <c:pt idx="55">
                  <c:v>2025.0</c:v>
                </c:pt>
                <c:pt idx="56">
                  <c:v>2026.0</c:v>
                </c:pt>
                <c:pt idx="57">
                  <c:v>2027.0</c:v>
                </c:pt>
                <c:pt idx="58">
                  <c:v>2028.0</c:v>
                </c:pt>
                <c:pt idx="59">
                  <c:v>2029.0</c:v>
                </c:pt>
                <c:pt idx="60">
                  <c:v>2030.0</c:v>
                </c:pt>
                <c:pt idx="61">
                  <c:v>2031.0</c:v>
                </c:pt>
                <c:pt idx="62">
                  <c:v>2032.0</c:v>
                </c:pt>
                <c:pt idx="63">
                  <c:v>2033.0</c:v>
                </c:pt>
                <c:pt idx="64">
                  <c:v>2034.0</c:v>
                </c:pt>
                <c:pt idx="65">
                  <c:v>2035.0</c:v>
                </c:pt>
                <c:pt idx="66">
                  <c:v>2036.0</c:v>
                </c:pt>
                <c:pt idx="67">
                  <c:v>2037.0</c:v>
                </c:pt>
                <c:pt idx="68">
                  <c:v>2038.0</c:v>
                </c:pt>
                <c:pt idx="69">
                  <c:v>2039.0</c:v>
                </c:pt>
                <c:pt idx="70">
                  <c:v>2040.0</c:v>
                </c:pt>
                <c:pt idx="71">
                  <c:v>2041.0</c:v>
                </c:pt>
                <c:pt idx="72">
                  <c:v>2042.0</c:v>
                </c:pt>
                <c:pt idx="73">
                  <c:v>2043.0</c:v>
                </c:pt>
                <c:pt idx="74">
                  <c:v>2044.0</c:v>
                </c:pt>
                <c:pt idx="75">
                  <c:v>2045.0</c:v>
                </c:pt>
                <c:pt idx="76">
                  <c:v>2046.0</c:v>
                </c:pt>
                <c:pt idx="77">
                  <c:v>2047.0</c:v>
                </c:pt>
                <c:pt idx="78">
                  <c:v>2048.0</c:v>
                </c:pt>
                <c:pt idx="79">
                  <c:v>2049.0</c:v>
                </c:pt>
                <c:pt idx="80">
                  <c:v>2050.0</c:v>
                </c:pt>
              </c:numCache>
            </c:numRef>
          </c:cat>
          <c:val>
            <c:numRef>
              <c:f>'inequality-prediction'!$D$2:$D$82</c:f>
              <c:numCache>
                <c:formatCode>0.0%</c:formatCode>
                <c:ptCount val="81"/>
                <c:pt idx="0">
                  <c:v>0.0885277434135787</c:v>
                </c:pt>
                <c:pt idx="1">
                  <c:v>0.0851110640651313</c:v>
                </c:pt>
                <c:pt idx="2">
                  <c:v>0.0809755989284895</c:v>
                </c:pt>
                <c:pt idx="3">
                  <c:v>0.0755537690811252</c:v>
                </c:pt>
                <c:pt idx="4">
                  <c:v>0.0728998859001422</c:v>
                </c:pt>
                <c:pt idx="5">
                  <c:v>0.0695339945274895</c:v>
                </c:pt>
                <c:pt idx="6">
                  <c:v>0.0669119186033384</c:v>
                </c:pt>
                <c:pt idx="7">
                  <c:v>0.0663097159770523</c:v>
                </c:pt>
                <c:pt idx="8">
                  <c:v>0.0666104339487204</c:v>
                </c:pt>
                <c:pt idx="9">
                  <c:v>0.0717357471585274</c:v>
                </c:pt>
                <c:pt idx="10">
                  <c:v>0.0728591680526733</c:v>
                </c:pt>
                <c:pt idx="11">
                  <c:v>0.0803309231996536</c:v>
                </c:pt>
                <c:pt idx="12">
                  <c:v>0.085009902715683</c:v>
                </c:pt>
                <c:pt idx="13">
                  <c:v>0.0803304687142372</c:v>
                </c:pt>
                <c:pt idx="14">
                  <c:v>0.0845668464899063</c:v>
                </c:pt>
                <c:pt idx="15">
                  <c:v>0.0877382159233093</c:v>
                </c:pt>
                <c:pt idx="16">
                  <c:v>0.0838004648685455</c:v>
                </c:pt>
                <c:pt idx="17">
                  <c:v>0.0931650400161743</c:v>
                </c:pt>
                <c:pt idx="18">
                  <c:v>0.109208643436432</c:v>
                </c:pt>
                <c:pt idx="19">
                  <c:v>0.107091836631298</c:v>
                </c:pt>
                <c:pt idx="20">
                  <c:v>0.10794435441494</c:v>
                </c:pt>
                <c:pt idx="21">
                  <c:v>0.10323628783226</c:v>
                </c:pt>
                <c:pt idx="22">
                  <c:v>0.113807953894138</c:v>
                </c:pt>
                <c:pt idx="23">
                  <c:v>0.115205407142639</c:v>
                </c:pt>
                <c:pt idx="24">
                  <c:v>0.114253282546997</c:v>
                </c:pt>
                <c:pt idx="25">
                  <c:v>0.11639715731144</c:v>
                </c:pt>
                <c:pt idx="26">
                  <c:v>0.122535109519959</c:v>
                </c:pt>
                <c:pt idx="27">
                  <c:v>0.129928544163704</c:v>
                </c:pt>
                <c:pt idx="28">
                  <c:v>0.136503890156746</c:v>
                </c:pt>
                <c:pt idx="29">
                  <c:v>0.141530692577362</c:v>
                </c:pt>
                <c:pt idx="30">
                  <c:v>0.14925391972065</c:v>
                </c:pt>
                <c:pt idx="31">
                  <c:v>0.147152319550514</c:v>
                </c:pt>
                <c:pt idx="32">
                  <c:v>0.135712757706642</c:v>
                </c:pt>
                <c:pt idx="33">
                  <c:v>0.136126101016998</c:v>
                </c:pt>
                <c:pt idx="34">
                  <c:v>0.14576418697834</c:v>
                </c:pt>
                <c:pt idx="35">
                  <c:v>0.152421966195107</c:v>
                </c:pt>
                <c:pt idx="36">
                  <c:v>0.156584307551384</c:v>
                </c:pt>
                <c:pt idx="37">
                  <c:v>0.166203767061234</c:v>
                </c:pt>
                <c:pt idx="38">
                  <c:v>0.178415730595589</c:v>
                </c:pt>
                <c:pt idx="39">
                  <c:v>0.180125311017036</c:v>
                </c:pt>
                <c:pt idx="40">
                  <c:v>0.196095108985901</c:v>
                </c:pt>
                <c:pt idx="41">
                  <c:v>0.190341100096703</c:v>
                </c:pt>
                <c:pt idx="42">
                  <c:v>0.202189087867737</c:v>
                </c:pt>
                <c:pt idx="43">
                  <c:v>0.191117644309998</c:v>
                </c:pt>
                <c:pt idx="44">
                  <c:v>0.190877079963684</c:v>
                </c:pt>
                <c:pt idx="45">
                  <c:v>0.190615549683571</c:v>
                </c:pt>
                <c:pt idx="46">
                  <c:v>0.189917430281639</c:v>
                </c:pt>
                <c:pt idx="47">
                  <c:v>0.191142704025392</c:v>
                </c:pt>
                <c:pt idx="48">
                  <c:v>0.192375882761039</c:v>
                </c:pt>
                <c:pt idx="49">
                  <c:v>0.19361701748853</c:v>
                </c:pt>
                <c:pt idx="50">
                  <c:v>0.194866159536843</c:v>
                </c:pt>
                <c:pt idx="51">
                  <c:v>0.196123360566113</c:v>
                </c:pt>
                <c:pt idx="52">
                  <c:v>0.197388672569765</c:v>
                </c:pt>
                <c:pt idx="53">
                  <c:v>0.198662147876667</c:v>
                </c:pt>
                <c:pt idx="54">
                  <c:v>0.199943839153291</c:v>
                </c:pt>
                <c:pt idx="55">
                  <c:v>0.201233799405893</c:v>
                </c:pt>
                <c:pt idx="56">
                  <c:v>0.202532081982705</c:v>
                </c:pt>
                <c:pt idx="57">
                  <c:v>0.203838740576142</c:v>
                </c:pt>
                <c:pt idx="58">
                  <c:v>0.20515382922502</c:v>
                </c:pt>
                <c:pt idx="59">
                  <c:v>0.206477402316794</c:v>
                </c:pt>
                <c:pt idx="60">
                  <c:v>0.207809514589806</c:v>
                </c:pt>
                <c:pt idx="61">
                  <c:v>0.209150221135547</c:v>
                </c:pt>
                <c:pt idx="62">
                  <c:v>0.210499577400937</c:v>
                </c:pt>
                <c:pt idx="63">
                  <c:v>0.211857639190621</c:v>
                </c:pt>
                <c:pt idx="64">
                  <c:v>0.21322446266927</c:v>
                </c:pt>
                <c:pt idx="65">
                  <c:v>0.21460010436391</c:v>
                </c:pt>
                <c:pt idx="66">
                  <c:v>0.215984621166258</c:v>
                </c:pt>
                <c:pt idx="67">
                  <c:v>0.217378070335073</c:v>
                </c:pt>
                <c:pt idx="68">
                  <c:v>0.218780509498525</c:v>
                </c:pt>
                <c:pt idx="69">
                  <c:v>0.22019199665658</c:v>
                </c:pt>
                <c:pt idx="70">
                  <c:v>0.221612590183397</c:v>
                </c:pt>
                <c:pt idx="71">
                  <c:v>0.223042348829741</c:v>
                </c:pt>
                <c:pt idx="72">
                  <c:v>0.224481331725417</c:v>
                </c:pt>
                <c:pt idx="73">
                  <c:v>0.22592959838171</c:v>
                </c:pt>
                <c:pt idx="74">
                  <c:v>0.22738720869385</c:v>
                </c:pt>
                <c:pt idx="75">
                  <c:v>0.228854222943488</c:v>
                </c:pt>
                <c:pt idx="76">
                  <c:v>0.230330701801188</c:v>
                </c:pt>
                <c:pt idx="77">
                  <c:v>0.231816706328937</c:v>
                </c:pt>
                <c:pt idx="78">
                  <c:v>0.233312297982672</c:v>
                </c:pt>
                <c:pt idx="79">
                  <c:v>0.234817538614819</c:v>
                </c:pt>
                <c:pt idx="80">
                  <c:v>0.23633249047685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480648"/>
        <c:axId val="-2033147400"/>
      </c:lineChart>
      <c:catAx>
        <c:axId val="-20324806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31474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31474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32480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1702709110648"/>
          <c:y val="0.157086955779118"/>
          <c:w val="0.536474786927387"/>
          <c:h val="0.117496370437426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workbookViewId="0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107</xdr:row>
      <xdr:rowOff>50800</xdr:rowOff>
    </xdr:from>
    <xdr:to>
      <xdr:col>19</xdr:col>
      <xdr:colOff>228600</xdr:colOff>
      <xdr:row>130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12</xdr:row>
      <xdr:rowOff>139700</xdr:rowOff>
    </xdr:from>
    <xdr:to>
      <xdr:col>10</xdr:col>
      <xdr:colOff>457200</xdr:colOff>
      <xdr:row>44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12</xdr:row>
      <xdr:rowOff>165100</xdr:rowOff>
    </xdr:from>
    <xdr:to>
      <xdr:col>21</xdr:col>
      <xdr:colOff>495300</xdr:colOff>
      <xdr:row>44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12</xdr:row>
      <xdr:rowOff>139700</xdr:rowOff>
    </xdr:from>
    <xdr:to>
      <xdr:col>10</xdr:col>
      <xdr:colOff>457200</xdr:colOff>
      <xdr:row>44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12</xdr:row>
      <xdr:rowOff>165100</xdr:rowOff>
    </xdr:from>
    <xdr:to>
      <xdr:col>21</xdr:col>
      <xdr:colOff>495300</xdr:colOff>
      <xdr:row>44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82550</xdr:colOff>
      <xdr:row>44</xdr:row>
      <xdr:rowOff>133350</xdr:rowOff>
    </xdr:from>
    <xdr:to>
      <xdr:col>18</xdr:col>
      <xdr:colOff>304800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0.75586</cdr:x>
      <cdr:y>0.16742</cdr:y>
    </cdr:from>
    <cdr:to>
      <cdr:x>0.8869</cdr:x>
      <cdr:y>0.25566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959600" y="939777"/>
          <a:ext cx="1206567" cy="495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>
              <a:solidFill>
                <a:schemeClr val="tx1"/>
              </a:solidFill>
              <a:effectLst/>
              <a:latin typeface="Arial"/>
              <a:cs typeface="Arial"/>
            </a:rPr>
            <a:t>Pre-tax</a:t>
          </a:r>
        </a:p>
      </cdr:txBody>
    </cdr:sp>
  </cdr:relSizeAnchor>
  <cdr:relSizeAnchor xmlns:cdr="http://schemas.openxmlformats.org/drawingml/2006/chartDrawing">
    <cdr:from>
      <cdr:x>0.50621</cdr:x>
      <cdr:y>0.69684</cdr:y>
    </cdr:from>
    <cdr:to>
      <cdr:x>0.90345</cdr:x>
      <cdr:y>0.80091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660900" y="3911649"/>
          <a:ext cx="3657587" cy="584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800">
              <a:solidFill>
                <a:schemeClr val="tx1"/>
              </a:solidFill>
              <a:effectLst/>
              <a:latin typeface="Arial"/>
              <a:cs typeface="Arial"/>
            </a:rPr>
            <a:t>Post-tax </a:t>
          </a:r>
        </a:p>
      </cdr:txBody>
    </cdr:sp>
  </cdr:relSizeAnchor>
  <cdr:relSizeAnchor xmlns:cdr="http://schemas.openxmlformats.org/drawingml/2006/chartDrawing">
    <cdr:from>
      <cdr:x>0.02069</cdr:x>
      <cdr:y>0.93891</cdr:y>
    </cdr:from>
    <cdr:to>
      <cdr:x>0.98483</cdr:x>
      <cdr:y>0.9819</cdr:y>
    </cdr:to>
    <cdr:sp macro="" textlink="">
      <cdr:nvSpPr>
        <cdr:cNvPr id="4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0490" y="5270500"/>
          <a:ext cx="8877320" cy="241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6</xdr:row>
      <xdr:rowOff>165100</xdr:rowOff>
    </xdr:from>
    <xdr:to>
      <xdr:col>14</xdr:col>
      <xdr:colOff>279400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fiinc2016eq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fiinc2015eq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fiinc1980equ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einc2015equ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einc1980equ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oinc2015equ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output/ToExcelInternal/gpercpoinc1980equa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DINA(Distrib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/Dropbox/SaezZucman2014/usdina/DINAMainTablesFiguresOn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99.099998474121094</v>
          </cell>
        </row>
        <row r="103">
          <cell r="A103">
            <v>99.199996948242202</v>
          </cell>
        </row>
        <row r="104">
          <cell r="A104">
            <v>99.300003051757798</v>
          </cell>
        </row>
        <row r="105">
          <cell r="A105">
            <v>99.400001525878906</v>
          </cell>
        </row>
        <row r="106">
          <cell r="A106">
            <v>99.5</v>
          </cell>
        </row>
        <row r="107">
          <cell r="A107">
            <v>99.599998474121094</v>
          </cell>
        </row>
        <row r="108">
          <cell r="A108">
            <v>99.699996948242202</v>
          </cell>
        </row>
        <row r="109">
          <cell r="A109">
            <v>99.800003051757798</v>
          </cell>
        </row>
        <row r="110">
          <cell r="A110">
            <v>99.900001525878906</v>
          </cell>
        </row>
        <row r="111">
          <cell r="A111">
            <v>99.910003662109403</v>
          </cell>
        </row>
        <row r="112">
          <cell r="A112">
            <v>99.919998168945298</v>
          </cell>
        </row>
        <row r="113">
          <cell r="A113">
            <v>99.930000305175795</v>
          </cell>
        </row>
        <row r="114">
          <cell r="A114">
            <v>99.940002441406307</v>
          </cell>
        </row>
        <row r="115">
          <cell r="A115">
            <v>99.949996948242202</v>
          </cell>
        </row>
        <row r="116">
          <cell r="A116">
            <v>99.959999084472699</v>
          </cell>
        </row>
        <row r="117">
          <cell r="A117">
            <v>99.970001220703097</v>
          </cell>
        </row>
        <row r="118">
          <cell r="A118">
            <v>99.980003356933594</v>
          </cell>
        </row>
        <row r="119">
          <cell r="A119">
            <v>99.989997863769503</v>
          </cell>
        </row>
        <row r="120">
          <cell r="A120">
            <v>99.990997314453097</v>
          </cell>
        </row>
        <row r="121">
          <cell r="A121">
            <v>99.991996765136705</v>
          </cell>
        </row>
        <row r="122">
          <cell r="A122">
            <v>99.992996215820298</v>
          </cell>
        </row>
        <row r="123">
          <cell r="A123">
            <v>99.994003295898395</v>
          </cell>
        </row>
        <row r="124">
          <cell r="A124">
            <v>99.995002746582003</v>
          </cell>
        </row>
        <row r="125">
          <cell r="A125">
            <v>99.996002197265597</v>
          </cell>
        </row>
        <row r="126">
          <cell r="A126">
            <v>99.997001647949205</v>
          </cell>
        </row>
        <row r="127">
          <cell r="A127">
            <v>99.998001098632798</v>
          </cell>
        </row>
        <row r="128">
          <cell r="A128">
            <v>99.999000549316406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-85672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29</v>
          </cell>
        </row>
        <row r="12">
          <cell r="E12">
            <v>712</v>
          </cell>
        </row>
        <row r="13">
          <cell r="E13">
            <v>1622</v>
          </cell>
        </row>
        <row r="14">
          <cell r="E14">
            <v>2435</v>
          </cell>
        </row>
        <row r="15">
          <cell r="E15">
            <v>3225</v>
          </cell>
        </row>
        <row r="16">
          <cell r="E16">
            <v>3955</v>
          </cell>
        </row>
        <row r="17">
          <cell r="E17">
            <v>4685</v>
          </cell>
        </row>
        <row r="18">
          <cell r="E18">
            <v>5360</v>
          </cell>
        </row>
        <row r="19">
          <cell r="E19">
            <v>6015</v>
          </cell>
        </row>
        <row r="20">
          <cell r="E20">
            <v>6673</v>
          </cell>
        </row>
        <row r="21">
          <cell r="E21">
            <v>7336</v>
          </cell>
        </row>
        <row r="22">
          <cell r="E22">
            <v>7960</v>
          </cell>
        </row>
        <row r="23">
          <cell r="E23">
            <v>8547</v>
          </cell>
        </row>
        <row r="24">
          <cell r="E24">
            <v>9165</v>
          </cell>
        </row>
        <row r="25">
          <cell r="E25">
            <v>9763</v>
          </cell>
        </row>
        <row r="26">
          <cell r="E26">
            <v>10169</v>
          </cell>
        </row>
        <row r="27">
          <cell r="E27">
            <v>10687</v>
          </cell>
        </row>
        <row r="28">
          <cell r="E28">
            <v>11253</v>
          </cell>
        </row>
        <row r="29">
          <cell r="E29">
            <v>11830</v>
          </cell>
        </row>
        <row r="30">
          <cell r="E30">
            <v>12299</v>
          </cell>
        </row>
        <row r="31">
          <cell r="E31">
            <v>12874</v>
          </cell>
        </row>
        <row r="32">
          <cell r="E32">
            <v>13454</v>
          </cell>
        </row>
        <row r="33">
          <cell r="E33">
            <v>14011</v>
          </cell>
        </row>
        <row r="34">
          <cell r="E34">
            <v>14537</v>
          </cell>
        </row>
        <row r="35">
          <cell r="E35">
            <v>15068</v>
          </cell>
        </row>
        <row r="36">
          <cell r="E36">
            <v>15630</v>
          </cell>
        </row>
        <row r="37">
          <cell r="E37">
            <v>16101</v>
          </cell>
        </row>
        <row r="38">
          <cell r="E38">
            <v>16648</v>
          </cell>
        </row>
        <row r="39">
          <cell r="E39">
            <v>17228</v>
          </cell>
        </row>
        <row r="40">
          <cell r="E40">
            <v>17838</v>
          </cell>
        </row>
        <row r="41">
          <cell r="E41">
            <v>18323</v>
          </cell>
        </row>
        <row r="42">
          <cell r="E42">
            <v>18966</v>
          </cell>
        </row>
        <row r="43">
          <cell r="E43">
            <v>19585</v>
          </cell>
        </row>
        <row r="44">
          <cell r="E44">
            <v>20004</v>
          </cell>
        </row>
        <row r="45">
          <cell r="E45">
            <v>20438</v>
          </cell>
        </row>
        <row r="46">
          <cell r="E46">
            <v>21084</v>
          </cell>
        </row>
        <row r="47">
          <cell r="E47">
            <v>21800</v>
          </cell>
        </row>
        <row r="48">
          <cell r="E48">
            <v>22517</v>
          </cell>
        </row>
        <row r="49">
          <cell r="E49">
            <v>23246</v>
          </cell>
        </row>
        <row r="50">
          <cell r="E50">
            <v>23975</v>
          </cell>
        </row>
        <row r="51">
          <cell r="E51">
            <v>24705</v>
          </cell>
        </row>
        <row r="52">
          <cell r="E52">
            <v>25437</v>
          </cell>
        </row>
        <row r="53">
          <cell r="E53">
            <v>26242</v>
          </cell>
        </row>
        <row r="54">
          <cell r="E54">
            <v>27044</v>
          </cell>
        </row>
        <row r="55">
          <cell r="E55">
            <v>27841</v>
          </cell>
        </row>
        <row r="56">
          <cell r="E56">
            <v>28644</v>
          </cell>
        </row>
        <row r="57">
          <cell r="E57">
            <v>29468</v>
          </cell>
        </row>
        <row r="58">
          <cell r="E58">
            <v>30307</v>
          </cell>
        </row>
        <row r="59">
          <cell r="E59">
            <v>31191</v>
          </cell>
        </row>
        <row r="60">
          <cell r="E60">
            <v>32069</v>
          </cell>
        </row>
        <row r="61">
          <cell r="E61">
            <v>32966</v>
          </cell>
        </row>
        <row r="62">
          <cell r="E62">
            <v>33889</v>
          </cell>
        </row>
        <row r="63">
          <cell r="E63">
            <v>34815</v>
          </cell>
        </row>
        <row r="64">
          <cell r="E64">
            <v>35769</v>
          </cell>
        </row>
        <row r="65">
          <cell r="E65">
            <v>36696</v>
          </cell>
        </row>
        <row r="66">
          <cell r="E66">
            <v>37630</v>
          </cell>
        </row>
        <row r="67">
          <cell r="E67">
            <v>38596</v>
          </cell>
        </row>
        <row r="68">
          <cell r="E68">
            <v>39594</v>
          </cell>
        </row>
        <row r="69">
          <cell r="E69">
            <v>40630</v>
          </cell>
        </row>
        <row r="70">
          <cell r="E70">
            <v>41741</v>
          </cell>
        </row>
        <row r="71">
          <cell r="E71">
            <v>42863</v>
          </cell>
        </row>
        <row r="72">
          <cell r="E72">
            <v>44033</v>
          </cell>
        </row>
        <row r="73">
          <cell r="E73">
            <v>45209</v>
          </cell>
        </row>
        <row r="74">
          <cell r="E74">
            <v>46411</v>
          </cell>
        </row>
        <row r="75">
          <cell r="E75">
            <v>47694</v>
          </cell>
        </row>
        <row r="76">
          <cell r="E76">
            <v>48990</v>
          </cell>
        </row>
        <row r="77">
          <cell r="E77">
            <v>50283</v>
          </cell>
        </row>
        <row r="78">
          <cell r="E78">
            <v>51647</v>
          </cell>
        </row>
        <row r="79">
          <cell r="E79">
            <v>53047</v>
          </cell>
        </row>
        <row r="80">
          <cell r="E80">
            <v>54566</v>
          </cell>
        </row>
        <row r="81">
          <cell r="E81">
            <v>56158</v>
          </cell>
        </row>
        <row r="82">
          <cell r="E82">
            <v>57799</v>
          </cell>
        </row>
        <row r="83">
          <cell r="E83">
            <v>59530</v>
          </cell>
        </row>
        <row r="84">
          <cell r="E84">
            <v>61426</v>
          </cell>
        </row>
        <row r="85">
          <cell r="E85">
            <v>63406</v>
          </cell>
        </row>
        <row r="86">
          <cell r="E86">
            <v>65693</v>
          </cell>
        </row>
        <row r="87">
          <cell r="E87">
            <v>68126</v>
          </cell>
        </row>
        <row r="88">
          <cell r="E88">
            <v>70795</v>
          </cell>
        </row>
        <row r="89">
          <cell r="E89">
            <v>73692</v>
          </cell>
        </row>
        <row r="90">
          <cell r="E90">
            <v>76931</v>
          </cell>
        </row>
        <row r="91">
          <cell r="E91">
            <v>80580</v>
          </cell>
        </row>
        <row r="92">
          <cell r="E92">
            <v>84827</v>
          </cell>
        </row>
        <row r="93">
          <cell r="E93">
            <v>89544</v>
          </cell>
        </row>
        <row r="94">
          <cell r="E94">
            <v>95135</v>
          </cell>
        </row>
        <row r="95">
          <cell r="E95">
            <v>101929</v>
          </cell>
        </row>
        <row r="96">
          <cell r="E96">
            <v>110668</v>
          </cell>
        </row>
        <row r="97">
          <cell r="E97">
            <v>122375</v>
          </cell>
        </row>
        <row r="98">
          <cell r="E98">
            <v>139335</v>
          </cell>
        </row>
        <row r="99">
          <cell r="E99">
            <v>167676</v>
          </cell>
        </row>
        <row r="100">
          <cell r="E100">
            <v>229111</v>
          </cell>
        </row>
        <row r="101">
          <cell r="E101">
            <v>295515</v>
          </cell>
        </row>
        <row r="102">
          <cell r="E102">
            <v>316074</v>
          </cell>
        </row>
        <row r="103">
          <cell r="E103">
            <v>342194</v>
          </cell>
        </row>
        <row r="104">
          <cell r="E104">
            <v>374322</v>
          </cell>
        </row>
        <row r="105">
          <cell r="E105">
            <v>414899</v>
          </cell>
        </row>
        <row r="106">
          <cell r="E106">
            <v>468267</v>
          </cell>
        </row>
        <row r="107">
          <cell r="E107">
            <v>553569</v>
          </cell>
        </row>
        <row r="108">
          <cell r="E108">
            <v>698935</v>
          </cell>
        </row>
        <row r="109">
          <cell r="E109">
            <v>1014692</v>
          </cell>
        </row>
        <row r="110">
          <cell r="E110">
            <v>1375232</v>
          </cell>
        </row>
        <row r="111">
          <cell r="E111">
            <v>1493449</v>
          </cell>
        </row>
        <row r="112">
          <cell r="E112">
            <v>1637672</v>
          </cell>
        </row>
        <row r="113">
          <cell r="E113">
            <v>1819990</v>
          </cell>
        </row>
        <row r="114">
          <cell r="E114">
            <v>2062569</v>
          </cell>
        </row>
        <row r="115">
          <cell r="E115">
            <v>2385213</v>
          </cell>
        </row>
        <row r="116">
          <cell r="E116">
            <v>2864436</v>
          </cell>
        </row>
        <row r="117">
          <cell r="E117">
            <v>3671045</v>
          </cell>
        </row>
        <row r="118">
          <cell r="E118">
            <v>5413682</v>
          </cell>
        </row>
        <row r="119">
          <cell r="E119">
            <v>7332408</v>
          </cell>
        </row>
        <row r="120">
          <cell r="E120">
            <v>7906093</v>
          </cell>
        </row>
        <row r="121">
          <cell r="E121">
            <v>8622094</v>
          </cell>
        </row>
        <row r="122">
          <cell r="E122">
            <v>9565157</v>
          </cell>
        </row>
        <row r="123">
          <cell r="E123">
            <v>10823000</v>
          </cell>
        </row>
        <row r="124">
          <cell r="E124">
            <v>12498474</v>
          </cell>
        </row>
        <row r="125">
          <cell r="E125">
            <v>14872637</v>
          </cell>
        </row>
        <row r="126">
          <cell r="E126">
            <v>18943372</v>
          </cell>
        </row>
        <row r="127">
          <cell r="E127">
            <v>27231096</v>
          </cell>
        </row>
        <row r="128">
          <cell r="E128">
            <v>88110584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-7250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106</v>
          </cell>
        </row>
        <row r="10">
          <cell r="E10">
            <v>454</v>
          </cell>
        </row>
        <row r="11">
          <cell r="E11">
            <v>753</v>
          </cell>
        </row>
        <row r="12">
          <cell r="E12">
            <v>1018</v>
          </cell>
        </row>
        <row r="13">
          <cell r="E13">
            <v>1263</v>
          </cell>
        </row>
        <row r="14">
          <cell r="E14">
            <v>1522</v>
          </cell>
        </row>
        <row r="15">
          <cell r="E15">
            <v>1777</v>
          </cell>
        </row>
        <row r="16">
          <cell r="E16">
            <v>2017</v>
          </cell>
        </row>
        <row r="17">
          <cell r="E17">
            <v>2238</v>
          </cell>
        </row>
        <row r="18">
          <cell r="E18">
            <v>2457</v>
          </cell>
        </row>
        <row r="19">
          <cell r="E19">
            <v>2649</v>
          </cell>
        </row>
        <row r="20">
          <cell r="E20">
            <v>2856</v>
          </cell>
        </row>
        <row r="21">
          <cell r="E21">
            <v>3047</v>
          </cell>
        </row>
        <row r="22">
          <cell r="E22">
            <v>3249</v>
          </cell>
        </row>
        <row r="23">
          <cell r="E23">
            <v>3460</v>
          </cell>
        </row>
        <row r="24">
          <cell r="E24">
            <v>3669</v>
          </cell>
        </row>
        <row r="25">
          <cell r="E25">
            <v>3839</v>
          </cell>
        </row>
        <row r="26">
          <cell r="E26">
            <v>4033</v>
          </cell>
        </row>
        <row r="27">
          <cell r="E27">
            <v>4217</v>
          </cell>
        </row>
        <row r="28">
          <cell r="E28">
            <v>4401</v>
          </cell>
        </row>
        <row r="29">
          <cell r="E29">
            <v>4591</v>
          </cell>
        </row>
        <row r="30">
          <cell r="E30">
            <v>4798</v>
          </cell>
        </row>
        <row r="31">
          <cell r="E31">
            <v>4981</v>
          </cell>
        </row>
        <row r="32">
          <cell r="E32">
            <v>5152</v>
          </cell>
        </row>
        <row r="33">
          <cell r="E33">
            <v>5351</v>
          </cell>
        </row>
        <row r="34">
          <cell r="E34">
            <v>5543</v>
          </cell>
        </row>
        <row r="35">
          <cell r="E35">
            <v>5748</v>
          </cell>
        </row>
        <row r="36">
          <cell r="E36">
            <v>5951</v>
          </cell>
        </row>
        <row r="37">
          <cell r="E37">
            <v>6149</v>
          </cell>
        </row>
        <row r="38">
          <cell r="E38">
            <v>6338</v>
          </cell>
        </row>
        <row r="39">
          <cell r="E39">
            <v>6528</v>
          </cell>
        </row>
        <row r="40">
          <cell r="E40">
            <v>6727</v>
          </cell>
        </row>
        <row r="41">
          <cell r="E41">
            <v>6934</v>
          </cell>
        </row>
        <row r="42">
          <cell r="E42">
            <v>7131</v>
          </cell>
        </row>
        <row r="43">
          <cell r="E43">
            <v>7329</v>
          </cell>
        </row>
        <row r="44">
          <cell r="E44">
            <v>7515</v>
          </cell>
        </row>
        <row r="45">
          <cell r="E45">
            <v>7700</v>
          </cell>
        </row>
        <row r="46">
          <cell r="E46">
            <v>7904</v>
          </cell>
        </row>
        <row r="47">
          <cell r="E47">
            <v>8100</v>
          </cell>
        </row>
        <row r="48">
          <cell r="E48">
            <v>8322</v>
          </cell>
        </row>
        <row r="49">
          <cell r="E49">
            <v>8545</v>
          </cell>
        </row>
        <row r="50">
          <cell r="E50">
            <v>8751</v>
          </cell>
        </row>
        <row r="51">
          <cell r="E51">
            <v>8943</v>
          </cell>
        </row>
        <row r="52">
          <cell r="E52">
            <v>9134</v>
          </cell>
        </row>
        <row r="53">
          <cell r="E53">
            <v>9337</v>
          </cell>
        </row>
        <row r="54">
          <cell r="E54">
            <v>9540</v>
          </cell>
        </row>
        <row r="55">
          <cell r="E55">
            <v>9734</v>
          </cell>
        </row>
        <row r="56">
          <cell r="E56">
            <v>9941</v>
          </cell>
        </row>
        <row r="57">
          <cell r="E57">
            <v>10141</v>
          </cell>
        </row>
        <row r="58">
          <cell r="E58">
            <v>10349</v>
          </cell>
        </row>
        <row r="59">
          <cell r="E59">
            <v>10556</v>
          </cell>
        </row>
        <row r="60">
          <cell r="E60">
            <v>10770</v>
          </cell>
        </row>
        <row r="61">
          <cell r="E61">
            <v>10980</v>
          </cell>
        </row>
        <row r="62">
          <cell r="E62">
            <v>11191</v>
          </cell>
        </row>
        <row r="63">
          <cell r="E63">
            <v>11400</v>
          </cell>
        </row>
        <row r="64">
          <cell r="E64">
            <v>11627</v>
          </cell>
        </row>
        <row r="65">
          <cell r="E65">
            <v>11837</v>
          </cell>
        </row>
        <row r="66">
          <cell r="E66">
            <v>12049</v>
          </cell>
        </row>
        <row r="67">
          <cell r="E67">
            <v>12269</v>
          </cell>
        </row>
        <row r="68">
          <cell r="E68">
            <v>12488</v>
          </cell>
        </row>
        <row r="69">
          <cell r="E69">
            <v>12718</v>
          </cell>
        </row>
        <row r="70">
          <cell r="E70">
            <v>12953</v>
          </cell>
        </row>
        <row r="71">
          <cell r="E71">
            <v>13189</v>
          </cell>
        </row>
        <row r="72">
          <cell r="E72">
            <v>13428</v>
          </cell>
        </row>
        <row r="73">
          <cell r="E73">
            <v>13671</v>
          </cell>
        </row>
        <row r="74">
          <cell r="E74">
            <v>13918</v>
          </cell>
        </row>
        <row r="75">
          <cell r="E75">
            <v>14182</v>
          </cell>
        </row>
        <row r="76">
          <cell r="E76">
            <v>14454</v>
          </cell>
        </row>
        <row r="77">
          <cell r="E77">
            <v>14727</v>
          </cell>
        </row>
        <row r="78">
          <cell r="E78">
            <v>15020</v>
          </cell>
        </row>
        <row r="79">
          <cell r="E79">
            <v>15321</v>
          </cell>
        </row>
        <row r="80">
          <cell r="E80">
            <v>15615</v>
          </cell>
        </row>
        <row r="81">
          <cell r="E81">
            <v>15952</v>
          </cell>
        </row>
        <row r="82">
          <cell r="E82">
            <v>16291</v>
          </cell>
        </row>
        <row r="83">
          <cell r="E83">
            <v>16643</v>
          </cell>
        </row>
        <row r="84">
          <cell r="E84">
            <v>17030</v>
          </cell>
        </row>
        <row r="85">
          <cell r="E85">
            <v>17431</v>
          </cell>
        </row>
        <row r="86">
          <cell r="E86">
            <v>17846</v>
          </cell>
        </row>
        <row r="87">
          <cell r="E87">
            <v>18283</v>
          </cell>
        </row>
        <row r="88">
          <cell r="E88">
            <v>18777</v>
          </cell>
        </row>
        <row r="89">
          <cell r="E89">
            <v>19310</v>
          </cell>
        </row>
        <row r="90">
          <cell r="E90">
            <v>19882</v>
          </cell>
        </row>
        <row r="91">
          <cell r="E91">
            <v>20517</v>
          </cell>
        </row>
        <row r="92">
          <cell r="E92">
            <v>21247</v>
          </cell>
        </row>
        <row r="93">
          <cell r="E93">
            <v>22054</v>
          </cell>
        </row>
        <row r="94">
          <cell r="E94">
            <v>22977</v>
          </cell>
        </row>
        <row r="95">
          <cell r="E95">
            <v>24117</v>
          </cell>
        </row>
        <row r="96">
          <cell r="E96">
            <v>25565</v>
          </cell>
        </row>
        <row r="97">
          <cell r="E97">
            <v>27542</v>
          </cell>
        </row>
        <row r="98">
          <cell r="E98">
            <v>30241</v>
          </cell>
        </row>
        <row r="99">
          <cell r="E99">
            <v>34571</v>
          </cell>
        </row>
        <row r="100">
          <cell r="E100">
            <v>43423</v>
          </cell>
        </row>
        <row r="101">
          <cell r="E101">
            <v>52491</v>
          </cell>
        </row>
        <row r="102">
          <cell r="E102">
            <v>55197</v>
          </cell>
        </row>
        <row r="103">
          <cell r="E103">
            <v>58479</v>
          </cell>
        </row>
        <row r="104">
          <cell r="E104">
            <v>62596</v>
          </cell>
        </row>
        <row r="105">
          <cell r="E105">
            <v>67736</v>
          </cell>
        </row>
        <row r="106">
          <cell r="E106">
            <v>74289</v>
          </cell>
        </row>
        <row r="107">
          <cell r="E107">
            <v>83757</v>
          </cell>
        </row>
        <row r="108">
          <cell r="E108">
            <v>98833</v>
          </cell>
        </row>
        <row r="109">
          <cell r="E109">
            <v>128029</v>
          </cell>
        </row>
        <row r="110">
          <cell r="E110">
            <v>159814</v>
          </cell>
        </row>
        <row r="111">
          <cell r="E111">
            <v>169718</v>
          </cell>
        </row>
        <row r="112">
          <cell r="E112">
            <v>180991</v>
          </cell>
        </row>
        <row r="113">
          <cell r="E113">
            <v>194795</v>
          </cell>
        </row>
        <row r="114">
          <cell r="E114">
            <v>212939</v>
          </cell>
        </row>
        <row r="115">
          <cell r="E115">
            <v>236936</v>
          </cell>
        </row>
        <row r="116">
          <cell r="E116">
            <v>273429</v>
          </cell>
        </row>
        <row r="117">
          <cell r="E117">
            <v>330889</v>
          </cell>
        </row>
        <row r="118">
          <cell r="E118">
            <v>449836</v>
          </cell>
        </row>
        <row r="119">
          <cell r="E119">
            <v>581866</v>
          </cell>
        </row>
        <row r="120">
          <cell r="E120">
            <v>622466</v>
          </cell>
        </row>
        <row r="121">
          <cell r="E121">
            <v>671499</v>
          </cell>
        </row>
        <row r="122">
          <cell r="E122">
            <v>732788</v>
          </cell>
        </row>
        <row r="123">
          <cell r="E123">
            <v>813613</v>
          </cell>
        </row>
        <row r="124">
          <cell r="E124">
            <v>916734</v>
          </cell>
        </row>
        <row r="125">
          <cell r="E125">
            <v>1076057</v>
          </cell>
        </row>
        <row r="126">
          <cell r="E126">
            <v>1322371</v>
          </cell>
        </row>
        <row r="127">
          <cell r="E127">
            <v>1824698</v>
          </cell>
        </row>
        <row r="128">
          <cell r="E128">
            <v>4714549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-4459</v>
          </cell>
        </row>
        <row r="3">
          <cell r="E3">
            <v>-2032</v>
          </cell>
        </row>
        <row r="4">
          <cell r="E4">
            <v>-715</v>
          </cell>
        </row>
        <row r="5">
          <cell r="E5">
            <v>-31</v>
          </cell>
        </row>
        <row r="6">
          <cell r="E6">
            <v>370</v>
          </cell>
        </row>
        <row r="7">
          <cell r="E7">
            <v>1755</v>
          </cell>
        </row>
        <row r="8">
          <cell r="E8">
            <v>2973</v>
          </cell>
        </row>
        <row r="9">
          <cell r="E9">
            <v>4129</v>
          </cell>
        </row>
        <row r="10">
          <cell r="E10">
            <v>5155</v>
          </cell>
        </row>
        <row r="11">
          <cell r="E11">
            <v>6056</v>
          </cell>
        </row>
        <row r="12">
          <cell r="E12">
            <v>6892</v>
          </cell>
        </row>
        <row r="13">
          <cell r="E13">
            <v>7681</v>
          </cell>
        </row>
        <row r="14">
          <cell r="E14">
            <v>8357</v>
          </cell>
        </row>
        <row r="15">
          <cell r="E15">
            <v>9014</v>
          </cell>
        </row>
        <row r="16">
          <cell r="E16">
            <v>9644</v>
          </cell>
        </row>
        <row r="17">
          <cell r="E17">
            <v>10274</v>
          </cell>
        </row>
        <row r="18">
          <cell r="E18">
            <v>10896</v>
          </cell>
        </row>
        <row r="19">
          <cell r="E19">
            <v>11564</v>
          </cell>
        </row>
        <row r="20">
          <cell r="E20">
            <v>12199</v>
          </cell>
        </row>
        <row r="21">
          <cell r="E21">
            <v>12860</v>
          </cell>
        </row>
        <row r="22">
          <cell r="E22">
            <v>13549</v>
          </cell>
        </row>
        <row r="23">
          <cell r="E23">
            <v>14215</v>
          </cell>
        </row>
        <row r="24">
          <cell r="E24">
            <v>14899</v>
          </cell>
        </row>
        <row r="25">
          <cell r="E25">
            <v>15569</v>
          </cell>
        </row>
        <row r="26">
          <cell r="E26">
            <v>16240</v>
          </cell>
        </row>
        <row r="27">
          <cell r="E27">
            <v>16918</v>
          </cell>
        </row>
        <row r="28">
          <cell r="E28">
            <v>17612</v>
          </cell>
        </row>
        <row r="29">
          <cell r="E29">
            <v>18304</v>
          </cell>
        </row>
        <row r="30">
          <cell r="E30">
            <v>19010</v>
          </cell>
        </row>
        <row r="31">
          <cell r="E31">
            <v>19683</v>
          </cell>
        </row>
        <row r="32">
          <cell r="E32">
            <v>20352</v>
          </cell>
        </row>
        <row r="33">
          <cell r="E33">
            <v>21029</v>
          </cell>
        </row>
        <row r="34">
          <cell r="E34">
            <v>21741</v>
          </cell>
        </row>
        <row r="35">
          <cell r="E35">
            <v>22514</v>
          </cell>
        </row>
        <row r="36">
          <cell r="E36">
            <v>23302</v>
          </cell>
        </row>
        <row r="37">
          <cell r="E37">
            <v>24044</v>
          </cell>
        </row>
        <row r="38">
          <cell r="E38">
            <v>24757</v>
          </cell>
        </row>
        <row r="39">
          <cell r="E39">
            <v>25502</v>
          </cell>
        </row>
        <row r="40">
          <cell r="E40">
            <v>26262</v>
          </cell>
        </row>
        <row r="41">
          <cell r="E41">
            <v>27088</v>
          </cell>
        </row>
        <row r="42">
          <cell r="E42">
            <v>27947</v>
          </cell>
        </row>
        <row r="43">
          <cell r="E43">
            <v>28799</v>
          </cell>
        </row>
        <row r="44">
          <cell r="E44">
            <v>29669</v>
          </cell>
        </row>
        <row r="45">
          <cell r="E45">
            <v>30597</v>
          </cell>
        </row>
        <row r="46">
          <cell r="E46">
            <v>31519</v>
          </cell>
        </row>
        <row r="47">
          <cell r="E47">
            <v>32547</v>
          </cell>
        </row>
        <row r="48">
          <cell r="E48">
            <v>33595</v>
          </cell>
        </row>
        <row r="49">
          <cell r="E49">
            <v>34659</v>
          </cell>
        </row>
        <row r="50">
          <cell r="E50">
            <v>35721</v>
          </cell>
        </row>
        <row r="51">
          <cell r="E51">
            <v>36783</v>
          </cell>
        </row>
        <row r="52">
          <cell r="E52">
            <v>37827</v>
          </cell>
        </row>
        <row r="53">
          <cell r="E53">
            <v>38861</v>
          </cell>
        </row>
        <row r="54">
          <cell r="E54">
            <v>39890</v>
          </cell>
        </row>
        <row r="55">
          <cell r="E55">
            <v>40948</v>
          </cell>
        </row>
        <row r="56">
          <cell r="E56">
            <v>42037</v>
          </cell>
        </row>
        <row r="57">
          <cell r="E57">
            <v>43107</v>
          </cell>
        </row>
        <row r="58">
          <cell r="E58">
            <v>44286</v>
          </cell>
        </row>
        <row r="59">
          <cell r="E59">
            <v>45488</v>
          </cell>
        </row>
        <row r="60">
          <cell r="E60">
            <v>46666</v>
          </cell>
        </row>
        <row r="61">
          <cell r="E61">
            <v>47866</v>
          </cell>
        </row>
        <row r="62">
          <cell r="E62">
            <v>49101</v>
          </cell>
        </row>
        <row r="63">
          <cell r="E63">
            <v>50317</v>
          </cell>
        </row>
        <row r="64">
          <cell r="E64">
            <v>51568</v>
          </cell>
        </row>
        <row r="65">
          <cell r="E65">
            <v>52881</v>
          </cell>
        </row>
        <row r="66">
          <cell r="E66">
            <v>54272</v>
          </cell>
        </row>
        <row r="67">
          <cell r="E67">
            <v>55681</v>
          </cell>
        </row>
        <row r="68">
          <cell r="E68">
            <v>57148</v>
          </cell>
        </row>
        <row r="69">
          <cell r="E69">
            <v>58697</v>
          </cell>
        </row>
        <row r="70">
          <cell r="E70">
            <v>60281</v>
          </cell>
        </row>
        <row r="71">
          <cell r="E71">
            <v>61804</v>
          </cell>
        </row>
        <row r="72">
          <cell r="E72">
            <v>63386</v>
          </cell>
        </row>
        <row r="73">
          <cell r="E73">
            <v>64974</v>
          </cell>
        </row>
        <row r="74">
          <cell r="E74">
            <v>66670</v>
          </cell>
        </row>
        <row r="75">
          <cell r="E75">
            <v>68516</v>
          </cell>
        </row>
        <row r="76">
          <cell r="E76">
            <v>70373</v>
          </cell>
        </row>
        <row r="77">
          <cell r="E77">
            <v>72264</v>
          </cell>
        </row>
        <row r="78">
          <cell r="E78">
            <v>74329</v>
          </cell>
        </row>
        <row r="79">
          <cell r="E79">
            <v>76677</v>
          </cell>
        </row>
        <row r="80">
          <cell r="E80">
            <v>79173</v>
          </cell>
        </row>
        <row r="81">
          <cell r="E81">
            <v>81720</v>
          </cell>
        </row>
        <row r="82">
          <cell r="E82">
            <v>84439</v>
          </cell>
        </row>
        <row r="83">
          <cell r="E83">
            <v>87185</v>
          </cell>
        </row>
        <row r="84">
          <cell r="E84">
            <v>90110</v>
          </cell>
        </row>
        <row r="85">
          <cell r="E85">
            <v>93277</v>
          </cell>
        </row>
        <row r="86">
          <cell r="E86">
            <v>96597</v>
          </cell>
        </row>
        <row r="87">
          <cell r="E87">
            <v>100196</v>
          </cell>
        </row>
        <row r="88">
          <cell r="E88">
            <v>104332</v>
          </cell>
        </row>
        <row r="89">
          <cell r="E89">
            <v>108810</v>
          </cell>
        </row>
        <row r="90">
          <cell r="E90">
            <v>113996</v>
          </cell>
        </row>
        <row r="91">
          <cell r="E91">
            <v>119716</v>
          </cell>
        </row>
        <row r="92">
          <cell r="E92">
            <v>126312</v>
          </cell>
        </row>
        <row r="93">
          <cell r="E93">
            <v>134026</v>
          </cell>
        </row>
        <row r="94">
          <cell r="E94">
            <v>143406</v>
          </cell>
        </row>
        <row r="95">
          <cell r="E95">
            <v>154697</v>
          </cell>
        </row>
        <row r="96">
          <cell r="E96">
            <v>169329</v>
          </cell>
        </row>
        <row r="97">
          <cell r="E97">
            <v>189807</v>
          </cell>
        </row>
        <row r="98">
          <cell r="E98">
            <v>219980</v>
          </cell>
        </row>
        <row r="99">
          <cell r="E99">
            <v>271129</v>
          </cell>
        </row>
        <row r="100">
          <cell r="E100">
            <v>374925</v>
          </cell>
        </row>
        <row r="101">
          <cell r="E101">
            <v>483683</v>
          </cell>
        </row>
        <row r="102">
          <cell r="E102">
            <v>517381</v>
          </cell>
        </row>
        <row r="103">
          <cell r="E103">
            <v>559211</v>
          </cell>
        </row>
        <row r="104">
          <cell r="E104">
            <v>609597</v>
          </cell>
        </row>
        <row r="105">
          <cell r="E105">
            <v>677355</v>
          </cell>
        </row>
        <row r="106">
          <cell r="E106">
            <v>769177</v>
          </cell>
        </row>
        <row r="107">
          <cell r="E107">
            <v>895097</v>
          </cell>
        </row>
        <row r="108">
          <cell r="E108">
            <v>1110766</v>
          </cell>
        </row>
        <row r="109">
          <cell r="E109">
            <v>1576773</v>
          </cell>
        </row>
        <row r="110">
          <cell r="E110">
            <v>2079281</v>
          </cell>
        </row>
        <row r="111">
          <cell r="E111">
            <v>2235627</v>
          </cell>
        </row>
        <row r="112">
          <cell r="E112">
            <v>2438171</v>
          </cell>
        </row>
        <row r="113">
          <cell r="E113">
            <v>2701662</v>
          </cell>
        </row>
        <row r="114">
          <cell r="E114">
            <v>3033230</v>
          </cell>
        </row>
        <row r="115">
          <cell r="E115">
            <v>3480010</v>
          </cell>
        </row>
        <row r="116">
          <cell r="E116">
            <v>4165932</v>
          </cell>
        </row>
        <row r="117">
          <cell r="E117">
            <v>5320186</v>
          </cell>
        </row>
        <row r="118">
          <cell r="E118">
            <v>7648243</v>
          </cell>
        </row>
        <row r="119">
          <cell r="E119">
            <v>10113183</v>
          </cell>
        </row>
        <row r="120">
          <cell r="E120">
            <v>10946012</v>
          </cell>
        </row>
        <row r="121">
          <cell r="E121">
            <v>11998638</v>
          </cell>
        </row>
        <row r="122">
          <cell r="E122">
            <v>13269534</v>
          </cell>
        </row>
        <row r="123">
          <cell r="E123">
            <v>14947583</v>
          </cell>
        </row>
        <row r="124">
          <cell r="E124">
            <v>17196574</v>
          </cell>
        </row>
        <row r="125">
          <cell r="E125">
            <v>20499484</v>
          </cell>
        </row>
        <row r="126">
          <cell r="E126">
            <v>26179280</v>
          </cell>
        </row>
        <row r="127">
          <cell r="E127">
            <v>37692492</v>
          </cell>
        </row>
        <row r="128">
          <cell r="E128">
            <v>125537528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-520</v>
          </cell>
        </row>
        <row r="3">
          <cell r="E3">
            <v>273</v>
          </cell>
        </row>
        <row r="4">
          <cell r="E4">
            <v>824</v>
          </cell>
        </row>
        <row r="5">
          <cell r="E5">
            <v>1309</v>
          </cell>
        </row>
        <row r="6">
          <cell r="E6">
            <v>1667</v>
          </cell>
        </row>
        <row r="7">
          <cell r="E7">
            <v>1972</v>
          </cell>
        </row>
        <row r="8">
          <cell r="E8">
            <v>2235</v>
          </cell>
        </row>
        <row r="9">
          <cell r="E9">
            <v>2487</v>
          </cell>
        </row>
        <row r="10">
          <cell r="E10">
            <v>2725</v>
          </cell>
        </row>
        <row r="11">
          <cell r="E11">
            <v>2949</v>
          </cell>
        </row>
        <row r="12">
          <cell r="E12">
            <v>3163</v>
          </cell>
        </row>
        <row r="13">
          <cell r="E13">
            <v>3372</v>
          </cell>
        </row>
        <row r="14">
          <cell r="E14">
            <v>3588</v>
          </cell>
        </row>
        <row r="15">
          <cell r="E15">
            <v>3804</v>
          </cell>
        </row>
        <row r="16">
          <cell r="E16">
            <v>4009</v>
          </cell>
        </row>
        <row r="17">
          <cell r="E17">
            <v>4207</v>
          </cell>
        </row>
        <row r="18">
          <cell r="E18">
            <v>4393</v>
          </cell>
        </row>
        <row r="19">
          <cell r="E19">
            <v>4587</v>
          </cell>
        </row>
        <row r="20">
          <cell r="E20">
            <v>4780</v>
          </cell>
        </row>
        <row r="21">
          <cell r="E21">
            <v>4985</v>
          </cell>
        </row>
        <row r="22">
          <cell r="E22">
            <v>5188</v>
          </cell>
        </row>
        <row r="23">
          <cell r="E23">
            <v>5400</v>
          </cell>
        </row>
        <row r="24">
          <cell r="E24">
            <v>5625</v>
          </cell>
        </row>
        <row r="25">
          <cell r="E25">
            <v>5862</v>
          </cell>
        </row>
        <row r="26">
          <cell r="E26">
            <v>6098</v>
          </cell>
        </row>
        <row r="27">
          <cell r="E27">
            <v>6332</v>
          </cell>
        </row>
        <row r="28">
          <cell r="E28">
            <v>6559</v>
          </cell>
        </row>
        <row r="29">
          <cell r="E29">
            <v>6797</v>
          </cell>
        </row>
        <row r="30">
          <cell r="E30">
            <v>7017</v>
          </cell>
        </row>
        <row r="31">
          <cell r="E31">
            <v>7234</v>
          </cell>
        </row>
        <row r="32">
          <cell r="E32">
            <v>7465</v>
          </cell>
        </row>
        <row r="33">
          <cell r="E33">
            <v>7698</v>
          </cell>
        </row>
        <row r="34">
          <cell r="E34">
            <v>7922</v>
          </cell>
        </row>
        <row r="35">
          <cell r="E35">
            <v>8160</v>
          </cell>
        </row>
        <row r="36">
          <cell r="E36">
            <v>8387</v>
          </cell>
        </row>
        <row r="37">
          <cell r="E37">
            <v>8603</v>
          </cell>
        </row>
        <row r="38">
          <cell r="E38">
            <v>8823</v>
          </cell>
        </row>
        <row r="39">
          <cell r="E39">
            <v>9037</v>
          </cell>
        </row>
        <row r="40">
          <cell r="E40">
            <v>9259</v>
          </cell>
        </row>
        <row r="41">
          <cell r="E41">
            <v>9489</v>
          </cell>
        </row>
        <row r="42">
          <cell r="E42">
            <v>9710</v>
          </cell>
        </row>
        <row r="43">
          <cell r="E43">
            <v>9926</v>
          </cell>
        </row>
        <row r="44">
          <cell r="E44">
            <v>10163</v>
          </cell>
        </row>
        <row r="45">
          <cell r="E45">
            <v>10386</v>
          </cell>
        </row>
        <row r="46">
          <cell r="E46">
            <v>10603</v>
          </cell>
        </row>
        <row r="47">
          <cell r="E47">
            <v>10826</v>
          </cell>
        </row>
        <row r="48">
          <cell r="E48">
            <v>11048</v>
          </cell>
        </row>
        <row r="49">
          <cell r="E49">
            <v>11280</v>
          </cell>
        </row>
        <row r="50">
          <cell r="E50">
            <v>11501</v>
          </cell>
        </row>
        <row r="51">
          <cell r="E51">
            <v>11732</v>
          </cell>
        </row>
        <row r="52">
          <cell r="E52">
            <v>11957</v>
          </cell>
        </row>
        <row r="53">
          <cell r="E53">
            <v>12183</v>
          </cell>
        </row>
        <row r="54">
          <cell r="E54">
            <v>12426</v>
          </cell>
        </row>
        <row r="55">
          <cell r="E55">
            <v>12654</v>
          </cell>
        </row>
        <row r="56">
          <cell r="E56">
            <v>12877</v>
          </cell>
        </row>
        <row r="57">
          <cell r="E57">
            <v>13119</v>
          </cell>
        </row>
        <row r="58">
          <cell r="E58">
            <v>13360</v>
          </cell>
        </row>
        <row r="59">
          <cell r="E59">
            <v>13607</v>
          </cell>
        </row>
        <row r="60">
          <cell r="E60">
            <v>13860</v>
          </cell>
        </row>
        <row r="61">
          <cell r="E61">
            <v>14105</v>
          </cell>
        </row>
        <row r="62">
          <cell r="E62">
            <v>14372</v>
          </cell>
        </row>
        <row r="63">
          <cell r="E63">
            <v>14650</v>
          </cell>
        </row>
        <row r="64">
          <cell r="E64">
            <v>14926</v>
          </cell>
        </row>
        <row r="65">
          <cell r="E65">
            <v>15207</v>
          </cell>
        </row>
        <row r="66">
          <cell r="E66">
            <v>15489</v>
          </cell>
        </row>
        <row r="67">
          <cell r="E67">
            <v>15753</v>
          </cell>
        </row>
        <row r="68">
          <cell r="E68">
            <v>16035</v>
          </cell>
        </row>
        <row r="69">
          <cell r="E69">
            <v>16347</v>
          </cell>
        </row>
        <row r="70">
          <cell r="E70">
            <v>16684</v>
          </cell>
        </row>
        <row r="71">
          <cell r="E71">
            <v>17015</v>
          </cell>
        </row>
        <row r="72">
          <cell r="E72">
            <v>17349</v>
          </cell>
        </row>
        <row r="73">
          <cell r="E73">
            <v>17675</v>
          </cell>
        </row>
        <row r="74">
          <cell r="E74">
            <v>17997</v>
          </cell>
        </row>
        <row r="75">
          <cell r="E75">
            <v>18350</v>
          </cell>
        </row>
        <row r="76">
          <cell r="E76">
            <v>18711</v>
          </cell>
        </row>
        <row r="77">
          <cell r="E77">
            <v>19087</v>
          </cell>
        </row>
        <row r="78">
          <cell r="E78">
            <v>19484</v>
          </cell>
        </row>
        <row r="79">
          <cell r="E79">
            <v>19911</v>
          </cell>
        </row>
        <row r="80">
          <cell r="E80">
            <v>20369</v>
          </cell>
        </row>
        <row r="81">
          <cell r="E81">
            <v>20824</v>
          </cell>
        </row>
        <row r="82">
          <cell r="E82">
            <v>21290</v>
          </cell>
        </row>
        <row r="83">
          <cell r="E83">
            <v>21763</v>
          </cell>
        </row>
        <row r="84">
          <cell r="E84">
            <v>22245</v>
          </cell>
        </row>
        <row r="85">
          <cell r="E85">
            <v>22806</v>
          </cell>
        </row>
        <row r="86">
          <cell r="E86">
            <v>23409</v>
          </cell>
        </row>
        <row r="87">
          <cell r="E87">
            <v>24111</v>
          </cell>
        </row>
        <row r="88">
          <cell r="E88">
            <v>24835</v>
          </cell>
        </row>
        <row r="89">
          <cell r="E89">
            <v>25641</v>
          </cell>
        </row>
        <row r="90">
          <cell r="E90">
            <v>26591</v>
          </cell>
        </row>
        <row r="91">
          <cell r="E91">
            <v>27628</v>
          </cell>
        </row>
        <row r="92">
          <cell r="E92">
            <v>28854</v>
          </cell>
        </row>
        <row r="93">
          <cell r="E93">
            <v>30263</v>
          </cell>
        </row>
        <row r="94">
          <cell r="E94">
            <v>31951</v>
          </cell>
        </row>
        <row r="95">
          <cell r="E95">
            <v>33984</v>
          </cell>
        </row>
        <row r="96">
          <cell r="E96">
            <v>36499</v>
          </cell>
        </row>
        <row r="97">
          <cell r="E97">
            <v>40002</v>
          </cell>
        </row>
        <row r="98">
          <cell r="E98">
            <v>45126</v>
          </cell>
        </row>
        <row r="99">
          <cell r="E99">
            <v>53088</v>
          </cell>
        </row>
        <row r="100">
          <cell r="E100">
            <v>68587</v>
          </cell>
        </row>
        <row r="101">
          <cell r="E101">
            <v>84738</v>
          </cell>
        </row>
        <row r="102">
          <cell r="E102">
            <v>89341</v>
          </cell>
        </row>
        <row r="103">
          <cell r="E103">
            <v>94722</v>
          </cell>
        </row>
        <row r="104">
          <cell r="E104">
            <v>101378</v>
          </cell>
        </row>
        <row r="105">
          <cell r="E105">
            <v>109845</v>
          </cell>
        </row>
        <row r="106">
          <cell r="E106">
            <v>121042</v>
          </cell>
        </row>
        <row r="107">
          <cell r="E107">
            <v>137054</v>
          </cell>
        </row>
        <row r="108">
          <cell r="E108">
            <v>161632</v>
          </cell>
        </row>
        <row r="109">
          <cell r="E109">
            <v>210152</v>
          </cell>
        </row>
        <row r="110">
          <cell r="E110">
            <v>261325</v>
          </cell>
        </row>
        <row r="111">
          <cell r="E111">
            <v>276418</v>
          </cell>
        </row>
        <row r="112">
          <cell r="E112">
            <v>294659</v>
          </cell>
        </row>
        <row r="113">
          <cell r="E113">
            <v>317571</v>
          </cell>
        </row>
        <row r="114">
          <cell r="E114">
            <v>347874</v>
          </cell>
        </row>
        <row r="115">
          <cell r="E115">
            <v>389233</v>
          </cell>
        </row>
        <row r="116">
          <cell r="E116">
            <v>444357</v>
          </cell>
        </row>
        <row r="117">
          <cell r="E117">
            <v>536734</v>
          </cell>
        </row>
        <row r="118">
          <cell r="E118">
            <v>726768</v>
          </cell>
        </row>
        <row r="119">
          <cell r="E119">
            <v>929044</v>
          </cell>
        </row>
        <row r="120">
          <cell r="E120">
            <v>994600</v>
          </cell>
        </row>
        <row r="121">
          <cell r="E121">
            <v>1069613</v>
          </cell>
        </row>
        <row r="122">
          <cell r="E122">
            <v>1163037</v>
          </cell>
        </row>
        <row r="123">
          <cell r="E123">
            <v>1291150</v>
          </cell>
        </row>
        <row r="124">
          <cell r="E124">
            <v>1447401</v>
          </cell>
        </row>
        <row r="125">
          <cell r="E125">
            <v>1655071</v>
          </cell>
        </row>
        <row r="126">
          <cell r="E126">
            <v>2000887</v>
          </cell>
        </row>
        <row r="127">
          <cell r="E127">
            <v>2757970</v>
          </cell>
        </row>
        <row r="128">
          <cell r="E128">
            <v>6445080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-4152</v>
          </cell>
        </row>
        <row r="3">
          <cell r="E3">
            <v>426</v>
          </cell>
        </row>
        <row r="4">
          <cell r="E4">
            <v>3388</v>
          </cell>
        </row>
        <row r="5">
          <cell r="E5">
            <v>6082</v>
          </cell>
        </row>
        <row r="6">
          <cell r="E6">
            <v>8081</v>
          </cell>
        </row>
        <row r="7">
          <cell r="E7">
            <v>9712</v>
          </cell>
        </row>
        <row r="8">
          <cell r="E8">
            <v>11151</v>
          </cell>
        </row>
        <row r="9">
          <cell r="E9">
            <v>12280</v>
          </cell>
        </row>
        <row r="10">
          <cell r="E10">
            <v>13203</v>
          </cell>
        </row>
        <row r="11">
          <cell r="E11">
            <v>14293</v>
          </cell>
        </row>
        <row r="12">
          <cell r="E12">
            <v>15265</v>
          </cell>
        </row>
        <row r="13">
          <cell r="E13">
            <v>16304</v>
          </cell>
        </row>
        <row r="14">
          <cell r="E14">
            <v>17291</v>
          </cell>
        </row>
        <row r="15">
          <cell r="E15">
            <v>18280</v>
          </cell>
        </row>
        <row r="16">
          <cell r="E16">
            <v>19223</v>
          </cell>
        </row>
        <row r="17">
          <cell r="E17">
            <v>20082</v>
          </cell>
        </row>
        <row r="18">
          <cell r="E18">
            <v>20911</v>
          </cell>
        </row>
        <row r="19">
          <cell r="E19">
            <v>21697</v>
          </cell>
        </row>
        <row r="20">
          <cell r="E20">
            <v>22416</v>
          </cell>
        </row>
        <row r="21">
          <cell r="E21">
            <v>23123</v>
          </cell>
        </row>
        <row r="22">
          <cell r="E22">
            <v>23788</v>
          </cell>
        </row>
        <row r="23">
          <cell r="E23">
            <v>24494</v>
          </cell>
        </row>
        <row r="24">
          <cell r="E24">
            <v>25182</v>
          </cell>
        </row>
        <row r="25">
          <cell r="E25">
            <v>25868</v>
          </cell>
        </row>
        <row r="26">
          <cell r="E26">
            <v>26520</v>
          </cell>
        </row>
        <row r="27">
          <cell r="E27">
            <v>27185</v>
          </cell>
        </row>
        <row r="28">
          <cell r="E28">
            <v>27829</v>
          </cell>
        </row>
        <row r="29">
          <cell r="E29">
            <v>28444</v>
          </cell>
        </row>
        <row r="30">
          <cell r="E30">
            <v>29123</v>
          </cell>
        </row>
        <row r="31">
          <cell r="E31">
            <v>29801</v>
          </cell>
        </row>
        <row r="32">
          <cell r="E32">
            <v>30487</v>
          </cell>
        </row>
        <row r="33">
          <cell r="E33">
            <v>31153</v>
          </cell>
        </row>
        <row r="34">
          <cell r="E34">
            <v>31858</v>
          </cell>
        </row>
        <row r="35">
          <cell r="E35">
            <v>32594</v>
          </cell>
        </row>
        <row r="36">
          <cell r="E36">
            <v>33317</v>
          </cell>
        </row>
        <row r="37">
          <cell r="E37">
            <v>34083</v>
          </cell>
        </row>
        <row r="38">
          <cell r="E38">
            <v>34847</v>
          </cell>
        </row>
        <row r="39">
          <cell r="E39">
            <v>35627</v>
          </cell>
        </row>
        <row r="40">
          <cell r="E40">
            <v>36402</v>
          </cell>
        </row>
        <row r="41">
          <cell r="E41">
            <v>37197</v>
          </cell>
        </row>
        <row r="42">
          <cell r="E42">
            <v>37977</v>
          </cell>
        </row>
        <row r="43">
          <cell r="E43">
            <v>38788</v>
          </cell>
        </row>
        <row r="44">
          <cell r="E44">
            <v>39569</v>
          </cell>
        </row>
        <row r="45">
          <cell r="E45">
            <v>40392</v>
          </cell>
        </row>
        <row r="46">
          <cell r="E46">
            <v>41202</v>
          </cell>
        </row>
        <row r="47">
          <cell r="E47">
            <v>42032</v>
          </cell>
        </row>
        <row r="48">
          <cell r="E48">
            <v>42848</v>
          </cell>
        </row>
        <row r="49">
          <cell r="E49">
            <v>43690</v>
          </cell>
        </row>
        <row r="50">
          <cell r="E50">
            <v>44526</v>
          </cell>
        </row>
        <row r="51">
          <cell r="E51">
            <v>45368</v>
          </cell>
        </row>
        <row r="52">
          <cell r="E52">
            <v>46226</v>
          </cell>
        </row>
        <row r="53">
          <cell r="E53">
            <v>47077</v>
          </cell>
        </row>
        <row r="54">
          <cell r="E54">
            <v>47921</v>
          </cell>
        </row>
        <row r="55">
          <cell r="E55">
            <v>48784</v>
          </cell>
        </row>
        <row r="56">
          <cell r="E56">
            <v>49657</v>
          </cell>
        </row>
        <row r="57">
          <cell r="E57">
            <v>50524</v>
          </cell>
        </row>
        <row r="58">
          <cell r="E58">
            <v>51403</v>
          </cell>
        </row>
        <row r="59">
          <cell r="E59">
            <v>52332</v>
          </cell>
        </row>
        <row r="60">
          <cell r="E60">
            <v>53296</v>
          </cell>
        </row>
        <row r="61">
          <cell r="E61">
            <v>54281</v>
          </cell>
        </row>
        <row r="62">
          <cell r="E62">
            <v>55291</v>
          </cell>
        </row>
        <row r="63">
          <cell r="E63">
            <v>56296</v>
          </cell>
        </row>
        <row r="64">
          <cell r="E64">
            <v>57310</v>
          </cell>
        </row>
        <row r="65">
          <cell r="E65">
            <v>58367</v>
          </cell>
        </row>
        <row r="66">
          <cell r="E66">
            <v>59429</v>
          </cell>
        </row>
        <row r="67">
          <cell r="E67">
            <v>60494</v>
          </cell>
        </row>
        <row r="68">
          <cell r="E68">
            <v>61564</v>
          </cell>
        </row>
        <row r="69">
          <cell r="E69">
            <v>62697</v>
          </cell>
        </row>
        <row r="70">
          <cell r="E70">
            <v>63903</v>
          </cell>
        </row>
        <row r="71">
          <cell r="E71">
            <v>65080</v>
          </cell>
        </row>
        <row r="72">
          <cell r="E72">
            <v>66331</v>
          </cell>
        </row>
        <row r="73">
          <cell r="E73">
            <v>67640</v>
          </cell>
        </row>
        <row r="74">
          <cell r="E74">
            <v>69003</v>
          </cell>
        </row>
        <row r="75">
          <cell r="E75">
            <v>70509</v>
          </cell>
        </row>
        <row r="76">
          <cell r="E76">
            <v>72042</v>
          </cell>
        </row>
        <row r="77">
          <cell r="E77">
            <v>73552</v>
          </cell>
        </row>
        <row r="78">
          <cell r="E78">
            <v>75189</v>
          </cell>
        </row>
        <row r="79">
          <cell r="E79">
            <v>76885</v>
          </cell>
        </row>
        <row r="80">
          <cell r="E80">
            <v>78744</v>
          </cell>
        </row>
        <row r="81">
          <cell r="E81">
            <v>80697</v>
          </cell>
        </row>
        <row r="82">
          <cell r="E82">
            <v>82745</v>
          </cell>
        </row>
        <row r="83">
          <cell r="E83">
            <v>84853</v>
          </cell>
        </row>
        <row r="84">
          <cell r="E84">
            <v>87053</v>
          </cell>
        </row>
        <row r="85">
          <cell r="E85">
            <v>89427</v>
          </cell>
        </row>
        <row r="86">
          <cell r="E86">
            <v>92128</v>
          </cell>
        </row>
        <row r="87">
          <cell r="E87">
            <v>95036</v>
          </cell>
        </row>
        <row r="88">
          <cell r="E88">
            <v>98232</v>
          </cell>
        </row>
        <row r="89">
          <cell r="E89">
            <v>101712</v>
          </cell>
        </row>
        <row r="90">
          <cell r="E90">
            <v>105697</v>
          </cell>
        </row>
        <row r="91">
          <cell r="E91">
            <v>110276</v>
          </cell>
        </row>
        <row r="92">
          <cell r="E92">
            <v>115516</v>
          </cell>
        </row>
        <row r="93">
          <cell r="E93">
            <v>121712</v>
          </cell>
        </row>
        <row r="94">
          <cell r="E94">
            <v>129165</v>
          </cell>
        </row>
        <row r="95">
          <cell r="E95">
            <v>138069</v>
          </cell>
        </row>
        <row r="96">
          <cell r="E96">
            <v>149779</v>
          </cell>
        </row>
        <row r="97">
          <cell r="E97">
            <v>166098</v>
          </cell>
        </row>
        <row r="98">
          <cell r="E98">
            <v>190121</v>
          </cell>
        </row>
        <row r="99">
          <cell r="E99">
            <v>230288</v>
          </cell>
        </row>
        <row r="100">
          <cell r="E100">
            <v>312077</v>
          </cell>
        </row>
        <row r="101">
          <cell r="E101">
            <v>400161</v>
          </cell>
        </row>
        <row r="102">
          <cell r="E102">
            <v>427024</v>
          </cell>
        </row>
        <row r="103">
          <cell r="E103">
            <v>459148</v>
          </cell>
        </row>
        <row r="104">
          <cell r="E104">
            <v>499620</v>
          </cell>
        </row>
        <row r="105">
          <cell r="E105">
            <v>549792</v>
          </cell>
        </row>
        <row r="106">
          <cell r="E106">
            <v>622508</v>
          </cell>
        </row>
        <row r="107">
          <cell r="E107">
            <v>723923</v>
          </cell>
        </row>
        <row r="108">
          <cell r="E108">
            <v>883569</v>
          </cell>
        </row>
        <row r="109">
          <cell r="E109">
            <v>1224046</v>
          </cell>
        </row>
        <row r="110">
          <cell r="E110">
            <v>1602045</v>
          </cell>
        </row>
        <row r="111">
          <cell r="E111">
            <v>1710054</v>
          </cell>
        </row>
        <row r="112">
          <cell r="E112">
            <v>1842950</v>
          </cell>
        </row>
        <row r="113">
          <cell r="E113">
            <v>2017441</v>
          </cell>
        </row>
        <row r="114">
          <cell r="E114">
            <v>2244829</v>
          </cell>
        </row>
        <row r="115">
          <cell r="E115">
            <v>2568626</v>
          </cell>
        </row>
        <row r="116">
          <cell r="E116">
            <v>3039899</v>
          </cell>
        </row>
        <row r="117">
          <cell r="E117">
            <v>3847153</v>
          </cell>
        </row>
        <row r="118">
          <cell r="E118">
            <v>5627424</v>
          </cell>
        </row>
        <row r="119">
          <cell r="E119">
            <v>7270390</v>
          </cell>
        </row>
        <row r="120">
          <cell r="E120">
            <v>7802063</v>
          </cell>
        </row>
        <row r="121">
          <cell r="E121">
            <v>8544980</v>
          </cell>
        </row>
        <row r="122">
          <cell r="E122">
            <v>9474611</v>
          </cell>
        </row>
        <row r="123">
          <cell r="E123">
            <v>10649422</v>
          </cell>
        </row>
        <row r="124">
          <cell r="E124">
            <v>12250121</v>
          </cell>
        </row>
        <row r="125">
          <cell r="E125">
            <v>14661183</v>
          </cell>
        </row>
        <row r="126">
          <cell r="E126">
            <v>18652028</v>
          </cell>
        </row>
        <row r="127">
          <cell r="E127">
            <v>27073618</v>
          </cell>
        </row>
        <row r="128">
          <cell r="E128">
            <v>91410392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389</v>
          </cell>
        </row>
        <row r="3">
          <cell r="E3">
            <v>1935</v>
          </cell>
        </row>
        <row r="4">
          <cell r="E4">
            <v>2537</v>
          </cell>
        </row>
        <row r="5">
          <cell r="E5">
            <v>3022</v>
          </cell>
        </row>
        <row r="6">
          <cell r="E6">
            <v>3432</v>
          </cell>
        </row>
        <row r="7">
          <cell r="E7">
            <v>3820</v>
          </cell>
        </row>
        <row r="8">
          <cell r="E8">
            <v>4178</v>
          </cell>
        </row>
        <row r="9">
          <cell r="E9">
            <v>4506</v>
          </cell>
        </row>
        <row r="10">
          <cell r="E10">
            <v>4802</v>
          </cell>
        </row>
        <row r="11">
          <cell r="E11">
            <v>5063</v>
          </cell>
        </row>
        <row r="12">
          <cell r="E12">
            <v>5319</v>
          </cell>
        </row>
        <row r="13">
          <cell r="E13">
            <v>5580</v>
          </cell>
        </row>
        <row r="14">
          <cell r="E14">
            <v>5837</v>
          </cell>
        </row>
        <row r="15">
          <cell r="E15">
            <v>6085</v>
          </cell>
        </row>
        <row r="16">
          <cell r="E16">
            <v>6333</v>
          </cell>
        </row>
        <row r="17">
          <cell r="E17">
            <v>6565</v>
          </cell>
        </row>
        <row r="18">
          <cell r="E18">
            <v>6780</v>
          </cell>
        </row>
        <row r="19">
          <cell r="E19">
            <v>6986</v>
          </cell>
        </row>
        <row r="20">
          <cell r="E20">
            <v>7199</v>
          </cell>
        </row>
        <row r="21">
          <cell r="E21">
            <v>7397</v>
          </cell>
        </row>
        <row r="22">
          <cell r="E22">
            <v>7597</v>
          </cell>
        </row>
        <row r="23">
          <cell r="E23">
            <v>7796</v>
          </cell>
        </row>
        <row r="24">
          <cell r="E24">
            <v>7984</v>
          </cell>
        </row>
        <row r="25">
          <cell r="E25">
            <v>8172</v>
          </cell>
        </row>
        <row r="26">
          <cell r="E26">
            <v>8361</v>
          </cell>
        </row>
        <row r="27">
          <cell r="E27">
            <v>8536</v>
          </cell>
        </row>
        <row r="28">
          <cell r="E28">
            <v>8711</v>
          </cell>
        </row>
        <row r="29">
          <cell r="E29">
            <v>8884</v>
          </cell>
        </row>
        <row r="30">
          <cell r="E30">
            <v>9043</v>
          </cell>
        </row>
        <row r="31">
          <cell r="E31">
            <v>9196</v>
          </cell>
        </row>
        <row r="32">
          <cell r="E32">
            <v>9363</v>
          </cell>
        </row>
        <row r="33">
          <cell r="E33">
            <v>9524</v>
          </cell>
        </row>
        <row r="34">
          <cell r="E34">
            <v>9690</v>
          </cell>
        </row>
        <row r="35">
          <cell r="E35">
            <v>9857</v>
          </cell>
        </row>
        <row r="36">
          <cell r="E36">
            <v>10023</v>
          </cell>
        </row>
        <row r="37">
          <cell r="E37">
            <v>10178</v>
          </cell>
        </row>
        <row r="38">
          <cell r="E38">
            <v>10335</v>
          </cell>
        </row>
        <row r="39">
          <cell r="E39">
            <v>10493</v>
          </cell>
        </row>
        <row r="40">
          <cell r="E40">
            <v>10655</v>
          </cell>
        </row>
        <row r="41">
          <cell r="E41">
            <v>10828</v>
          </cell>
        </row>
        <row r="42">
          <cell r="E42">
            <v>10988</v>
          </cell>
        </row>
        <row r="43">
          <cell r="E43">
            <v>11146</v>
          </cell>
        </row>
        <row r="44">
          <cell r="E44">
            <v>11322</v>
          </cell>
        </row>
        <row r="45">
          <cell r="E45">
            <v>11494</v>
          </cell>
        </row>
        <row r="46">
          <cell r="E46">
            <v>11674</v>
          </cell>
        </row>
        <row r="47">
          <cell r="E47">
            <v>11847</v>
          </cell>
        </row>
        <row r="48">
          <cell r="E48">
            <v>12020</v>
          </cell>
        </row>
        <row r="49">
          <cell r="E49">
            <v>12194</v>
          </cell>
        </row>
        <row r="50">
          <cell r="E50">
            <v>12370</v>
          </cell>
        </row>
        <row r="51">
          <cell r="E51">
            <v>12536</v>
          </cell>
        </row>
        <row r="52">
          <cell r="E52">
            <v>12707</v>
          </cell>
        </row>
        <row r="53">
          <cell r="E53">
            <v>12888</v>
          </cell>
        </row>
        <row r="54">
          <cell r="E54">
            <v>13068</v>
          </cell>
        </row>
        <row r="55">
          <cell r="E55">
            <v>13254</v>
          </cell>
        </row>
        <row r="56">
          <cell r="E56">
            <v>13444</v>
          </cell>
        </row>
        <row r="57">
          <cell r="E57">
            <v>13639</v>
          </cell>
        </row>
        <row r="58">
          <cell r="E58">
            <v>13839</v>
          </cell>
        </row>
        <row r="59">
          <cell r="E59">
            <v>14032</v>
          </cell>
        </row>
        <row r="60">
          <cell r="E60">
            <v>14236</v>
          </cell>
        </row>
        <row r="61">
          <cell r="E61">
            <v>14457</v>
          </cell>
        </row>
        <row r="62">
          <cell r="E62">
            <v>14656</v>
          </cell>
        </row>
        <row r="63">
          <cell r="E63">
            <v>14860</v>
          </cell>
        </row>
        <row r="64">
          <cell r="E64">
            <v>15069</v>
          </cell>
        </row>
        <row r="65">
          <cell r="E65">
            <v>15293</v>
          </cell>
        </row>
        <row r="66">
          <cell r="E66">
            <v>15516</v>
          </cell>
        </row>
        <row r="67">
          <cell r="E67">
            <v>15753</v>
          </cell>
        </row>
        <row r="68">
          <cell r="E68">
            <v>15985</v>
          </cell>
        </row>
        <row r="69">
          <cell r="E69">
            <v>16229</v>
          </cell>
        </row>
        <row r="70">
          <cell r="E70">
            <v>16461</v>
          </cell>
        </row>
        <row r="71">
          <cell r="E71">
            <v>16717</v>
          </cell>
        </row>
        <row r="72">
          <cell r="E72">
            <v>16966</v>
          </cell>
        </row>
        <row r="73">
          <cell r="E73">
            <v>17225</v>
          </cell>
        </row>
        <row r="74">
          <cell r="E74">
            <v>17498</v>
          </cell>
        </row>
        <row r="75">
          <cell r="E75">
            <v>17778</v>
          </cell>
        </row>
        <row r="76">
          <cell r="E76">
            <v>18082</v>
          </cell>
        </row>
        <row r="77">
          <cell r="E77">
            <v>18392</v>
          </cell>
        </row>
        <row r="78">
          <cell r="E78">
            <v>18708</v>
          </cell>
        </row>
        <row r="79">
          <cell r="E79">
            <v>19045</v>
          </cell>
        </row>
        <row r="80">
          <cell r="E80">
            <v>19391</v>
          </cell>
        </row>
        <row r="81">
          <cell r="E81">
            <v>19754</v>
          </cell>
        </row>
        <row r="82">
          <cell r="E82">
            <v>20123</v>
          </cell>
        </row>
        <row r="83">
          <cell r="E83">
            <v>20535</v>
          </cell>
        </row>
        <row r="84">
          <cell r="E84">
            <v>20987</v>
          </cell>
        </row>
        <row r="85">
          <cell r="E85">
            <v>21454</v>
          </cell>
        </row>
        <row r="86">
          <cell r="E86">
            <v>21970</v>
          </cell>
        </row>
        <row r="87">
          <cell r="E87">
            <v>22547</v>
          </cell>
        </row>
        <row r="88">
          <cell r="E88">
            <v>23164</v>
          </cell>
        </row>
        <row r="89">
          <cell r="E89">
            <v>23857</v>
          </cell>
        </row>
        <row r="90">
          <cell r="E90">
            <v>24639</v>
          </cell>
        </row>
        <row r="91">
          <cell r="E91">
            <v>25532</v>
          </cell>
        </row>
        <row r="92">
          <cell r="E92">
            <v>26566</v>
          </cell>
        </row>
        <row r="93">
          <cell r="E93">
            <v>27731</v>
          </cell>
        </row>
        <row r="94">
          <cell r="E94">
            <v>29148</v>
          </cell>
        </row>
        <row r="95">
          <cell r="E95">
            <v>30811</v>
          </cell>
        </row>
        <row r="96">
          <cell r="E96">
            <v>33016</v>
          </cell>
        </row>
        <row r="97">
          <cell r="E97">
            <v>35940</v>
          </cell>
        </row>
        <row r="98">
          <cell r="E98">
            <v>40038</v>
          </cell>
        </row>
        <row r="99">
          <cell r="E99">
            <v>46561</v>
          </cell>
        </row>
        <row r="100">
          <cell r="E100">
            <v>58673</v>
          </cell>
        </row>
        <row r="101">
          <cell r="E101">
            <v>71036</v>
          </cell>
        </row>
        <row r="102">
          <cell r="E102">
            <v>74635</v>
          </cell>
        </row>
        <row r="103">
          <cell r="E103">
            <v>78839</v>
          </cell>
        </row>
        <row r="104">
          <cell r="E104">
            <v>83925</v>
          </cell>
        </row>
        <row r="105">
          <cell r="E105">
            <v>90370</v>
          </cell>
        </row>
        <row r="106">
          <cell r="E106">
            <v>98825</v>
          </cell>
        </row>
        <row r="107">
          <cell r="E107">
            <v>111070</v>
          </cell>
        </row>
        <row r="108">
          <cell r="E108">
            <v>130368</v>
          </cell>
        </row>
        <row r="109">
          <cell r="E109">
            <v>167812</v>
          </cell>
        </row>
        <row r="110">
          <cell r="E110">
            <v>205874</v>
          </cell>
        </row>
        <row r="111">
          <cell r="E111">
            <v>217849</v>
          </cell>
        </row>
        <row r="112">
          <cell r="E112">
            <v>233066</v>
          </cell>
        </row>
        <row r="113">
          <cell r="E113">
            <v>250972</v>
          </cell>
        </row>
        <row r="114">
          <cell r="E114">
            <v>272609</v>
          </cell>
        </row>
        <row r="115">
          <cell r="E115">
            <v>302866</v>
          </cell>
        </row>
        <row r="116">
          <cell r="E116">
            <v>346484</v>
          </cell>
        </row>
        <row r="117">
          <cell r="E117">
            <v>417153</v>
          </cell>
        </row>
        <row r="118">
          <cell r="E118">
            <v>562132</v>
          </cell>
        </row>
        <row r="119">
          <cell r="E119">
            <v>722256</v>
          </cell>
        </row>
        <row r="120">
          <cell r="E120">
            <v>766910</v>
          </cell>
        </row>
        <row r="121">
          <cell r="E121">
            <v>824841</v>
          </cell>
        </row>
        <row r="122">
          <cell r="E122">
            <v>902026</v>
          </cell>
        </row>
        <row r="123">
          <cell r="E123">
            <v>992723</v>
          </cell>
        </row>
        <row r="124">
          <cell r="E124">
            <v>1106625</v>
          </cell>
        </row>
        <row r="125">
          <cell r="E125">
            <v>1283422</v>
          </cell>
        </row>
        <row r="126">
          <cell r="E126">
            <v>1562123</v>
          </cell>
        </row>
        <row r="127">
          <cell r="E127">
            <v>2112647</v>
          </cell>
        </row>
        <row r="128">
          <cell r="E128">
            <v>4813638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Factor"/>
      <sheetName val="TA1"/>
      <sheetName val="TA2"/>
      <sheetName val="TA2b"/>
      <sheetName val="TA2c"/>
      <sheetName val="TA3"/>
      <sheetName val="TA4"/>
      <sheetName val="TA5"/>
      <sheetName val="TA6"/>
      <sheetName val="TA7"/>
      <sheetName val="TA8"/>
      <sheetName val="TA9"/>
      <sheetName val="TA10"/>
      <sheetName val="TA11"/>
      <sheetName val="TA12"/>
      <sheetName val="TA13"/>
      <sheetName val="PreTax"/>
      <sheetName val="TB1"/>
      <sheetName val="TB2"/>
      <sheetName val="TB2b"/>
      <sheetName val="TB2c"/>
      <sheetName val="TB2d"/>
      <sheetName val="TB2e"/>
      <sheetName val="TB2f"/>
      <sheetName val="TB2g"/>
      <sheetName val="TB2g(Details)"/>
      <sheetName val="TB3"/>
      <sheetName val="TB4"/>
      <sheetName val="TB5"/>
      <sheetName val="TB6"/>
      <sheetName val="TB7"/>
      <sheetName val="TB7b"/>
      <sheetName val="TB7c"/>
      <sheetName val="TB8"/>
      <sheetName val="TB9"/>
      <sheetName val="TB10"/>
      <sheetName val="TB11"/>
      <sheetName val="TB11b"/>
      <sheetName val="TB12"/>
      <sheetName val="TB13"/>
      <sheetName val="TB15"/>
      <sheetName val="PostTax"/>
      <sheetName val="TC1"/>
      <sheetName val="TC1b"/>
      <sheetName val="TC2"/>
      <sheetName val="TC2b"/>
      <sheetName val="TC3"/>
      <sheetName val="TC3b"/>
      <sheetName val="TC3c"/>
      <sheetName val="TC3d"/>
      <sheetName val="TC3e"/>
      <sheetName val="TC4"/>
      <sheetName val="TC4b"/>
      <sheetName val="TC5"/>
      <sheetName val="TC6"/>
      <sheetName val="TC7"/>
      <sheetName val="TC7b"/>
      <sheetName val="TC7c"/>
      <sheetName val="TC7d"/>
      <sheetName val="TC8"/>
      <sheetName val="TC9"/>
      <sheetName val="TC10"/>
      <sheetName val="TC11"/>
      <sheetName val="TC12"/>
      <sheetName val="TC13"/>
      <sheetName val="Fiscal"/>
      <sheetName val="TD1"/>
      <sheetName val="TD2"/>
      <sheetName val="TD2b"/>
      <sheetName val="TD2c"/>
      <sheetName val="TD3"/>
      <sheetName val="TD4"/>
      <sheetName val="TD5"/>
      <sheetName val="TD6"/>
      <sheetName val="TD7"/>
      <sheetName val="TD8"/>
      <sheetName val="TD9"/>
      <sheetName val="TD10"/>
      <sheetName val="TD11"/>
      <sheetName val="TD12"/>
      <sheetName val="TD13"/>
      <sheetName val="Wealth"/>
      <sheetName val="TE1"/>
      <sheetName val="TE1b"/>
      <sheetName val="TE2"/>
      <sheetName val="TE2b"/>
      <sheetName val="TE2c"/>
      <sheetName val="TE3"/>
      <sheetName val="TE4"/>
      <sheetName val="TE5"/>
      <sheetName val="TE6"/>
      <sheetName val="TE7"/>
      <sheetName val="TE8"/>
      <sheetName val="TE9"/>
      <sheetName val="TE10"/>
      <sheetName val="TE11"/>
      <sheetName val="TE12"/>
      <sheetName val="AgeGender"/>
      <sheetName val="TF1"/>
      <sheetName val="TF2"/>
      <sheetName val="TF3"/>
      <sheetName val="Taxes"/>
      <sheetName val="TG1"/>
      <sheetName val="TG2"/>
      <sheetName val="TG2b"/>
      <sheetName val="TG2c"/>
      <sheetName val="TG3"/>
      <sheetName val="TG3-1962"/>
      <sheetName val="TG3-1980"/>
      <sheetName val="TG3-2016"/>
      <sheetName val="TG4"/>
      <sheetName val="TG4b"/>
      <sheetName val="TG4c"/>
      <sheetName val="TG4d"/>
      <sheetName val="StataOutput"/>
      <sheetName val="compoprinc"/>
      <sheetName val="avgprinc"/>
      <sheetName val="medprinc"/>
      <sheetName val="compopeinc"/>
      <sheetName val="avgpeinc"/>
      <sheetName val="medpeinc"/>
      <sheetName val="compopoinc"/>
      <sheetName val="avgpoinc"/>
      <sheetName val="medpoinc"/>
      <sheetName val="compofiinc"/>
      <sheetName val="avgfiinc"/>
      <sheetName val="medfiinc"/>
      <sheetName val="compohweal"/>
      <sheetName val="avghweal"/>
      <sheetName val="hwealbypeinc"/>
      <sheetName val="tax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0">
          <cell r="E10">
            <v>0.42354366049098557</v>
          </cell>
          <cell r="G10">
            <v>0.18568503957629331</v>
          </cell>
          <cell r="I10">
            <v>8.5693932591797195E-2</v>
          </cell>
        </row>
        <row r="11">
          <cell r="E11">
            <v>0.43008256893276298</v>
          </cell>
          <cell r="G11">
            <v>0.19324433801082175</v>
          </cell>
          <cell r="I11">
            <v>8.7055747983560736E-2</v>
          </cell>
        </row>
        <row r="12">
          <cell r="E12">
            <v>0.42246027174460121</v>
          </cell>
          <cell r="G12">
            <v>0.18700429640803776</v>
          </cell>
          <cell r="I12">
            <v>9.0975918910181974E-2</v>
          </cell>
        </row>
        <row r="13">
          <cell r="E13">
            <v>0.44439230594733703</v>
          </cell>
          <cell r="G13">
            <v>0.2064003401304931</v>
          </cell>
          <cell r="I13">
            <v>0.11114789061767989</v>
          </cell>
        </row>
        <row r="14">
          <cell r="E14">
            <v>0.44959310267234731</v>
          </cell>
          <cell r="G14">
            <v>0.20153434134780485</v>
          </cell>
          <cell r="I14">
            <v>0.10041100596434324</v>
          </cell>
        </row>
        <row r="15">
          <cell r="E15">
            <v>0.43700823063269006</v>
          </cell>
          <cell r="G15">
            <v>0.18963395821757442</v>
          </cell>
          <cell r="I15">
            <v>8.6166909349867274E-2</v>
          </cell>
        </row>
        <row r="16">
          <cell r="E16">
            <v>0.45496571988383522</v>
          </cell>
          <cell r="G16">
            <v>0.21022025220912335</v>
          </cell>
          <cell r="I16">
            <v>9.2169476761652158E-2</v>
          </cell>
        </row>
        <row r="17">
          <cell r="E17">
            <v>0.43500296285197032</v>
          </cell>
          <cell r="G17">
            <v>0.18412297556778009</v>
          </cell>
          <cell r="I17">
            <v>7.1785917526981588E-2</v>
          </cell>
        </row>
        <row r="18">
          <cell r="E18">
            <v>0.46589469011584067</v>
          </cell>
          <cell r="G18">
            <v>0.1809380358761587</v>
          </cell>
          <cell r="I18">
            <v>6.8307417288321973E-2</v>
          </cell>
        </row>
        <row r="19">
          <cell r="E19">
            <v>0.45612362954750074</v>
          </cell>
          <cell r="G19">
            <v>0.17641895468447291</v>
          </cell>
          <cell r="I19">
            <v>6.6816027851418311E-2</v>
          </cell>
        </row>
        <row r="20">
          <cell r="E20">
            <v>0.43161632625726321</v>
          </cell>
          <cell r="G20">
            <v>0.16885591309853271</v>
          </cell>
          <cell r="I20">
            <v>6.698239759835703E-2</v>
          </cell>
        </row>
        <row r="21">
          <cell r="E21">
            <v>0.45329685525898661</v>
          </cell>
          <cell r="G21">
            <v>0.17605927669732616</v>
          </cell>
          <cell r="I21">
            <v>6.919125708281855E-2</v>
          </cell>
        </row>
        <row r="22">
          <cell r="E22">
            <v>0.47145121553060576</v>
          </cell>
          <cell r="G22">
            <v>0.19957573634109516</v>
          </cell>
          <cell r="I22">
            <v>8.145345811411199E-2</v>
          </cell>
        </row>
        <row r="23">
          <cell r="E23">
            <v>0.47495850025049297</v>
          </cell>
          <cell r="G23">
            <v>0.21223688098448043</v>
          </cell>
          <cell r="I23">
            <v>9.1569494323886613E-2</v>
          </cell>
        </row>
        <row r="24">
          <cell r="E24">
            <v>0.46820126002304946</v>
          </cell>
          <cell r="G24">
            <v>0.20344376440256198</v>
          </cell>
          <cell r="I24">
            <v>8.5399257295152312E-2</v>
          </cell>
        </row>
        <row r="25">
          <cell r="E25">
            <v>0.48025597836436162</v>
          </cell>
          <cell r="G25">
            <v>0.21412301076634058</v>
          </cell>
          <cell r="I25">
            <v>9.4576992002687682E-2</v>
          </cell>
        </row>
        <row r="26">
          <cell r="E26">
            <v>0.46704207233076844</v>
          </cell>
          <cell r="G26">
            <v>0.21141176596464084</v>
          </cell>
          <cell r="I26">
            <v>9.6401861142879686E-2</v>
          </cell>
        </row>
        <row r="27">
          <cell r="E27">
            <v>0.45489621902651434</v>
          </cell>
          <cell r="G27">
            <v>0.18133648845499994</v>
          </cell>
          <cell r="I27">
            <v>7.2300505169440518E-2</v>
          </cell>
        </row>
        <row r="28">
          <cell r="E28">
            <v>0.45169338110831581</v>
          </cell>
          <cell r="G28">
            <v>0.15080798365755416</v>
          </cell>
          <cell r="I28">
            <v>5.5019190567903907E-2</v>
          </cell>
        </row>
        <row r="29">
          <cell r="E29">
            <v>0.46841683812089779</v>
          </cell>
          <cell r="G29">
            <v>0.14051919965660725</v>
          </cell>
          <cell r="I29">
            <v>5.7541279955796748E-2</v>
          </cell>
        </row>
        <row r="30">
          <cell r="E30">
            <v>0.46819920146386806</v>
          </cell>
          <cell r="G30">
            <v>0.15116000574275867</v>
          </cell>
          <cell r="I30">
            <v>6.6268565204363708E-2</v>
          </cell>
        </row>
        <row r="31">
          <cell r="E31">
            <v>0.48029493107716648</v>
          </cell>
          <cell r="G31">
            <v>0.17036223218102353</v>
          </cell>
          <cell r="I31">
            <v>6.229823166827328E-2</v>
          </cell>
        </row>
        <row r="32">
          <cell r="E32">
            <v>0.47404383037359621</v>
          </cell>
          <cell r="G32">
            <v>0.17591047508254068</v>
          </cell>
          <cell r="I32">
            <v>6.7546144338175768E-2</v>
          </cell>
        </row>
        <row r="33">
          <cell r="E33">
            <v>0.47868473422394747</v>
          </cell>
          <cell r="G33">
            <v>0.19300645329590038</v>
          </cell>
          <cell r="I33">
            <v>7.5994661972572791E-2</v>
          </cell>
        </row>
        <row r="34">
          <cell r="E34">
            <v>0.46655040774036072</v>
          </cell>
          <cell r="G34">
            <v>0.19106143549985302</v>
          </cell>
          <cell r="I34">
            <v>7.450272958365084E-2</v>
          </cell>
        </row>
        <row r="35">
          <cell r="E35">
            <v>0.46451240106629638</v>
          </cell>
          <cell r="G35">
            <v>0.17227353837397827</v>
          </cell>
          <cell r="I35">
            <v>6.3544953183773137E-2</v>
          </cell>
        </row>
        <row r="36">
          <cell r="E36">
            <v>0.47827859250131949</v>
          </cell>
          <cell r="G36">
            <v>0.18453972733517227</v>
          </cell>
          <cell r="I36">
            <v>6.9350819132328101E-2</v>
          </cell>
        </row>
        <row r="37">
          <cell r="E37">
            <v>0.47701857357466654</v>
          </cell>
          <cell r="G37">
            <v>0.19255310085760677</v>
          </cell>
          <cell r="I37">
            <v>7.9149963241618271E-2</v>
          </cell>
        </row>
        <row r="38">
          <cell r="E38">
            <v>0.45807498053415963</v>
          </cell>
          <cell r="G38">
            <v>0.19478536118400391</v>
          </cell>
          <cell r="I38">
            <v>8.7131908474021788E-2</v>
          </cell>
        </row>
        <row r="39">
          <cell r="E39">
            <v>0.41037418269327131</v>
          </cell>
          <cell r="G39">
            <v>0.18427241327506336</v>
          </cell>
          <cell r="I39">
            <v>8.5970947474123829E-2</v>
          </cell>
        </row>
        <row r="40">
          <cell r="E40">
            <v>0.38089304777045507</v>
          </cell>
          <cell r="G40">
            <v>0.17201424870964044</v>
          </cell>
          <cell r="I40">
            <v>7.632618939824444E-2</v>
          </cell>
        </row>
        <row r="41">
          <cell r="E41">
            <v>0.3618807541518923</v>
          </cell>
          <cell r="G41">
            <v>0.14816456652604837</v>
          </cell>
          <cell r="I41">
            <v>6.2560945181093647E-2</v>
          </cell>
        </row>
        <row r="42">
          <cell r="E42">
            <v>0.35826502005876343</v>
          </cell>
          <cell r="G42">
            <v>0.14275035961230195</v>
          </cell>
          <cell r="I42">
            <v>5.4083178937595663E-2</v>
          </cell>
        </row>
        <row r="43">
          <cell r="E43">
            <v>0.3722190220764191</v>
          </cell>
          <cell r="G43">
            <v>0.14163576910887557</v>
          </cell>
          <cell r="I43">
            <v>5.0426214402968302E-2</v>
          </cell>
        </row>
        <row r="44">
          <cell r="E44">
            <v>0.37092883884544392</v>
          </cell>
          <cell r="G44">
            <v>0.1457326554698338</v>
          </cell>
          <cell r="I44">
            <v>5.7942361394020835E-2</v>
          </cell>
        </row>
        <row r="45">
          <cell r="E45">
            <v>0.38928631585604534</v>
          </cell>
          <cell r="G45">
            <v>0.15755427488713925</v>
          </cell>
          <cell r="I45">
            <v>6.5280042325131432E-2</v>
          </cell>
        </row>
        <row r="46">
          <cell r="E46">
            <v>0.38391772271229119</v>
          </cell>
          <cell r="G46">
            <v>0.15190093351245904</v>
          </cell>
          <cell r="I46">
            <v>6.32512459300104E-2</v>
          </cell>
        </row>
        <row r="47">
          <cell r="E47">
            <v>0.38997632511452363</v>
          </cell>
          <cell r="G47">
            <v>0.15835266756968333</v>
          </cell>
          <cell r="I47">
            <v>6.8380529418683042E-2</v>
          </cell>
        </row>
        <row r="48">
          <cell r="E48">
            <v>0.37725751863625917</v>
          </cell>
          <cell r="G48">
            <v>0.1496306219578519</v>
          </cell>
          <cell r="I48">
            <v>6.398179099614365E-2</v>
          </cell>
        </row>
        <row r="49">
          <cell r="E49">
            <v>0.36497304545674675</v>
          </cell>
          <cell r="G49">
            <v>0.1417699276167135</v>
          </cell>
          <cell r="I49">
            <v>5.9507105787352368E-2</v>
          </cell>
        </row>
        <row r="50">
          <cell r="E50">
            <v>0.35479117416385048</v>
          </cell>
          <cell r="G50">
            <v>0.13239457912617669</v>
          </cell>
          <cell r="I50">
            <v>5.5923396649187454E-2</v>
          </cell>
        </row>
        <row r="51">
          <cell r="E51">
            <v>0.35881631265225394</v>
          </cell>
          <cell r="G51">
            <v>0.13460190810183884</v>
          </cell>
          <cell r="I51">
            <v>5.4879464334331211E-2</v>
          </cell>
        </row>
        <row r="52">
          <cell r="E52">
            <v>0.36554007883645545</v>
          </cell>
          <cell r="G52">
            <v>0.1413077412756362</v>
          </cell>
          <cell r="I52">
            <v>6.0734319402229432E-2</v>
          </cell>
        </row>
        <row r="53">
          <cell r="E53">
            <v>0.35771129338496599</v>
          </cell>
          <cell r="G53">
            <v>0.13411218580897297</v>
          </cell>
          <cell r="I53">
            <v>5.6762267816466622E-2</v>
          </cell>
        </row>
        <row r="54">
          <cell r="E54">
            <v>0.35767505287429696</v>
          </cell>
          <cell r="G54">
            <v>0.13166252248880536</v>
          </cell>
          <cell r="I54">
            <v>5.43690217404365E-2</v>
          </cell>
        </row>
        <row r="55">
          <cell r="E55">
            <v>0.35711804330649871</v>
          </cell>
          <cell r="G55">
            <v>0.1248077505226614</v>
          </cell>
          <cell r="I55">
            <v>4.8970511080563453E-2</v>
          </cell>
        </row>
        <row r="56">
          <cell r="E56">
            <v>0.36174198805182889</v>
          </cell>
          <cell r="G56">
            <v>0.13069102726547688</v>
          </cell>
          <cell r="I56">
            <v>5.2992289329161536E-2</v>
          </cell>
        </row>
        <row r="57">
          <cell r="E57">
            <v>0.35619645532907618</v>
          </cell>
          <cell r="G57">
            <v>0.12574390412687406</v>
          </cell>
          <cell r="I57">
            <v>5.1385075443170135E-2</v>
          </cell>
        </row>
        <row r="58">
          <cell r="E58">
            <v>0.35848523016413858</v>
          </cell>
          <cell r="G58">
            <v>0.12459300493753417</v>
          </cell>
          <cell r="I58">
            <v>5.1029973902364176E-2</v>
          </cell>
        </row>
        <row r="59">
          <cell r="E59">
            <v>0.36092147231102001</v>
          </cell>
          <cell r="G59">
            <v>0.12573906779289201</v>
          </cell>
          <cell r="I59">
            <v>5.1123790442943573E-2</v>
          </cell>
        </row>
        <row r="60">
          <cell r="E60">
            <v>0.3653690218925475</v>
          </cell>
          <cell r="G60">
            <v>0.127462238073349</v>
          </cell>
          <cell r="I60">
            <v>5.237947404384613E-2</v>
          </cell>
        </row>
        <row r="61">
          <cell r="E61">
            <v>0.36982008814811701</v>
          </cell>
          <cell r="G61">
            <v>0.129195377230644</v>
          </cell>
          <cell r="I61">
            <v>5.3635157644748688E-2</v>
          </cell>
        </row>
        <row r="62">
          <cell r="E62">
            <v>0.36634245514869701</v>
          </cell>
          <cell r="G62">
            <v>0.127784363925457</v>
          </cell>
          <cell r="I62">
            <v>5.3085744380950928E-2</v>
          </cell>
        </row>
        <row r="63">
          <cell r="E63">
            <v>0.36287581920623802</v>
          </cell>
          <cell r="G63">
            <v>0.126381561160088</v>
          </cell>
          <cell r="I63">
            <v>5.2536331117153168E-2</v>
          </cell>
        </row>
        <row r="64">
          <cell r="E64">
            <v>0.35592949390411377</v>
          </cell>
          <cell r="G64">
            <v>0.12336783856153499</v>
          </cell>
          <cell r="I64">
            <v>4.9421812407672405E-2</v>
          </cell>
        </row>
        <row r="65">
          <cell r="E65">
            <v>0.35184486955404271</v>
          </cell>
          <cell r="G65">
            <v>0.121715806424618</v>
          </cell>
          <cell r="I65">
            <v>4.9163451185449958E-2</v>
          </cell>
        </row>
        <row r="66">
          <cell r="E66">
            <v>0.34319663606584072</v>
          </cell>
          <cell r="G66">
            <v>0.11497859098017224</v>
          </cell>
          <cell r="I66">
            <v>4.6096275036688894E-2</v>
          </cell>
        </row>
        <row r="67">
          <cell r="E67">
            <v>0.34089137008413695</v>
          </cell>
          <cell r="G67">
            <v>0.1104282592423258</v>
          </cell>
          <cell r="I67">
            <v>4.1873670750646852E-2</v>
          </cell>
        </row>
        <row r="68">
          <cell r="E68">
            <v>0.34366950613912195</v>
          </cell>
          <cell r="G68">
            <v>0.11082134221214771</v>
          </cell>
          <cell r="I68">
            <v>4.1502360163576668E-2</v>
          </cell>
        </row>
        <row r="69">
          <cell r="E69">
            <v>0.34659279938205145</v>
          </cell>
          <cell r="G69">
            <v>0.11084715419565318</v>
          </cell>
          <cell r="I69">
            <v>4.0883950866373198E-2</v>
          </cell>
        </row>
        <row r="70">
          <cell r="E70">
            <v>0.34663678346987559</v>
          </cell>
          <cell r="G70">
            <v>0.1092031042862803</v>
          </cell>
          <cell r="I70">
            <v>3.9038539858438526E-2</v>
          </cell>
        </row>
        <row r="71">
          <cell r="E71">
            <v>0.34297167047589017</v>
          </cell>
          <cell r="G71">
            <v>0.10653041218938633</v>
          </cell>
          <cell r="I71">
            <v>3.7270604864204415E-2</v>
          </cell>
        </row>
        <row r="72">
          <cell r="E72">
            <v>0.34350324120305203</v>
          </cell>
          <cell r="G72">
            <v>0.10555328035161458</v>
          </cell>
          <cell r="I72">
            <v>3.6390100430807593E-2</v>
          </cell>
        </row>
        <row r="73">
          <cell r="E73">
            <v>0.34418695530837329</v>
          </cell>
          <cell r="G73">
            <v>0.10528626380812514</v>
          </cell>
          <cell r="I73">
            <v>3.6509202051004053E-2</v>
          </cell>
        </row>
        <row r="74">
          <cell r="E74">
            <v>0.34649123092876255</v>
          </cell>
          <cell r="G74">
            <v>0.10665109030517778</v>
          </cell>
          <cell r="I74">
            <v>3.7398399133940607E-2</v>
          </cell>
        </row>
        <row r="75">
          <cell r="E75">
            <v>0.34709469561871464</v>
          </cell>
          <cell r="G75">
            <v>0.10769206477232994</v>
          </cell>
          <cell r="I75">
            <v>3.8442759146158911E-2</v>
          </cell>
        </row>
        <row r="76">
          <cell r="E76">
            <v>0.34889236092567399</v>
          </cell>
          <cell r="G76">
            <v>0.111551821231842</v>
          </cell>
          <cell r="I76">
            <v>4.214160144329071E-2</v>
          </cell>
        </row>
        <row r="77">
          <cell r="E77">
            <v>0.34241294860839799</v>
          </cell>
          <cell r="G77">
            <v>0.106694296002388</v>
          </cell>
          <cell r="I77">
            <v>3.8676150143146515E-2</v>
          </cell>
        </row>
        <row r="78">
          <cell r="E78">
            <v>0.34722021222114602</v>
          </cell>
          <cell r="G78">
            <v>0.110467150807381</v>
          </cell>
          <cell r="I78">
            <v>4.0885563939809799E-2</v>
          </cell>
        </row>
        <row r="79">
          <cell r="E79">
            <v>0.34894001483917197</v>
          </cell>
          <cell r="G79">
            <v>0.112683117389679</v>
          </cell>
          <cell r="I79">
            <v>4.2548462748527527E-2</v>
          </cell>
        </row>
        <row r="80">
          <cell r="E80">
            <v>0.35418269038200401</v>
          </cell>
          <cell r="G80">
            <v>0.115167558193207</v>
          </cell>
          <cell r="I80">
            <v>4.3108221143484116E-2</v>
          </cell>
        </row>
        <row r="81">
          <cell r="E81">
            <v>0.36670231819152799</v>
          </cell>
          <cell r="G81">
            <v>0.125080570578575</v>
          </cell>
          <cell r="I81">
            <v>4.926733672618866E-2</v>
          </cell>
        </row>
        <row r="82">
          <cell r="E82">
            <v>0.366614639759064</v>
          </cell>
          <cell r="G82">
            <v>0.125567302107811</v>
          </cell>
          <cell r="I82">
            <v>4.8211157321929932E-2</v>
          </cell>
        </row>
        <row r="83">
          <cell r="E83">
            <v>0.36474171280860901</v>
          </cell>
          <cell r="G83">
            <v>0.122120715677738</v>
          </cell>
          <cell r="I83">
            <v>4.538445919752121E-2</v>
          </cell>
        </row>
        <row r="84">
          <cell r="E84">
            <v>0.37610590457916299</v>
          </cell>
          <cell r="G84">
            <v>0.13306304812431299</v>
          </cell>
          <cell r="I84">
            <v>4.9200229346752167E-2</v>
          </cell>
        </row>
        <row r="85">
          <cell r="E85">
            <v>0.38951176404952997</v>
          </cell>
          <cell r="G85">
            <v>0.148765459656715</v>
          </cell>
          <cell r="I85">
            <v>6.1419740319252014E-2</v>
          </cell>
        </row>
        <row r="86">
          <cell r="E86">
            <v>0.38673749566078203</v>
          </cell>
          <cell r="G86">
            <v>0.144667103886604</v>
          </cell>
          <cell r="I86">
            <v>5.6494235992431641E-2</v>
          </cell>
        </row>
        <row r="87">
          <cell r="E87">
            <v>0.38717329502105702</v>
          </cell>
          <cell r="G87">
            <v>0.145421057939529</v>
          </cell>
          <cell r="I87">
            <v>5.649663507938385E-2</v>
          </cell>
        </row>
        <row r="88">
          <cell r="E88">
            <v>0.38553434610366799</v>
          </cell>
          <cell r="G88">
            <v>0.13891772925853699</v>
          </cell>
          <cell r="I88">
            <v>5.1993444561958313E-2</v>
          </cell>
        </row>
        <row r="89">
          <cell r="E89">
            <v>0.397748202085495</v>
          </cell>
          <cell r="G89">
            <v>0.15014080703258501</v>
          </cell>
          <cell r="I89">
            <v>5.8546878397464752E-2</v>
          </cell>
        </row>
        <row r="90">
          <cell r="E90">
            <v>0.39552557468414301</v>
          </cell>
          <cell r="G90">
            <v>0.14645336568355599</v>
          </cell>
          <cell r="I90">
            <v>5.7005632668733597E-2</v>
          </cell>
        </row>
        <row r="91">
          <cell r="E91">
            <v>0.39861068129539501</v>
          </cell>
          <cell r="G91">
            <v>0.14685022830963099</v>
          </cell>
          <cell r="I91">
            <v>5.6939855217933655E-2</v>
          </cell>
        </row>
        <row r="92">
          <cell r="E92">
            <v>0.40666985511779802</v>
          </cell>
          <cell r="G92">
            <v>0.15285395085811601</v>
          </cell>
          <cell r="I92">
            <v>5.9707082808017731E-2</v>
          </cell>
        </row>
        <row r="93">
          <cell r="E93">
            <v>0.41549310088157698</v>
          </cell>
          <cell r="G93">
            <v>0.15964528918266299</v>
          </cell>
          <cell r="I93">
            <v>6.4732402563095093E-2</v>
          </cell>
        </row>
        <row r="94">
          <cell r="E94">
            <v>0.42269286513328602</v>
          </cell>
          <cell r="G94">
            <v>0.16628417372703599</v>
          </cell>
          <cell r="I94">
            <v>6.9131277501583099E-2</v>
          </cell>
        </row>
        <row r="95">
          <cell r="E95">
            <v>0.42636835575103799</v>
          </cell>
          <cell r="G95">
            <v>0.169265151023865</v>
          </cell>
          <cell r="I95">
            <v>6.9401226937770844E-2</v>
          </cell>
        </row>
        <row r="96">
          <cell r="E96">
            <v>0.43348097801208502</v>
          </cell>
          <cell r="G96">
            <v>0.17707523703575101</v>
          </cell>
          <cell r="I96">
            <v>7.3987998068332672E-2</v>
          </cell>
        </row>
        <row r="97">
          <cell r="E97">
            <v>0.43883246183395402</v>
          </cell>
          <cell r="G97">
            <v>0.18267017602920499</v>
          </cell>
          <cell r="I97">
            <v>7.8331664204597473E-2</v>
          </cell>
        </row>
        <row r="98">
          <cell r="E98">
            <v>0.42800050973892201</v>
          </cell>
          <cell r="G98">
            <v>0.17269079387187999</v>
          </cell>
          <cell r="I98">
            <v>7.2596460580825806E-2</v>
          </cell>
        </row>
        <row r="99">
          <cell r="E99">
            <v>0.42722177505493197</v>
          </cell>
          <cell r="G99">
            <v>0.17056846618652299</v>
          </cell>
          <cell r="I99">
            <v>7.0754237473011017E-2</v>
          </cell>
        </row>
        <row r="100">
          <cell r="E100">
            <v>0.42866557836532598</v>
          </cell>
          <cell r="G100">
            <v>0.17203214764595001</v>
          </cell>
          <cell r="I100">
            <v>7.2620518505573273E-2</v>
          </cell>
        </row>
        <row r="101">
          <cell r="E101">
            <v>0.439021736383438</v>
          </cell>
          <cell r="G101">
            <v>0.18320685625076299</v>
          </cell>
          <cell r="I101">
            <v>7.9549342393875122E-2</v>
          </cell>
        </row>
        <row r="102">
          <cell r="E102">
            <v>0.45063453912735002</v>
          </cell>
          <cell r="G102">
            <v>0.193738773465157</v>
          </cell>
          <cell r="I102">
            <v>8.6997769773006439E-2</v>
          </cell>
        </row>
        <row r="103">
          <cell r="E103">
            <v>0.46030330657959001</v>
          </cell>
          <cell r="G103">
            <v>0.20099031925201399</v>
          </cell>
          <cell r="I103">
            <v>9.0244241058826447E-2</v>
          </cell>
        </row>
        <row r="104">
          <cell r="E104">
            <v>0.45793032646179199</v>
          </cell>
          <cell r="G104">
            <v>0.19862812757492099</v>
          </cell>
          <cell r="I104">
            <v>8.9860402047634125E-2</v>
          </cell>
        </row>
        <row r="105">
          <cell r="E105">
            <v>0.45308876037597701</v>
          </cell>
          <cell r="G105">
            <v>0.19522404670715299</v>
          </cell>
          <cell r="I105">
            <v>8.9053787291049957E-2</v>
          </cell>
        </row>
        <row r="106">
          <cell r="E106">
            <v>0.443389803171158</v>
          </cell>
          <cell r="G106">
            <v>0.185399115085602</v>
          </cell>
          <cell r="I106">
            <v>8.6046941578388214E-2</v>
          </cell>
        </row>
        <row r="107">
          <cell r="E107">
            <v>0.45750203728675798</v>
          </cell>
          <cell r="G107">
            <v>0.197982028126717</v>
          </cell>
          <cell r="I107">
            <v>9.5793642103672028E-2</v>
          </cell>
        </row>
        <row r="108">
          <cell r="E108">
            <v>0.45921382308006298</v>
          </cell>
          <cell r="G108">
            <v>0.19600796699523901</v>
          </cell>
          <cell r="I108">
            <v>9.1256849467754364E-2</v>
          </cell>
        </row>
        <row r="109">
          <cell r="E109">
            <v>0.471442401409149</v>
          </cell>
          <cell r="G109">
            <v>0.20779405534267401</v>
          </cell>
          <cell r="I109">
            <v>9.8921023309230804E-2</v>
          </cell>
        </row>
        <row r="110">
          <cell r="E110">
            <v>0.463194459676743</v>
          </cell>
          <cell r="G110">
            <v>0.19596129655837999</v>
          </cell>
          <cell r="I110">
            <v>8.7947875261306763E-2</v>
          </cell>
        </row>
        <row r="111">
          <cell r="E111">
            <v>0.47013184428214999</v>
          </cell>
          <cell r="G111">
            <v>0.201961278915405</v>
          </cell>
          <cell r="I111">
            <v>9.1898113489151001E-2</v>
          </cell>
        </row>
        <row r="112">
          <cell r="E112">
            <v>0.46927097439765902</v>
          </cell>
          <cell r="G112">
            <v>0.20129899680614499</v>
          </cell>
          <cell r="I112">
            <v>9.1347403824329376E-2</v>
          </cell>
        </row>
        <row r="113">
          <cell r="E113">
            <v>0.465279340744019</v>
          </cell>
          <cell r="G113">
            <v>0.19791091978549999</v>
          </cell>
          <cell r="I113">
            <v>8.8453590869903564E-2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0">
          <cell r="E10">
            <v>0.41427641043166435</v>
          </cell>
          <cell r="G10">
            <v>0.17300363004114849</v>
          </cell>
          <cell r="I10">
            <v>7.6060096589878473E-2</v>
          </cell>
        </row>
        <row r="11">
          <cell r="E11">
            <v>0.41858856008607687</v>
          </cell>
          <cell r="G11">
            <v>0.17775378237862852</v>
          </cell>
          <cell r="I11">
            <v>7.5393170241604274E-2</v>
          </cell>
        </row>
        <row r="12">
          <cell r="E12">
            <v>0.41058321837458422</v>
          </cell>
          <cell r="G12">
            <v>0.17031707688771749</v>
          </cell>
          <cell r="I12">
            <v>7.8487985479966521E-2</v>
          </cell>
        </row>
        <row r="13">
          <cell r="E13">
            <v>0.43564212460982316</v>
          </cell>
          <cell r="G13">
            <v>0.19305817673989703</v>
          </cell>
          <cell r="I13">
            <v>9.9903214204181176E-2</v>
          </cell>
        </row>
        <row r="14">
          <cell r="E14">
            <v>0.44313658677812051</v>
          </cell>
          <cell r="G14">
            <v>0.17608379792793286</v>
          </cell>
          <cell r="I14">
            <v>7.4193591281394106E-2</v>
          </cell>
        </row>
        <row r="15">
          <cell r="E15">
            <v>0.41425568965956783</v>
          </cell>
          <cell r="G15">
            <v>0.14576210170719051</v>
          </cell>
          <cell r="I15">
            <v>4.4246778631496925E-2</v>
          </cell>
        </row>
        <row r="16">
          <cell r="E16">
            <v>0.43457386655498814</v>
          </cell>
          <cell r="G16">
            <v>0.18601971316742827</v>
          </cell>
          <cell r="I16">
            <v>7.0312052272343301E-2</v>
          </cell>
        </row>
        <row r="17">
          <cell r="E17">
            <v>0.41812280013706699</v>
          </cell>
          <cell r="G17">
            <v>0.16630317788333196</v>
          </cell>
          <cell r="I17">
            <v>5.6472839306715997E-2</v>
          </cell>
        </row>
        <row r="18">
          <cell r="E18">
            <v>0.4494471007638785</v>
          </cell>
          <cell r="G18">
            <v>0.16091964105362722</v>
          </cell>
          <cell r="I18">
            <v>5.2488894957991222E-2</v>
          </cell>
        </row>
        <row r="19">
          <cell r="E19">
            <v>0.43916624648351721</v>
          </cell>
          <cell r="G19">
            <v>0.15677340612899424</v>
          </cell>
          <cell r="I19">
            <v>5.1691974795850047E-2</v>
          </cell>
        </row>
        <row r="20">
          <cell r="E20">
            <v>0.41148747789645529</v>
          </cell>
          <cell r="G20">
            <v>0.15087453614797061</v>
          </cell>
          <cell r="I20">
            <v>5.2055474358371039E-2</v>
          </cell>
        </row>
        <row r="21">
          <cell r="E21">
            <v>0.43284414901373081</v>
          </cell>
          <cell r="G21">
            <v>0.15925590064774675</v>
          </cell>
          <cell r="I21">
            <v>5.575838495575039E-2</v>
          </cell>
        </row>
        <row r="22">
          <cell r="E22">
            <v>0.44913423388423684</v>
          </cell>
          <cell r="G22">
            <v>0.18067766161729823</v>
          </cell>
          <cell r="I22">
            <v>6.5588224471164705E-2</v>
          </cell>
        </row>
        <row r="23">
          <cell r="E23">
            <v>0.45241069271608331</v>
          </cell>
          <cell r="G23">
            <v>0.1937209441727962</v>
          </cell>
          <cell r="I23">
            <v>7.5552379558138677E-2</v>
          </cell>
        </row>
        <row r="24">
          <cell r="E24">
            <v>0.44576292212593366</v>
          </cell>
          <cell r="G24">
            <v>0.18445280344162632</v>
          </cell>
          <cell r="I24">
            <v>6.9506995936424079E-2</v>
          </cell>
        </row>
        <row r="25">
          <cell r="E25">
            <v>0.45798929932625898</v>
          </cell>
          <cell r="G25">
            <v>0.19277943294365568</v>
          </cell>
          <cell r="I25">
            <v>7.6926239898629983E-2</v>
          </cell>
        </row>
        <row r="26">
          <cell r="E26">
            <v>0.44224006208939276</v>
          </cell>
          <cell r="G26">
            <v>0.18797004906880843</v>
          </cell>
          <cell r="I26">
            <v>7.6324303705435914E-2</v>
          </cell>
        </row>
        <row r="27">
          <cell r="E27">
            <v>0.4242034092932333</v>
          </cell>
          <cell r="G27">
            <v>0.15407039521605237</v>
          </cell>
          <cell r="I27">
            <v>4.9466637845656747E-2</v>
          </cell>
        </row>
        <row r="28">
          <cell r="E28">
            <v>0.40884889213435599</v>
          </cell>
          <cell r="G28">
            <v>0.11795285957412106</v>
          </cell>
          <cell r="I28">
            <v>3.0130202512454907E-2</v>
          </cell>
        </row>
        <row r="29">
          <cell r="E29">
            <v>0.42116580326811287</v>
          </cell>
          <cell r="G29">
            <v>0.10502033689451308</v>
          </cell>
          <cell r="I29">
            <v>3.1806438063245415E-2</v>
          </cell>
        </row>
        <row r="30">
          <cell r="E30">
            <v>0.42304514722319225</v>
          </cell>
          <cell r="G30">
            <v>0.11516007380959417</v>
          </cell>
          <cell r="I30">
            <v>4.1035994417263133E-2</v>
          </cell>
        </row>
        <row r="31">
          <cell r="E31">
            <v>0.44931299789479462</v>
          </cell>
          <cell r="G31">
            <v>0.14046428502936362</v>
          </cell>
          <cell r="I31">
            <v>3.7181730947786477E-2</v>
          </cell>
        </row>
        <row r="32">
          <cell r="E32">
            <v>0.44554423570499169</v>
          </cell>
          <cell r="G32">
            <v>0.14629767491616899</v>
          </cell>
          <cell r="I32">
            <v>4.1979984210029818E-2</v>
          </cell>
        </row>
        <row r="33">
          <cell r="E33">
            <v>0.44505412375163167</v>
          </cell>
          <cell r="G33">
            <v>0.15839683205314714</v>
          </cell>
          <cell r="I33">
            <v>4.6568091480784793E-2</v>
          </cell>
        </row>
        <row r="34">
          <cell r="E34">
            <v>0.4418979440128285</v>
          </cell>
          <cell r="G34">
            <v>0.16243910717934715</v>
          </cell>
          <cell r="I34">
            <v>4.8929687299922184E-2</v>
          </cell>
        </row>
        <row r="35">
          <cell r="E35">
            <v>0.43570763086934927</v>
          </cell>
          <cell r="G35">
            <v>0.13929587436151047</v>
          </cell>
          <cell r="I35">
            <v>3.5145950266841759E-2</v>
          </cell>
        </row>
        <row r="36">
          <cell r="E36">
            <v>0.45569458751132369</v>
          </cell>
          <cell r="G36">
            <v>0.15796423436724807</v>
          </cell>
          <cell r="I36">
            <v>4.5158260736481409E-2</v>
          </cell>
        </row>
        <row r="37">
          <cell r="E37">
            <v>0.45675514077250295</v>
          </cell>
          <cell r="G37">
            <v>0.16791514706975913</v>
          </cell>
          <cell r="I37">
            <v>5.4825461913433578E-2</v>
          </cell>
        </row>
        <row r="38">
          <cell r="E38">
            <v>0.43948850630365144</v>
          </cell>
          <cell r="G38">
            <v>0.16684442248297252</v>
          </cell>
          <cell r="I38">
            <v>5.5873215519135017E-2</v>
          </cell>
        </row>
        <row r="39">
          <cell r="E39">
            <v>0.39624784214309522</v>
          </cell>
          <cell r="G39">
            <v>0.14310218916413389</v>
          </cell>
          <cell r="I39">
            <v>4.9740955795858355E-2</v>
          </cell>
        </row>
        <row r="40">
          <cell r="E40">
            <v>0.36172100246667049</v>
          </cell>
          <cell r="G40">
            <v>0.12564521262550232</v>
          </cell>
          <cell r="I40">
            <v>4.2557220680539437E-2</v>
          </cell>
        </row>
        <row r="41">
          <cell r="E41">
            <v>0.36160354940198325</v>
          </cell>
          <cell r="G41">
            <v>0.10578458796552201</v>
          </cell>
          <cell r="I41">
            <v>3.6111887352564889E-2</v>
          </cell>
        </row>
        <row r="42">
          <cell r="E42">
            <v>0.33917028890818629</v>
          </cell>
          <cell r="G42">
            <v>9.4764473873067523E-2</v>
          </cell>
          <cell r="I42">
            <v>2.9323623380113281E-2</v>
          </cell>
        </row>
        <row r="43">
          <cell r="E43">
            <v>0.34304984180491194</v>
          </cell>
          <cell r="G43">
            <v>0.1059438664837582</v>
          </cell>
          <cell r="I43">
            <v>2.6521952492917823E-2</v>
          </cell>
        </row>
        <row r="44">
          <cell r="E44">
            <v>0.34471906606160252</v>
          </cell>
          <cell r="G44">
            <v>0.11473630896396286</v>
          </cell>
          <cell r="I44">
            <v>3.4777890968345104E-2</v>
          </cell>
        </row>
        <row r="45">
          <cell r="E45">
            <v>0.36658243481403502</v>
          </cell>
          <cell r="G45">
            <v>0.12971283428401614</v>
          </cell>
          <cell r="I45">
            <v>4.2441374086458566E-2</v>
          </cell>
        </row>
        <row r="46">
          <cell r="E46">
            <v>0.36314396710633806</v>
          </cell>
          <cell r="G46">
            <v>0.1257078032607005</v>
          </cell>
          <cell r="I46">
            <v>4.160712958894372E-2</v>
          </cell>
        </row>
        <row r="47">
          <cell r="E47">
            <v>0.36338350864236812</v>
          </cell>
          <cell r="G47">
            <v>0.12719315774072507</v>
          </cell>
          <cell r="I47">
            <v>4.1923036649062238E-2</v>
          </cell>
        </row>
        <row r="48">
          <cell r="E48">
            <v>0.35218946837354687</v>
          </cell>
          <cell r="G48">
            <v>0.11994776716627217</v>
          </cell>
          <cell r="I48">
            <v>3.8169983501973904E-2</v>
          </cell>
        </row>
        <row r="49">
          <cell r="E49">
            <v>0.33903231475765094</v>
          </cell>
          <cell r="G49">
            <v>0.11377396807870095</v>
          </cell>
          <cell r="I49">
            <v>3.7025902271786953E-2</v>
          </cell>
        </row>
        <row r="50">
          <cell r="E50">
            <v>0.32895574268057215</v>
          </cell>
          <cell r="G50">
            <v>0.10589922293684388</v>
          </cell>
          <cell r="I50">
            <v>3.3211212991801048E-2</v>
          </cell>
        </row>
        <row r="51">
          <cell r="E51">
            <v>0.3304692931469253</v>
          </cell>
          <cell r="G51">
            <v>0.10727664860991849</v>
          </cell>
          <cell r="I51">
            <v>3.2986082270881061E-2</v>
          </cell>
        </row>
        <row r="52">
          <cell r="E52">
            <v>0.33445860933204757</v>
          </cell>
          <cell r="G52">
            <v>0.11430083398796424</v>
          </cell>
          <cell r="I52">
            <v>3.8068481843316966E-2</v>
          </cell>
        </row>
        <row r="53">
          <cell r="E53">
            <v>0.32356213845961962</v>
          </cell>
          <cell r="G53">
            <v>0.10677015139069279</v>
          </cell>
          <cell r="I53">
            <v>3.5261867147731482E-2</v>
          </cell>
        </row>
        <row r="54">
          <cell r="E54">
            <v>0.31966223008946726</v>
          </cell>
          <cell r="G54">
            <v>0.1050531531782416</v>
          </cell>
          <cell r="I54">
            <v>3.3951518811859149E-2</v>
          </cell>
        </row>
        <row r="55">
          <cell r="E55">
            <v>0.31824207333695798</v>
          </cell>
          <cell r="G55">
            <v>9.7228573040729932E-2</v>
          </cell>
          <cell r="I55">
            <v>2.8957602386534134E-2</v>
          </cell>
        </row>
        <row r="56">
          <cell r="E56">
            <v>0.32092591674338905</v>
          </cell>
          <cell r="G56">
            <v>0.10371200558460944</v>
          </cell>
          <cell r="I56">
            <v>3.3973003306652642E-2</v>
          </cell>
        </row>
        <row r="57">
          <cell r="E57">
            <v>0.31365180503780271</v>
          </cell>
          <cell r="G57">
            <v>9.9845735536633132E-2</v>
          </cell>
          <cell r="I57">
            <v>3.2709664669058378E-2</v>
          </cell>
        </row>
        <row r="58">
          <cell r="E58">
            <v>0.31371948866745136</v>
          </cell>
          <cell r="G58">
            <v>9.6735025819847581E-2</v>
          </cell>
          <cell r="I58">
            <v>3.1494073093085988E-2</v>
          </cell>
        </row>
        <row r="59">
          <cell r="E59">
            <v>0.32017844915389998</v>
          </cell>
          <cell r="G59">
            <v>0.100668549537659</v>
          </cell>
          <cell r="I59">
            <v>3.3871155232191086E-2</v>
          </cell>
        </row>
        <row r="60">
          <cell r="E60">
            <v>0.32493029534816753</v>
          </cell>
          <cell r="G60">
            <v>0.10268303379416499</v>
          </cell>
          <cell r="I60">
            <v>3.5127406939864159E-2</v>
          </cell>
        </row>
        <row r="61">
          <cell r="E61">
            <v>0.32968732714652998</v>
          </cell>
          <cell r="G61">
            <v>0.104697518050671</v>
          </cell>
          <cell r="I61">
            <v>3.6383658647537231E-2</v>
          </cell>
        </row>
        <row r="62">
          <cell r="E62">
            <v>0.32672783732414251</v>
          </cell>
          <cell r="G62">
            <v>0.10321642085909849</v>
          </cell>
          <cell r="I62">
            <v>3.5918945446610451E-2</v>
          </cell>
        </row>
        <row r="63">
          <cell r="E63">
            <v>0.323773503303528</v>
          </cell>
          <cell r="G63">
            <v>0.10173678398132301</v>
          </cell>
          <cell r="I63">
            <v>3.545423224568367E-2</v>
          </cell>
        </row>
        <row r="64">
          <cell r="E64">
            <v>0.311984643340111</v>
          </cell>
          <cell r="G64">
            <v>9.6057664602994836E-2</v>
          </cell>
          <cell r="I64">
            <v>3.2003924250602722E-2</v>
          </cell>
        </row>
        <row r="65">
          <cell r="E65">
            <v>0.30515642836689949</v>
          </cell>
          <cell r="G65">
            <v>9.2762538231909247E-2</v>
          </cell>
          <cell r="I65">
            <v>3.1137157697230577E-2</v>
          </cell>
        </row>
        <row r="66">
          <cell r="E66">
            <v>0.29707413632422686</v>
          </cell>
          <cell r="G66">
            <v>8.7515088031068444E-2</v>
          </cell>
          <cell r="I66">
            <v>2.9141435050405562E-2</v>
          </cell>
        </row>
        <row r="67">
          <cell r="E67">
            <v>0.29495210130698968</v>
          </cell>
          <cell r="G67">
            <v>8.4887559118214995E-2</v>
          </cell>
          <cell r="I67">
            <v>2.6955281762639061E-2</v>
          </cell>
        </row>
        <row r="68">
          <cell r="E68">
            <v>0.2966162579250522</v>
          </cell>
          <cell r="G68">
            <v>8.5458690897212378E-2</v>
          </cell>
          <cell r="I68">
            <v>2.7047393239627127E-2</v>
          </cell>
        </row>
        <row r="69">
          <cell r="E69">
            <v>0.29980007601261605</v>
          </cell>
          <cell r="G69">
            <v>8.6487899217900122E-2</v>
          </cell>
          <cell r="I69">
            <v>2.7382287977161468E-2</v>
          </cell>
        </row>
        <row r="70">
          <cell r="E70">
            <v>0.30081051784873125</v>
          </cell>
          <cell r="G70">
            <v>8.6488987007214746E-2</v>
          </cell>
          <cell r="I70">
            <v>2.6871975473568455E-2</v>
          </cell>
        </row>
        <row r="71">
          <cell r="E71">
            <v>0.29630803366035258</v>
          </cell>
          <cell r="G71">
            <v>8.4209895381945912E-2</v>
          </cell>
          <cell r="I71">
            <v>2.5817880863201026E-2</v>
          </cell>
        </row>
        <row r="72">
          <cell r="E72">
            <v>0.29630859022222467</v>
          </cell>
          <cell r="G72">
            <v>8.4135867344741655E-2</v>
          </cell>
          <cell r="I72">
            <v>2.582710387414977E-2</v>
          </cell>
        </row>
        <row r="73">
          <cell r="E73">
            <v>0.29613431127091894</v>
          </cell>
          <cell r="G73">
            <v>8.3879830238075215E-2</v>
          </cell>
          <cell r="I73">
            <v>2.5797891342655532E-2</v>
          </cell>
        </row>
        <row r="74">
          <cell r="E74">
            <v>0.299494390267185</v>
          </cell>
          <cell r="G74">
            <v>8.5983815117888454E-2</v>
          </cell>
          <cell r="I74">
            <v>2.6895764029029934E-2</v>
          </cell>
        </row>
        <row r="75">
          <cell r="E75">
            <v>0.30213338995428152</v>
          </cell>
          <cell r="G75">
            <v>8.8028582390202295E-2</v>
          </cell>
          <cell r="I75">
            <v>2.8368980327249549E-2</v>
          </cell>
        </row>
        <row r="76">
          <cell r="E76">
            <v>0.30375316739082298</v>
          </cell>
          <cell r="G76">
            <v>9.1411106288433103E-2</v>
          </cell>
          <cell r="I76">
            <v>3.1332753598690033E-2</v>
          </cell>
        </row>
        <row r="77">
          <cell r="E77">
            <v>0.29588928818702698</v>
          </cell>
          <cell r="G77">
            <v>8.5689164698123904E-2</v>
          </cell>
          <cell r="I77">
            <v>2.8247814625501633E-2</v>
          </cell>
        </row>
        <row r="78">
          <cell r="E78">
            <v>0.30552500486373901</v>
          </cell>
          <cell r="G78">
            <v>9.2741377651691395E-2</v>
          </cell>
          <cell r="I78">
            <v>3.2443828880786896E-2</v>
          </cell>
        </row>
        <row r="79">
          <cell r="E79">
            <v>0.30882865190505998</v>
          </cell>
          <cell r="G79">
            <v>9.4195105135440799E-2</v>
          </cell>
          <cell r="I79">
            <v>3.4047149121761322E-2</v>
          </cell>
        </row>
        <row r="80">
          <cell r="E80">
            <v>0.31596428155898998</v>
          </cell>
          <cell r="G80">
            <v>9.7126893699169201E-2</v>
          </cell>
          <cell r="I80">
            <v>3.4017853438854218E-2</v>
          </cell>
        </row>
        <row r="81">
          <cell r="E81">
            <v>0.33159220218658397</v>
          </cell>
          <cell r="G81">
            <v>0.108150944113731</v>
          </cell>
          <cell r="I81">
            <v>4.0279053151607513E-2</v>
          </cell>
        </row>
        <row r="82">
          <cell r="E82">
            <v>0.32924941182136502</v>
          </cell>
          <cell r="G82">
            <v>0.10703778266906699</v>
          </cell>
          <cell r="I82">
            <v>3.9054542779922485E-2</v>
          </cell>
        </row>
        <row r="83">
          <cell r="E83">
            <v>0.32230186462402299</v>
          </cell>
          <cell r="G83">
            <v>9.9707499146461501E-2</v>
          </cell>
          <cell r="I83">
            <v>3.3049680292606354E-2</v>
          </cell>
        </row>
        <row r="84">
          <cell r="E84">
            <v>0.32963484525680498</v>
          </cell>
          <cell r="G84">
            <v>0.10978748649358699</v>
          </cell>
          <cell r="I84">
            <v>3.9008408784866333E-2</v>
          </cell>
        </row>
        <row r="85">
          <cell r="E85">
            <v>0.34374907612800598</v>
          </cell>
          <cell r="G85">
            <v>0.124172635376453</v>
          </cell>
          <cell r="I85">
            <v>4.9328386783599854E-2</v>
          </cell>
        </row>
        <row r="86">
          <cell r="E86">
            <v>0.33975207805633501</v>
          </cell>
          <cell r="G86">
            <v>0.12061157077550901</v>
          </cell>
          <cell r="I86">
            <v>4.5545861124992371E-2</v>
          </cell>
        </row>
        <row r="87">
          <cell r="E87">
            <v>0.33926931023597701</v>
          </cell>
          <cell r="G87">
            <v>0.120830111205578</v>
          </cell>
          <cell r="I87">
            <v>4.5437362045049667E-2</v>
          </cell>
        </row>
        <row r="88">
          <cell r="E88">
            <v>0.336785107851028</v>
          </cell>
          <cell r="G88">
            <v>0.114980429410934</v>
          </cell>
          <cell r="I88">
            <v>4.1442893445491791E-2</v>
          </cell>
        </row>
        <row r="89">
          <cell r="E89">
            <v>0.34550580382347101</v>
          </cell>
          <cell r="G89">
            <v>0.123358696699142</v>
          </cell>
          <cell r="I89">
            <v>4.5944597572088242E-2</v>
          </cell>
        </row>
        <row r="90">
          <cell r="E90">
            <v>0.34050589799880998</v>
          </cell>
          <cell r="G90">
            <v>0.117234006524086</v>
          </cell>
          <cell r="I90">
            <v>4.2894497513771057E-2</v>
          </cell>
        </row>
        <row r="91">
          <cell r="E91">
            <v>0.34122192859649703</v>
          </cell>
          <cell r="G91">
            <v>0.116273753345013</v>
          </cell>
          <cell r="I91">
            <v>4.2261544615030289E-2</v>
          </cell>
        </row>
        <row r="92">
          <cell r="E92">
            <v>0.34700629115104697</v>
          </cell>
          <cell r="G92">
            <v>0.120474122464657</v>
          </cell>
          <cell r="I92">
            <v>4.4047769159078598E-2</v>
          </cell>
        </row>
        <row r="93">
          <cell r="E93">
            <v>0.353103548288345</v>
          </cell>
          <cell r="G93">
            <v>0.124738536775112</v>
          </cell>
          <cell r="I93">
            <v>4.6811036765575409E-2</v>
          </cell>
        </row>
        <row r="94">
          <cell r="E94">
            <v>0.35864281654357899</v>
          </cell>
          <cell r="G94">
            <v>0.129789128899574</v>
          </cell>
          <cell r="I94">
            <v>5.0660412758588791E-2</v>
          </cell>
        </row>
        <row r="95">
          <cell r="E95">
            <v>0.36048117280006398</v>
          </cell>
          <cell r="G95">
            <v>0.13115949928760501</v>
          </cell>
          <cell r="I95">
            <v>4.9653813242912292E-2</v>
          </cell>
        </row>
        <row r="96">
          <cell r="E96">
            <v>0.36533027887344399</v>
          </cell>
          <cell r="G96">
            <v>0.13691259920597099</v>
          </cell>
          <cell r="I96">
            <v>5.3532008081674576E-2</v>
          </cell>
        </row>
        <row r="97">
          <cell r="E97">
            <v>0.36958235502242998</v>
          </cell>
          <cell r="G97">
            <v>0.140761062502861</v>
          </cell>
          <cell r="I97">
            <v>5.6119933724403381E-2</v>
          </cell>
        </row>
        <row r="98">
          <cell r="E98">
            <v>0.36531445384025601</v>
          </cell>
          <cell r="G98">
            <v>0.137691274285316</v>
          </cell>
          <cell r="I98">
            <v>5.5336527526378632E-2</v>
          </cell>
        </row>
        <row r="99">
          <cell r="E99">
            <v>0.36800962686538702</v>
          </cell>
          <cell r="G99">
            <v>0.13940960168838501</v>
          </cell>
          <cell r="I99">
            <v>5.6225843727588654E-2</v>
          </cell>
        </row>
        <row r="100">
          <cell r="E100">
            <v>0.36983501911163302</v>
          </cell>
          <cell r="G100">
            <v>0.140937879681587</v>
          </cell>
          <cell r="I100">
            <v>5.7763569056987762E-2</v>
          </cell>
        </row>
        <row r="101">
          <cell r="E101">
            <v>0.375869661569595</v>
          </cell>
          <cell r="G101">
            <v>0.147855490446091</v>
          </cell>
          <cell r="I101">
            <v>6.2146380543708801E-2</v>
          </cell>
        </row>
        <row r="102">
          <cell r="E102">
            <v>0.38062047958374001</v>
          </cell>
          <cell r="G102">
            <v>0.15257871150970501</v>
          </cell>
          <cell r="I102">
            <v>6.6275343298912048E-2</v>
          </cell>
        </row>
        <row r="103">
          <cell r="E103">
            <v>0.38759991526603699</v>
          </cell>
          <cell r="G103">
            <v>0.15777900815010101</v>
          </cell>
          <cell r="I103">
            <v>6.8118691444396973E-2</v>
          </cell>
        </row>
        <row r="104">
          <cell r="E104">
            <v>0.38222476840019198</v>
          </cell>
          <cell r="G104">
            <v>0.15264119207859</v>
          </cell>
          <cell r="I104">
            <v>6.5833523869514465E-2</v>
          </cell>
        </row>
        <row r="105">
          <cell r="E105">
            <v>0.37798079848289501</v>
          </cell>
          <cell r="G105">
            <v>0.15323099493980399</v>
          </cell>
          <cell r="I105">
            <v>6.7581392824649811E-2</v>
          </cell>
        </row>
        <row r="106">
          <cell r="E106">
            <v>0.37651494145393399</v>
          </cell>
          <cell r="G106">
            <v>0.150933086872101</v>
          </cell>
          <cell r="I106">
            <v>6.9504208862781525E-2</v>
          </cell>
        </row>
        <row r="107">
          <cell r="E107">
            <v>0.38487720489501998</v>
          </cell>
          <cell r="G107">
            <v>0.15935552120208701</v>
          </cell>
          <cell r="I107">
            <v>7.7148504555225372E-2</v>
          </cell>
        </row>
        <row r="108">
          <cell r="E108">
            <v>0.38701778650283802</v>
          </cell>
          <cell r="G108">
            <v>0.15827402472495999</v>
          </cell>
          <cell r="I108">
            <v>7.3977328836917877E-2</v>
          </cell>
        </row>
        <row r="109">
          <cell r="E109">
            <v>0.39816826581955</v>
          </cell>
          <cell r="G109">
            <v>0.166694730520248</v>
          </cell>
          <cell r="I109">
            <v>7.8600801527500153E-2</v>
          </cell>
        </row>
        <row r="110">
          <cell r="E110">
            <v>0.38757124543190002</v>
          </cell>
          <cell r="G110">
            <v>0.15344636142253901</v>
          </cell>
          <cell r="I110">
            <v>6.7038983106613159E-2</v>
          </cell>
        </row>
        <row r="111">
          <cell r="E111">
            <v>0.391186892986298</v>
          </cell>
          <cell r="G111">
            <v>0.15664274990558599</v>
          </cell>
          <cell r="I111">
            <v>6.9154910743236542E-2</v>
          </cell>
        </row>
        <row r="112">
          <cell r="E112">
            <v>0.38838031888008101</v>
          </cell>
          <cell r="G112">
            <v>0.15508523583412201</v>
          </cell>
          <cell r="I112">
            <v>6.7881114780902863E-2</v>
          </cell>
        </row>
        <row r="113">
          <cell r="E113">
            <v>0.388896465301514</v>
          </cell>
          <cell r="G113">
            <v>0.155939370393753</v>
          </cell>
          <cell r="I113">
            <v>6.6540472209453583E-2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67">
          <cell r="I67">
            <v>8.8527743413578691E-2</v>
          </cell>
        </row>
        <row r="68">
          <cell r="I68">
            <v>8.5111064065131345E-2</v>
          </cell>
        </row>
        <row r="69">
          <cell r="I69">
            <v>8.0975598928489517E-2</v>
          </cell>
        </row>
        <row r="70">
          <cell r="I70">
            <v>7.5553769081125224E-2</v>
          </cell>
        </row>
        <row r="71">
          <cell r="I71">
            <v>7.2899885900142208E-2</v>
          </cell>
        </row>
        <row r="72">
          <cell r="I72">
            <v>6.9533994527489554E-2</v>
          </cell>
        </row>
        <row r="73">
          <cell r="I73">
            <v>6.6911918603338463E-2</v>
          </cell>
        </row>
        <row r="74">
          <cell r="I74">
            <v>6.6309715977052291E-2</v>
          </cell>
        </row>
        <row r="75">
          <cell r="I75">
            <v>6.6610433948720377E-2</v>
          </cell>
        </row>
        <row r="76">
          <cell r="I76">
            <v>7.1735747158527402E-2</v>
          </cell>
        </row>
        <row r="77">
          <cell r="I77">
            <v>7.2859168052673298E-2</v>
          </cell>
        </row>
        <row r="78">
          <cell r="I78">
            <v>8.0330923199653598E-2</v>
          </cell>
        </row>
        <row r="79">
          <cell r="I79">
            <v>8.5009902715682997E-2</v>
          </cell>
        </row>
        <row r="80">
          <cell r="I80">
            <v>8.0330468714237199E-2</v>
          </cell>
        </row>
        <row r="81">
          <cell r="I81">
            <v>8.4566846489906297E-2</v>
          </cell>
        </row>
        <row r="82">
          <cell r="I82">
            <v>8.7738215923309298E-2</v>
          </cell>
        </row>
        <row r="83">
          <cell r="I83">
            <v>8.3800464868545504E-2</v>
          </cell>
        </row>
        <row r="84">
          <cell r="I84">
            <v>9.3165040016174303E-2</v>
          </cell>
        </row>
        <row r="85">
          <cell r="I85">
            <v>0.109208643436432</v>
          </cell>
        </row>
        <row r="86">
          <cell r="I86">
            <v>0.107091836631298</v>
          </cell>
        </row>
        <row r="87">
          <cell r="I87">
            <v>0.10794435441494001</v>
          </cell>
        </row>
        <row r="88">
          <cell r="I88">
            <v>0.10323628783226001</v>
          </cell>
        </row>
        <row r="89">
          <cell r="I89">
            <v>0.113807953894138</v>
          </cell>
        </row>
        <row r="90">
          <cell r="I90">
            <v>0.11520540714263899</v>
          </cell>
        </row>
        <row r="91">
          <cell r="I91">
            <v>0.114253282546997</v>
          </cell>
        </row>
        <row r="92">
          <cell r="I92">
            <v>0.11639715731144</v>
          </cell>
        </row>
        <row r="93">
          <cell r="I93">
            <v>0.122535109519959</v>
          </cell>
        </row>
        <row r="94">
          <cell r="I94">
            <v>0.129928544163704</v>
          </cell>
        </row>
        <row r="95">
          <cell r="I95">
            <v>0.13650389015674599</v>
          </cell>
        </row>
        <row r="96">
          <cell r="I96">
            <v>0.14153069257736201</v>
          </cell>
        </row>
        <row r="97">
          <cell r="I97">
            <v>0.14925391972065</v>
          </cell>
        </row>
        <row r="98">
          <cell r="I98">
            <v>0.147152319550514</v>
          </cell>
        </row>
        <row r="99">
          <cell r="I99">
            <v>0.13571275770664201</v>
          </cell>
        </row>
        <row r="100">
          <cell r="I100">
            <v>0.13612610101699801</v>
          </cell>
        </row>
        <row r="101">
          <cell r="I101">
            <v>0.14576418697834001</v>
          </cell>
        </row>
        <row r="102">
          <cell r="I102">
            <v>0.15242196619510701</v>
          </cell>
        </row>
        <row r="103">
          <cell r="I103">
            <v>0.156584307551384</v>
          </cell>
        </row>
        <row r="104">
          <cell r="I104">
            <v>0.16620376706123399</v>
          </cell>
        </row>
        <row r="105">
          <cell r="I105">
            <v>0.17841573059558899</v>
          </cell>
        </row>
        <row r="106">
          <cell r="I106">
            <v>0.18012531101703599</v>
          </cell>
        </row>
        <row r="107">
          <cell r="I107">
            <v>0.19609510898590099</v>
          </cell>
        </row>
        <row r="108">
          <cell r="I108">
            <v>0.19034110009670299</v>
          </cell>
        </row>
        <row r="109">
          <cell r="I109">
            <v>0.20218908786773701</v>
          </cell>
        </row>
        <row r="110">
          <cell r="I110">
            <v>0.191117644309998</v>
          </cell>
        </row>
        <row r="111">
          <cell r="I111">
            <v>0.190877079963684</v>
          </cell>
        </row>
        <row r="112">
          <cell r="I112">
            <v>0.190615549683571</v>
          </cell>
        </row>
        <row r="113">
          <cell r="I113">
            <v>0.18991743028163899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103">
          <cell r="P103">
            <v>0.24411490559577942</v>
          </cell>
          <cell r="Q103">
            <v>4.9705389887094498E-2</v>
          </cell>
          <cell r="R103">
            <v>1.0479992255568504E-2</v>
          </cell>
          <cell r="S103">
            <v>0.1140255406498909</v>
          </cell>
          <cell r="T103">
            <v>6.369965523481369E-2</v>
          </cell>
          <cell r="U103">
            <v>6.2084225937724113E-3</v>
          </cell>
          <cell r="V103">
            <v>1.8690407443955337E-7</v>
          </cell>
          <cell r="W103">
            <v>0.28579744696617126</v>
          </cell>
          <cell r="X103">
            <v>5.3419977426528931E-2</v>
          </cell>
          <cell r="Y103">
            <v>1.1997070163488388E-2</v>
          </cell>
          <cell r="Z103">
            <v>0.10180278867483139</v>
          </cell>
          <cell r="AA103">
            <v>8.583473414182663E-2</v>
          </cell>
          <cell r="AB103">
            <v>3.2742906361818314E-2</v>
          </cell>
          <cell r="AC103">
            <v>0</v>
          </cell>
          <cell r="BT103">
            <v>0.40556967258453369</v>
          </cell>
          <cell r="BU103">
            <v>3.7995848804712296E-2</v>
          </cell>
          <cell r="BV103">
            <v>1.694798469543457E-3</v>
          </cell>
          <cell r="BW103">
            <v>2.81138950958848E-3</v>
          </cell>
          <cell r="BX103">
            <v>0.18818037211894989</v>
          </cell>
          <cell r="BY103">
            <v>0.16106049716472626</v>
          </cell>
          <cell r="BZ103">
            <v>1.3826766982674599E-2</v>
          </cell>
          <cell r="CA103">
            <v>0.32007589936256409</v>
          </cell>
          <cell r="CB103">
            <v>5.0717029720544815E-2</v>
          </cell>
          <cell r="CC103">
            <v>1.4069866389036179E-2</v>
          </cell>
          <cell r="CD103">
            <v>8.207114040851593E-2</v>
          </cell>
          <cell r="CE103">
            <v>0.1250317245721817</v>
          </cell>
          <cell r="CF103">
            <v>4.8186618834733963E-2</v>
          </cell>
          <cell r="CG103">
            <v>6.7184822150068157E-9</v>
          </cell>
          <cell r="CH103">
            <v>0.32119268178939819</v>
          </cell>
          <cell r="CI103">
            <v>4.4954728335142136E-2</v>
          </cell>
          <cell r="CJ103">
            <v>1.2268321588635445E-2</v>
          </cell>
          <cell r="CK103">
            <v>5.208185687661171E-2</v>
          </cell>
          <cell r="CL103">
            <v>0.14766132831573486</v>
          </cell>
          <cell r="CM103">
            <v>6.4049072563648224E-2</v>
          </cell>
          <cell r="CN103">
            <v>1.8303607066627592E-4</v>
          </cell>
          <cell r="CO103">
            <v>0.32254001498222351</v>
          </cell>
          <cell r="CP103">
            <v>4.0784433484077454E-2</v>
          </cell>
          <cell r="CQ103">
            <v>9.5520131289958954E-3</v>
          </cell>
          <cell r="CR103">
            <v>2.9989870265126228E-2</v>
          </cell>
          <cell r="CS103">
            <v>0.16207146644592285</v>
          </cell>
          <cell r="CT103">
            <v>7.8560769557952881E-2</v>
          </cell>
          <cell r="CU103">
            <v>1.5822108834981918E-3</v>
          </cell>
          <cell r="CV103">
            <v>0.34231743216514587</v>
          </cell>
          <cell r="CW103">
            <v>3.9682254195213318E-2</v>
          </cell>
          <cell r="CX103">
            <v>7.6336199417710304E-3</v>
          </cell>
          <cell r="CY103">
            <v>2.0295962691307068E-2</v>
          </cell>
          <cell r="CZ103">
            <v>0.17989835143089294</v>
          </cell>
          <cell r="DA103">
            <v>8.9657023549079895E-2</v>
          </cell>
          <cell r="DB103">
            <v>5.1533682271838188E-3</v>
          </cell>
          <cell r="DC103">
            <v>0.38918039202690125</v>
          </cell>
          <cell r="DD103">
            <v>4.0406409651041031E-2</v>
          </cell>
          <cell r="DE103">
            <v>5.2902549505233765E-3</v>
          </cell>
          <cell r="DF103">
            <v>1.2630573473870754E-2</v>
          </cell>
          <cell r="DG103">
            <v>0.21036405861377716</v>
          </cell>
          <cell r="DH103">
            <v>0.10843773931264877</v>
          </cell>
          <cell r="DI103">
            <v>1.2057827785611153E-2</v>
          </cell>
          <cell r="DJ103">
            <v>0.40972316265106201</v>
          </cell>
          <cell r="DK103">
            <v>4.002077504992485E-2</v>
          </cell>
          <cell r="DL103">
            <v>3.2788235694169998E-3</v>
          </cell>
          <cell r="DM103">
            <v>7.8121009282767773E-3</v>
          </cell>
          <cell r="DN103">
            <v>0.21504880487918854</v>
          </cell>
          <cell r="DO103">
            <v>0.13159288465976715</v>
          </cell>
          <cell r="DP103">
            <v>1.1969779618084431E-2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MainFigures"/>
      <sheetName val="F1a"/>
      <sheetName val="F1b"/>
      <sheetName val="F2a"/>
      <sheetName val="F2b"/>
      <sheetName val="F3a"/>
      <sheetName val="F3b"/>
      <sheetName val="F4a"/>
      <sheetName val="F4b"/>
      <sheetName val="F5a"/>
      <sheetName val="F5b"/>
      <sheetName val="F6a"/>
      <sheetName val="F6b"/>
      <sheetName val="F7a"/>
      <sheetName val="F7b"/>
      <sheetName val="F8a"/>
      <sheetName val="F8b"/>
      <sheetName val="F9a"/>
      <sheetName val="F9b"/>
      <sheetName val="F10a"/>
      <sheetName val="F10b"/>
      <sheetName val="F11a"/>
      <sheetName val="F11b"/>
      <sheetName val="F12a"/>
      <sheetName val="F12b"/>
      <sheetName val="F13a"/>
      <sheetName val="F13b"/>
      <sheetName val="Tables"/>
      <sheetName val="T1"/>
      <sheetName val="T2"/>
      <sheetName val="AppendixFigures"/>
      <sheetName val="FS1"/>
      <sheetName val="FS2"/>
      <sheetName val="FS3"/>
      <sheetName val="FS4"/>
      <sheetName val="FS5"/>
      <sheetName val="FS6"/>
      <sheetName val="FS7"/>
      <sheetName val="FS8"/>
      <sheetName val="FS9"/>
      <sheetName val="FS10"/>
      <sheetName val="FS11"/>
      <sheetName val="FS12"/>
      <sheetName val="FS13"/>
      <sheetName val="FS14"/>
      <sheetName val="FS15a"/>
      <sheetName val="FS15b"/>
      <sheetName val="FS16"/>
      <sheetName val="FS17"/>
      <sheetName val="FS18"/>
      <sheetName val="FS19"/>
      <sheetName val="FS20"/>
      <sheetName val="FS21"/>
      <sheetName val="FS22"/>
      <sheetName val="AppendixTables"/>
      <sheetName val="TS1"/>
      <sheetName val="TS2"/>
      <sheetName val="TS3"/>
      <sheetName val="TS3b"/>
      <sheetName val="TS4"/>
      <sheetName val="TS5a"/>
      <sheetName val="TS5b"/>
      <sheetName val="TS6"/>
      <sheetName val="TS7"/>
      <sheetName val="TS8"/>
      <sheetName val="ForSlides"/>
      <sheetName val="F00(Slide)"/>
      <sheetName val="F0a(Slides)"/>
      <sheetName val="F0b(Slides)"/>
      <sheetName val="F2a(Slides)"/>
      <sheetName val="F5a(Slide)"/>
      <sheetName val="F7(Slide)"/>
      <sheetName val="F8(Slide)"/>
      <sheetName val="F9(slide)"/>
      <sheetName val="F10(slide)"/>
      <sheetName val="T3(Slides)"/>
      <sheetName val="T3b(Slides)"/>
      <sheetName val="TA0(Slide)"/>
      <sheetName val="TA0b(Slide)"/>
      <sheetName val="TA0c(Slide)"/>
      <sheetName val="TA0d(Slide)"/>
      <sheetName val="T1(slides)"/>
    </sheetNames>
    <sheetDataSet>
      <sheetData sheetId="0">
        <row r="10">
          <cell r="BL10">
            <v>1917</v>
          </cell>
          <cell r="BO10">
            <v>0.4490198792078352</v>
          </cell>
          <cell r="BW10">
            <v>0.44160967951978164</v>
          </cell>
        </row>
        <row r="11">
          <cell r="BL11">
            <v>1918</v>
          </cell>
          <cell r="BO11">
            <v>0.43637946326819005</v>
          </cell>
          <cell r="BW11">
            <v>0.41276917278869857</v>
          </cell>
        </row>
        <row r="12">
          <cell r="BL12">
            <v>1919</v>
          </cell>
          <cell r="BO12">
            <v>0.45434684309179169</v>
          </cell>
          <cell r="BW12">
            <v>0.43344691249633405</v>
          </cell>
        </row>
        <row r="13">
          <cell r="BL13">
            <v>1920</v>
          </cell>
          <cell r="BO13">
            <v>0.43438579978886221</v>
          </cell>
          <cell r="BW13">
            <v>0.41696892375475281</v>
          </cell>
        </row>
        <row r="14">
          <cell r="BL14">
            <v>1921</v>
          </cell>
          <cell r="BO14">
            <v>0.46528068848676268</v>
          </cell>
          <cell r="BW14">
            <v>0.44838185773089778</v>
          </cell>
        </row>
        <row r="15">
          <cell r="BL15">
            <v>1922</v>
          </cell>
          <cell r="BO15">
            <v>0.45536580615846073</v>
          </cell>
          <cell r="BW15">
            <v>0.43800667569632329</v>
          </cell>
        </row>
        <row r="16">
          <cell r="BL16">
            <v>1923</v>
          </cell>
          <cell r="BO16">
            <v>0.43102782655751548</v>
          </cell>
          <cell r="BW16">
            <v>0.41056550600519331</v>
          </cell>
        </row>
        <row r="17">
          <cell r="BL17">
            <v>1924</v>
          </cell>
          <cell r="BO17">
            <v>0.45262930734206125</v>
          </cell>
          <cell r="BW17">
            <v>0.43196936435489269</v>
          </cell>
        </row>
        <row r="18">
          <cell r="BL18">
            <v>1925</v>
          </cell>
          <cell r="BO18">
            <v>0.4708364140220534</v>
          </cell>
          <cell r="BW18">
            <v>0.44838062129800493</v>
          </cell>
        </row>
        <row r="19">
          <cell r="BL19">
            <v>1926</v>
          </cell>
          <cell r="BO19">
            <v>0.47441212202207134</v>
          </cell>
          <cell r="BW19">
            <v>0.45171476769931029</v>
          </cell>
        </row>
        <row r="20">
          <cell r="BL20">
            <v>1927</v>
          </cell>
          <cell r="BO20">
            <v>0.46759591037905457</v>
          </cell>
          <cell r="BW20">
            <v>0.44503333419279739</v>
          </cell>
        </row>
        <row r="21">
          <cell r="BL21">
            <v>1928</v>
          </cell>
          <cell r="BO21">
            <v>0.47957217747214598</v>
          </cell>
          <cell r="BW21">
            <v>0.45718173126173073</v>
          </cell>
        </row>
        <row r="22">
          <cell r="BL22">
            <v>1929</v>
          </cell>
          <cell r="BO22">
            <v>0.46679826051807449</v>
          </cell>
          <cell r="BW22">
            <v>0.44103877375482392</v>
          </cell>
        </row>
        <row r="23">
          <cell r="BL23">
            <v>1930</v>
          </cell>
          <cell r="BO23">
            <v>0.45342488436975686</v>
          </cell>
          <cell r="BW23">
            <v>0.4241428883847459</v>
          </cell>
        </row>
        <row r="24">
          <cell r="BL24">
            <v>1931</v>
          </cell>
          <cell r="BO24">
            <v>0.44995974836664415</v>
          </cell>
          <cell r="BW24">
            <v>0.40796728900401608</v>
          </cell>
        </row>
        <row r="25">
          <cell r="BL25">
            <v>1932</v>
          </cell>
          <cell r="BO25">
            <v>0.46654304694440951</v>
          </cell>
          <cell r="BW25">
            <v>0.41954768001644038</v>
          </cell>
        </row>
        <row r="26">
          <cell r="BL26">
            <v>1933</v>
          </cell>
          <cell r="BO26">
            <v>0.46872278175007381</v>
          </cell>
          <cell r="BW26">
            <v>0.42352439652393181</v>
          </cell>
        </row>
        <row r="27">
          <cell r="BL27">
            <v>1934</v>
          </cell>
          <cell r="BO27">
            <v>0.48026533993694509</v>
          </cell>
          <cell r="BW27">
            <v>0.44996655103920785</v>
          </cell>
        </row>
        <row r="28">
          <cell r="BL28">
            <v>1935</v>
          </cell>
          <cell r="BO28">
            <v>0.47062032486939315</v>
          </cell>
          <cell r="BW28">
            <v>0.44092933605821188</v>
          </cell>
        </row>
        <row r="29">
          <cell r="BL29">
            <v>1936</v>
          </cell>
          <cell r="BO29">
            <v>0.47739322749905633</v>
          </cell>
          <cell r="BW29">
            <v>0.44326252253581089</v>
          </cell>
        </row>
        <row r="30">
          <cell r="BL30">
            <v>1937</v>
          </cell>
          <cell r="BO30">
            <v>0.46518513553982865</v>
          </cell>
          <cell r="BW30">
            <v>0.43988886813746808</v>
          </cell>
        </row>
        <row r="31">
          <cell r="BL31">
            <v>1938</v>
          </cell>
          <cell r="BO31">
            <v>0.46462106224885041</v>
          </cell>
          <cell r="BW31">
            <v>0.43710351547269244</v>
          </cell>
        </row>
        <row r="32">
          <cell r="BL32">
            <v>1939</v>
          </cell>
          <cell r="BO32">
            <v>0.47867982941068782</v>
          </cell>
          <cell r="BW32">
            <v>0.45554351439291918</v>
          </cell>
        </row>
        <row r="33">
          <cell r="BL33">
            <v>1940</v>
          </cell>
          <cell r="BO33">
            <v>0.47734613599976272</v>
          </cell>
          <cell r="BW33">
            <v>0.45659868943440945</v>
          </cell>
        </row>
        <row r="34">
          <cell r="BL34">
            <v>1941</v>
          </cell>
          <cell r="BO34">
            <v>0.45788127374530058</v>
          </cell>
          <cell r="BW34">
            <v>0.43906186242364964</v>
          </cell>
        </row>
        <row r="35">
          <cell r="BL35">
            <v>1942</v>
          </cell>
          <cell r="BO35">
            <v>0.41066918170600797</v>
          </cell>
          <cell r="BW35">
            <v>0.39537271421950865</v>
          </cell>
        </row>
        <row r="36">
          <cell r="BL36">
            <v>1943</v>
          </cell>
          <cell r="BO36">
            <v>0.38057150743069756</v>
          </cell>
          <cell r="BW36">
            <v>0.35956798356223857</v>
          </cell>
        </row>
        <row r="37">
          <cell r="BL37">
            <v>1944</v>
          </cell>
          <cell r="BO37">
            <v>0.36195640710887966</v>
          </cell>
          <cell r="BW37">
            <v>0.36010060165318541</v>
          </cell>
        </row>
        <row r="38">
          <cell r="BL38">
            <v>1945</v>
          </cell>
          <cell r="BO38">
            <v>0.35820143764478973</v>
          </cell>
          <cell r="BW38">
            <v>0.33823018968933033</v>
          </cell>
        </row>
        <row r="39">
          <cell r="BL39">
            <v>1946</v>
          </cell>
          <cell r="BO39">
            <v>0.37205089006839659</v>
          </cell>
          <cell r="BW39">
            <v>0.34183613274955588</v>
          </cell>
        </row>
        <row r="40">
          <cell r="BL40">
            <v>1947</v>
          </cell>
          <cell r="BO40">
            <v>0.37077611495238216</v>
          </cell>
          <cell r="BW40">
            <v>0.34367530423643594</v>
          </cell>
        </row>
        <row r="41">
          <cell r="BL41">
            <v>1948</v>
          </cell>
          <cell r="BO41">
            <v>0.38908460948930002</v>
          </cell>
          <cell r="BW41">
            <v>0.36539612361648338</v>
          </cell>
        </row>
        <row r="42">
          <cell r="BL42">
            <v>1949</v>
          </cell>
          <cell r="BO42">
            <v>0.38358056460933948</v>
          </cell>
          <cell r="BW42">
            <v>0.36168681542486669</v>
          </cell>
        </row>
        <row r="43">
          <cell r="BL43">
            <v>1950</v>
          </cell>
          <cell r="BO43">
            <v>0.38987795789324931</v>
          </cell>
          <cell r="BW43">
            <v>0.362386501833182</v>
          </cell>
        </row>
        <row r="44">
          <cell r="BL44">
            <v>1951</v>
          </cell>
          <cell r="BO44">
            <v>0.37706730818979001</v>
          </cell>
          <cell r="BW44">
            <v>0.35110870842380876</v>
          </cell>
        </row>
        <row r="45">
          <cell r="BL45">
            <v>1952</v>
          </cell>
          <cell r="BO45">
            <v>0.36505685915892222</v>
          </cell>
          <cell r="BW45">
            <v>0.33824063847744679</v>
          </cell>
        </row>
        <row r="46">
          <cell r="BL46">
            <v>1953</v>
          </cell>
          <cell r="BO46">
            <v>0.35491354504905642</v>
          </cell>
          <cell r="BW46">
            <v>0.32844385544191657</v>
          </cell>
        </row>
        <row r="47">
          <cell r="BL47">
            <v>1954</v>
          </cell>
          <cell r="BO47">
            <v>0.35901067818536497</v>
          </cell>
          <cell r="BW47">
            <v>0.33007906807043652</v>
          </cell>
        </row>
        <row r="48">
          <cell r="BL48">
            <v>1955</v>
          </cell>
          <cell r="BO48">
            <v>0.36535122751169263</v>
          </cell>
          <cell r="BW48">
            <v>0.33362126691216248</v>
          </cell>
        </row>
        <row r="49">
          <cell r="BL49">
            <v>1956</v>
          </cell>
          <cell r="BO49">
            <v>0.35759182887184732</v>
          </cell>
          <cell r="BW49">
            <v>0.32288661810335401</v>
          </cell>
        </row>
        <row r="50">
          <cell r="BL50">
            <v>1957</v>
          </cell>
          <cell r="BO50">
            <v>0.35761986970884663</v>
          </cell>
          <cell r="BW50">
            <v>0.31919758444121105</v>
          </cell>
        </row>
        <row r="51">
          <cell r="BL51">
            <v>1958</v>
          </cell>
          <cell r="BO51">
            <v>0.35703807073178495</v>
          </cell>
          <cell r="BW51">
            <v>0.31759316201171567</v>
          </cell>
        </row>
        <row r="52">
          <cell r="BL52">
            <v>1959</v>
          </cell>
          <cell r="BO52">
            <v>0.36163480767026834</v>
          </cell>
          <cell r="BW52">
            <v>0.32048485555380263</v>
          </cell>
        </row>
        <row r="53">
          <cell r="BL53">
            <v>1960</v>
          </cell>
          <cell r="BO53">
            <v>0.35631595891745727</v>
          </cell>
          <cell r="BW53">
            <v>0.31368427590478104</v>
          </cell>
        </row>
        <row r="54">
          <cell r="BL54">
            <v>1961</v>
          </cell>
          <cell r="BO54">
            <v>0.3583255172905388</v>
          </cell>
          <cell r="BW54">
            <v>0.31313132658540022</v>
          </cell>
        </row>
        <row r="55">
          <cell r="BL55">
            <v>1962</v>
          </cell>
          <cell r="BO55">
            <v>0.34944790601730347</v>
          </cell>
          <cell r="BW55">
            <v>0.31033989787101746</v>
          </cell>
        </row>
        <row r="56">
          <cell r="BL56">
            <v>1963</v>
          </cell>
          <cell r="BO56">
            <v>0.36536902189254761</v>
          </cell>
          <cell r="BW56">
            <v>0.32493029534816742</v>
          </cell>
        </row>
        <row r="57">
          <cell r="BL57">
            <v>1964</v>
          </cell>
          <cell r="BO57">
            <v>0.35816264152526855</v>
          </cell>
          <cell r="BW57">
            <v>0.31976217031478882</v>
          </cell>
        </row>
        <row r="58">
          <cell r="BL58">
            <v>1965</v>
          </cell>
          <cell r="BO58">
            <v>0.3663424551486969</v>
          </cell>
          <cell r="BW58">
            <v>0.32672785222530365</v>
          </cell>
        </row>
        <row r="59">
          <cell r="BL59">
            <v>1966</v>
          </cell>
          <cell r="BO59">
            <v>0.35534748435020447</v>
          </cell>
          <cell r="BW59">
            <v>0.31682604551315308</v>
          </cell>
        </row>
        <row r="60">
          <cell r="BL60">
            <v>1967</v>
          </cell>
          <cell r="BO60">
            <v>0.3477487787604332</v>
          </cell>
          <cell r="BW60">
            <v>0.3048429861664772</v>
          </cell>
        </row>
        <row r="61">
          <cell r="BL61">
            <v>1968</v>
          </cell>
          <cell r="BO61">
            <v>0.34349054656922817</v>
          </cell>
          <cell r="BW61">
            <v>0.29753364808857441</v>
          </cell>
        </row>
        <row r="62">
          <cell r="BL62">
            <v>1969</v>
          </cell>
          <cell r="BO62">
            <v>0.33686522534117103</v>
          </cell>
          <cell r="BW62">
            <v>0.29088300140574574</v>
          </cell>
        </row>
        <row r="63">
          <cell r="BL63">
            <v>1970</v>
          </cell>
          <cell r="BO63">
            <v>0.33473748189862818</v>
          </cell>
          <cell r="BW63">
            <v>0.2890354833798483</v>
          </cell>
        </row>
        <row r="64">
          <cell r="BL64">
            <v>1971</v>
          </cell>
          <cell r="BO64">
            <v>0.3371881848142948</v>
          </cell>
          <cell r="BW64">
            <v>0.29042542332899757</v>
          </cell>
        </row>
        <row r="65">
          <cell r="BL65">
            <v>1972</v>
          </cell>
          <cell r="BO65">
            <v>0.34020671262260294</v>
          </cell>
          <cell r="BW65">
            <v>0.29354748217883753</v>
          </cell>
        </row>
        <row r="66">
          <cell r="BL66">
            <v>1973</v>
          </cell>
          <cell r="BO66">
            <v>0.34050894532083475</v>
          </cell>
          <cell r="BW66">
            <v>0.29484854660586279</v>
          </cell>
        </row>
        <row r="67">
          <cell r="BL67">
            <v>1974</v>
          </cell>
          <cell r="BO67">
            <v>0.3367051500913476</v>
          </cell>
          <cell r="BW67">
            <v>0.29009231557984094</v>
          </cell>
        </row>
        <row r="68">
          <cell r="BL68">
            <v>1975</v>
          </cell>
          <cell r="BO68">
            <v>0.33641160326294539</v>
          </cell>
          <cell r="BW68">
            <v>0.28893649486337836</v>
          </cell>
        </row>
        <row r="69">
          <cell r="BL69">
            <v>1976</v>
          </cell>
          <cell r="BO69">
            <v>0.33749859978033214</v>
          </cell>
          <cell r="BW69">
            <v>0.28921285248705431</v>
          </cell>
        </row>
        <row r="70">
          <cell r="BL70">
            <v>1977</v>
          </cell>
          <cell r="BO70">
            <v>0.33981785786468066</v>
          </cell>
          <cell r="BW70">
            <v>0.29238239670025479</v>
          </cell>
        </row>
        <row r="71">
          <cell r="BL71">
            <v>1978</v>
          </cell>
          <cell r="BO71">
            <v>0.34025713953454861</v>
          </cell>
          <cell r="BW71">
            <v>0.29470525866803321</v>
          </cell>
        </row>
        <row r="72">
          <cell r="BL72">
            <v>1979</v>
          </cell>
          <cell r="BO72">
            <v>0.34125110507011414</v>
          </cell>
          <cell r="BW72">
            <v>0.29556182026863098</v>
          </cell>
        </row>
        <row r="73">
          <cell r="BL73">
            <v>1980</v>
          </cell>
          <cell r="BO73">
            <v>0.33530354499816895</v>
          </cell>
          <cell r="BW73">
            <v>0.28763005137443542</v>
          </cell>
        </row>
        <row r="74">
          <cell r="BL74">
            <v>1981</v>
          </cell>
          <cell r="BO74">
            <v>0.33888465166091919</v>
          </cell>
          <cell r="BW74">
            <v>0.29575502872467041</v>
          </cell>
        </row>
        <row r="75">
          <cell r="BL75">
            <v>1982</v>
          </cell>
          <cell r="BO75">
            <v>0.34009158611297607</v>
          </cell>
          <cell r="BW75">
            <v>0.29877579212188721</v>
          </cell>
        </row>
        <row r="76">
          <cell r="BL76">
            <v>1983</v>
          </cell>
          <cell r="BO76">
            <v>0.34513866901397705</v>
          </cell>
          <cell r="BW76">
            <v>0.30561864376068115</v>
          </cell>
        </row>
        <row r="77">
          <cell r="BL77">
            <v>1984</v>
          </cell>
          <cell r="BO77">
            <v>0.35621359944343567</v>
          </cell>
          <cell r="BW77">
            <v>0.31989786028862</v>
          </cell>
        </row>
        <row r="78">
          <cell r="BL78">
            <v>1985</v>
          </cell>
          <cell r="BO78">
            <v>0.35814467072486877</v>
          </cell>
          <cell r="BW78">
            <v>0.31954842805862427</v>
          </cell>
        </row>
        <row r="79">
          <cell r="BL79">
            <v>1986</v>
          </cell>
          <cell r="BO79">
            <v>0.35353729128837585</v>
          </cell>
          <cell r="BW79">
            <v>0.3099827766418457</v>
          </cell>
        </row>
        <row r="80">
          <cell r="BL80">
            <v>1987</v>
          </cell>
          <cell r="BO80">
            <v>0.36489900946617126</v>
          </cell>
          <cell r="BW80">
            <v>0.31770575046539307</v>
          </cell>
        </row>
        <row r="81">
          <cell r="BL81">
            <v>1988</v>
          </cell>
          <cell r="BO81">
            <v>0.37856051325798035</v>
          </cell>
          <cell r="BW81">
            <v>0.33230620622634888</v>
          </cell>
        </row>
        <row r="82">
          <cell r="BL82">
            <v>1989</v>
          </cell>
          <cell r="BO82">
            <v>0.37685087323188782</v>
          </cell>
          <cell r="BW82">
            <v>0.32909655570983887</v>
          </cell>
        </row>
        <row r="83">
          <cell r="BL83">
            <v>1990</v>
          </cell>
          <cell r="BO83">
            <v>0.37732234597206116</v>
          </cell>
          <cell r="BW83">
            <v>0.32818162441253662</v>
          </cell>
        </row>
        <row r="84">
          <cell r="BL84">
            <v>1991</v>
          </cell>
          <cell r="BO84">
            <v>0.37614291906356812</v>
          </cell>
          <cell r="BW84">
            <v>0.32690709829330444</v>
          </cell>
        </row>
        <row r="85">
          <cell r="BL85">
            <v>1992</v>
          </cell>
          <cell r="BO85">
            <v>0.38745388388633728</v>
          </cell>
          <cell r="BW85">
            <v>0.33476316928863525</v>
          </cell>
        </row>
        <row r="86">
          <cell r="BL86">
            <v>1993</v>
          </cell>
          <cell r="BO86">
            <v>0.38612234592437744</v>
          </cell>
          <cell r="BW86">
            <v>0.33051463961601257</v>
          </cell>
        </row>
        <row r="87">
          <cell r="BL87">
            <v>1994</v>
          </cell>
          <cell r="BO87">
            <v>0.38840490579605103</v>
          </cell>
          <cell r="BW87">
            <v>0.33044889569282532</v>
          </cell>
        </row>
        <row r="88">
          <cell r="BL88">
            <v>1995</v>
          </cell>
          <cell r="BO88">
            <v>0.39530795812606812</v>
          </cell>
          <cell r="BW88">
            <v>0.33553740382194519</v>
          </cell>
        </row>
        <row r="89">
          <cell r="BL89">
            <v>1996</v>
          </cell>
          <cell r="BO89">
            <v>0.40382245182991028</v>
          </cell>
          <cell r="BW89">
            <v>0.34140989184379578</v>
          </cell>
        </row>
        <row r="90">
          <cell r="BL90">
            <v>1997</v>
          </cell>
          <cell r="BO90">
            <v>0.40991449356079102</v>
          </cell>
          <cell r="BW90">
            <v>0.34599575400352478</v>
          </cell>
        </row>
        <row r="91">
          <cell r="BL91">
            <v>1998</v>
          </cell>
          <cell r="BO91">
            <v>0.41214054822921753</v>
          </cell>
          <cell r="BW91">
            <v>0.34511587023735046</v>
          </cell>
        </row>
        <row r="92">
          <cell r="BL92">
            <v>1999</v>
          </cell>
          <cell r="BO92">
            <v>0.42022976279258728</v>
          </cell>
          <cell r="BW92">
            <v>0.35058295726776123</v>
          </cell>
        </row>
        <row r="93">
          <cell r="BL93">
            <v>2000</v>
          </cell>
          <cell r="BO93">
            <v>0.42413055896759033</v>
          </cell>
          <cell r="BW93">
            <v>0.35339456796646118</v>
          </cell>
        </row>
        <row r="94">
          <cell r="BL94">
            <v>2001</v>
          </cell>
          <cell r="BO94">
            <v>0.4149644672870636</v>
          </cell>
          <cell r="BW94">
            <v>0.35105776786804199</v>
          </cell>
        </row>
        <row r="95">
          <cell r="BL95">
            <v>2002</v>
          </cell>
          <cell r="BO95">
            <v>0.41283708810806274</v>
          </cell>
          <cell r="BW95">
            <v>0.35348126292228699</v>
          </cell>
        </row>
        <row r="96">
          <cell r="BL96">
            <v>2003</v>
          </cell>
          <cell r="BO96">
            <v>0.41518014669418335</v>
          </cell>
          <cell r="BW96">
            <v>0.35649251937866211</v>
          </cell>
        </row>
        <row r="97">
          <cell r="BL97">
            <v>2004</v>
          </cell>
          <cell r="BO97">
            <v>0.42453509569168091</v>
          </cell>
          <cell r="BW97">
            <v>0.36143949627876282</v>
          </cell>
        </row>
        <row r="98">
          <cell r="BL98">
            <v>2005</v>
          </cell>
          <cell r="BO98">
            <v>0.43576756119728088</v>
          </cell>
          <cell r="BW98">
            <v>0.36554694175720215</v>
          </cell>
        </row>
        <row r="99">
          <cell r="BL99">
            <v>2006</v>
          </cell>
          <cell r="BO99">
            <v>0.44479796290397644</v>
          </cell>
          <cell r="BW99">
            <v>0.37144848704338074</v>
          </cell>
        </row>
        <row r="100">
          <cell r="BL100">
            <v>2007</v>
          </cell>
          <cell r="BO100">
            <v>0.4398227334022522</v>
          </cell>
          <cell r="BW100">
            <v>0.36312493681907654</v>
          </cell>
        </row>
        <row r="101">
          <cell r="BL101">
            <v>2008</v>
          </cell>
          <cell r="BO101">
            <v>0.43625587224960327</v>
          </cell>
          <cell r="BW101">
            <v>0.35963258147239685</v>
          </cell>
        </row>
        <row r="102">
          <cell r="BL102">
            <v>2009</v>
          </cell>
          <cell r="BO102">
            <v>0.42657807469367981</v>
          </cell>
          <cell r="BW102">
            <v>0.35856279730796814</v>
          </cell>
        </row>
        <row r="103">
          <cell r="BL103">
            <v>2010</v>
          </cell>
          <cell r="BO103">
            <v>0.43899849057197571</v>
          </cell>
          <cell r="BW103">
            <v>0.36622375249862671</v>
          </cell>
        </row>
        <row r="104">
          <cell r="BL104">
            <v>2011</v>
          </cell>
          <cell r="BO104">
            <v>0.44128626585006714</v>
          </cell>
          <cell r="BW104">
            <v>0.36843019723892212</v>
          </cell>
        </row>
        <row r="105">
          <cell r="BL105">
            <v>2012</v>
          </cell>
          <cell r="BO105">
            <v>0.45277637243270874</v>
          </cell>
          <cell r="BW105">
            <v>0.3786853551864624</v>
          </cell>
        </row>
        <row r="106">
          <cell r="BL106">
            <v>2013</v>
          </cell>
          <cell r="BO106">
            <v>0.44758486747741699</v>
          </cell>
          <cell r="BW106">
            <v>0.37074217200279236</v>
          </cell>
        </row>
        <row r="107">
          <cell r="BL107">
            <v>2014</v>
          </cell>
          <cell r="BO107">
            <v>0.45462676882743835</v>
          </cell>
          <cell r="BW107">
            <v>0.3752882182598114</v>
          </cell>
        </row>
        <row r="108">
          <cell r="BL108">
            <v>2015</v>
          </cell>
        </row>
        <row r="109">
          <cell r="BL109">
            <v>2016</v>
          </cell>
        </row>
        <row r="110">
          <cell r="BL110">
            <v>2017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Bureau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Bureau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Bureau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zoomScale="150" zoomScaleNormal="150" zoomScalePageLayoutView="150" workbookViewId="0">
      <pane xSplit="1" topLeftCell="F1" activePane="topRight" state="frozen"/>
      <selection pane="topRight" activeCell="E118" sqref="E118"/>
    </sheetView>
  </sheetViews>
  <sheetFormatPr baseColWidth="10" defaultRowHeight="15" x14ac:dyDescent="0"/>
  <cols>
    <col min="11" max="11" width="11.33203125" customWidth="1"/>
  </cols>
  <sheetData>
    <row r="1" spans="1:14">
      <c r="A1" t="s">
        <v>7</v>
      </c>
      <c r="I1" t="s">
        <v>8</v>
      </c>
      <c r="K1" t="s">
        <v>18</v>
      </c>
    </row>
    <row r="2" spans="1:14">
      <c r="I2" t="s">
        <v>17</v>
      </c>
    </row>
    <row r="3" spans="1:14">
      <c r="A3" t="s">
        <v>9</v>
      </c>
      <c r="B3">
        <v>43070</v>
      </c>
      <c r="C3">
        <v>11023</v>
      </c>
      <c r="D3">
        <v>66555</v>
      </c>
      <c r="E3">
        <v>15628</v>
      </c>
      <c r="F3">
        <v>66555</v>
      </c>
      <c r="G3">
        <v>15628</v>
      </c>
      <c r="I3" s="3">
        <f>B3*1.088</f>
        <v>46860.160000000003</v>
      </c>
      <c r="J3" s="3">
        <f>I3</f>
        <v>46860.160000000003</v>
      </c>
      <c r="K3" s="3">
        <f>17550/0.2456</f>
        <v>71457.654723127038</v>
      </c>
      <c r="L3" s="3">
        <f>K3</f>
        <v>71457.654723127038</v>
      </c>
      <c r="M3" s="3">
        <f>17550/0.2456</f>
        <v>71457.654723127038</v>
      </c>
      <c r="N3" s="3">
        <f>M3</f>
        <v>71457.654723127038</v>
      </c>
    </row>
    <row r="4" spans="1:14">
      <c r="A4" t="s">
        <v>24</v>
      </c>
      <c r="B4" t="s">
        <v>10</v>
      </c>
      <c r="C4" t="s">
        <v>2</v>
      </c>
      <c r="D4" t="s">
        <v>11</v>
      </c>
      <c r="E4" t="s">
        <v>3</v>
      </c>
      <c r="F4" t="s">
        <v>12</v>
      </c>
      <c r="G4" t="s">
        <v>4</v>
      </c>
      <c r="I4" t="s">
        <v>5</v>
      </c>
      <c r="J4" t="s">
        <v>6</v>
      </c>
      <c r="K4" t="s">
        <v>13</v>
      </c>
      <c r="L4" t="s">
        <v>14</v>
      </c>
      <c r="M4" t="s">
        <v>15</v>
      </c>
      <c r="N4" t="s">
        <v>16</v>
      </c>
    </row>
    <row r="5" spans="1:14">
      <c r="A5">
        <f>[1]Sheet1!A2</f>
        <v>0</v>
      </c>
      <c r="B5">
        <f>[2]Sheet1!$E2</f>
        <v>-85672</v>
      </c>
      <c r="C5">
        <f>[3]Sheet1!$E2</f>
        <v>-7250</v>
      </c>
      <c r="D5">
        <f>[4]Sheet1!$E2</f>
        <v>-4459</v>
      </c>
      <c r="E5">
        <f>[5]Sheet1!$E2</f>
        <v>-520</v>
      </c>
      <c r="F5">
        <f>[6]Sheet1!$E2</f>
        <v>-4152</v>
      </c>
      <c r="G5">
        <f>[7]Sheet1!$E2</f>
        <v>389</v>
      </c>
      <c r="I5" s="1">
        <f>B5*I$3/B$3</f>
        <v>-93211.136000000013</v>
      </c>
      <c r="J5" s="1">
        <f t="shared" ref="J5:N5" si="0">C5*J$3/C$3</f>
        <v>-30820.662251655631</v>
      </c>
      <c r="K5" s="1">
        <f t="shared" si="0"/>
        <v>-4787.464238756269</v>
      </c>
      <c r="L5" s="1">
        <f t="shared" si="0"/>
        <v>-2377.6542395716701</v>
      </c>
      <c r="M5" s="1">
        <f t="shared" si="0"/>
        <v>-4457.8496342937942</v>
      </c>
      <c r="N5" s="1">
        <f t="shared" si="0"/>
        <v>1778.6682676795763</v>
      </c>
    </row>
    <row r="6" spans="1:14">
      <c r="A6">
        <f>[1]Sheet1!A3</f>
        <v>1</v>
      </c>
      <c r="B6">
        <f>[2]Sheet1!$E3</f>
        <v>0</v>
      </c>
      <c r="C6">
        <f>[3]Sheet1!$E3</f>
        <v>0</v>
      </c>
      <c r="D6">
        <f>[4]Sheet1!$E3</f>
        <v>-2032</v>
      </c>
      <c r="E6">
        <f>[5]Sheet1!$E3</f>
        <v>273</v>
      </c>
      <c r="F6">
        <f>[6]Sheet1!$E3</f>
        <v>426</v>
      </c>
      <c r="G6">
        <f>[7]Sheet1!$E3</f>
        <v>1935</v>
      </c>
      <c r="I6" s="1">
        <f t="shared" ref="I6:I69" si="1">B6*I$3/B$3</f>
        <v>0</v>
      </c>
      <c r="J6" s="1">
        <f t="shared" ref="J6:J69" si="2">C6*J$3/C$3</f>
        <v>0</v>
      </c>
      <c r="K6" s="1">
        <f t="shared" ref="K6:K69" si="3">D6*K$3/D$3</f>
        <v>-2181.683636051298</v>
      </c>
      <c r="L6" s="1">
        <f t="shared" ref="L6:L69" si="4">E6*L$3/E$3</f>
        <v>1248.2684757751269</v>
      </c>
      <c r="M6" s="1">
        <f t="shared" ref="M6:M69" si="5">F6*M$3/F$3</f>
        <v>457.38052606193548</v>
      </c>
      <c r="N6" s="1">
        <f t="shared" ref="N6:N69" si="6">G6*N$3/G$3</f>
        <v>8847.6172184061179</v>
      </c>
    </row>
    <row r="7" spans="1:14">
      <c r="A7">
        <f>[1]Sheet1!A4</f>
        <v>2</v>
      </c>
      <c r="B7">
        <f>[2]Sheet1!$E4</f>
        <v>0</v>
      </c>
      <c r="C7">
        <f>[3]Sheet1!$E4</f>
        <v>0</v>
      </c>
      <c r="D7">
        <f>[4]Sheet1!$E4</f>
        <v>-715</v>
      </c>
      <c r="E7">
        <f>[5]Sheet1!$E4</f>
        <v>824</v>
      </c>
      <c r="F7">
        <f>[6]Sheet1!$E4</f>
        <v>3388</v>
      </c>
      <c r="G7">
        <f>[7]Sheet1!$E4</f>
        <v>2537</v>
      </c>
      <c r="I7" s="1">
        <f t="shared" si="1"/>
        <v>0</v>
      </c>
      <c r="J7" s="1">
        <f t="shared" si="2"/>
        <v>0</v>
      </c>
      <c r="K7" s="1">
        <f t="shared" si="3"/>
        <v>-767.66919280348338</v>
      </c>
      <c r="L7" s="1">
        <f t="shared" si="4"/>
        <v>3767.6674873212619</v>
      </c>
      <c r="M7" s="1">
        <f t="shared" si="5"/>
        <v>3637.5709443611208</v>
      </c>
      <c r="N7" s="1">
        <f t="shared" si="6"/>
        <v>11600.209241910243</v>
      </c>
    </row>
    <row r="8" spans="1:14">
      <c r="A8">
        <f>[1]Sheet1!A5</f>
        <v>3</v>
      </c>
      <c r="B8">
        <f>[2]Sheet1!$E5</f>
        <v>0</v>
      </c>
      <c r="C8">
        <f>[3]Sheet1!$E5</f>
        <v>0</v>
      </c>
      <c r="D8">
        <f>[4]Sheet1!$E5</f>
        <v>-31</v>
      </c>
      <c r="E8">
        <f>[5]Sheet1!$E5</f>
        <v>1309</v>
      </c>
      <c r="F8">
        <f>[6]Sheet1!$E5</f>
        <v>6082</v>
      </c>
      <c r="G8">
        <f>[7]Sheet1!$E5</f>
        <v>3022</v>
      </c>
      <c r="I8" s="1">
        <f t="shared" si="1"/>
        <v>0</v>
      </c>
      <c r="J8" s="1">
        <f t="shared" si="2"/>
        <v>0</v>
      </c>
      <c r="K8" s="1">
        <f t="shared" si="3"/>
        <v>-33.283559408262917</v>
      </c>
      <c r="L8" s="1">
        <f t="shared" si="4"/>
        <v>5985.2873069217621</v>
      </c>
      <c r="M8" s="1">
        <f t="shared" si="5"/>
        <v>6530.01962325984</v>
      </c>
      <c r="N8" s="1">
        <f t="shared" si="6"/>
        <v>13817.829061510743</v>
      </c>
    </row>
    <row r="9" spans="1:14">
      <c r="A9">
        <f>[1]Sheet1!A6</f>
        <v>4</v>
      </c>
      <c r="B9">
        <f>[2]Sheet1!$E6</f>
        <v>0</v>
      </c>
      <c r="C9">
        <f>[3]Sheet1!$E6</f>
        <v>0</v>
      </c>
      <c r="D9">
        <f>[4]Sheet1!$E6</f>
        <v>370</v>
      </c>
      <c r="E9">
        <f>[5]Sheet1!$E6</f>
        <v>1667</v>
      </c>
      <c r="F9">
        <f>[6]Sheet1!$E6</f>
        <v>8081</v>
      </c>
      <c r="G9">
        <f>[7]Sheet1!$E6</f>
        <v>3432</v>
      </c>
      <c r="I9" s="1">
        <f t="shared" si="1"/>
        <v>0</v>
      </c>
      <c r="J9" s="1">
        <f t="shared" si="2"/>
        <v>0</v>
      </c>
      <c r="K9" s="1">
        <f t="shared" si="3"/>
        <v>397.25538648571865</v>
      </c>
      <c r="L9" s="1">
        <f t="shared" si="4"/>
        <v>7622.2108026268725</v>
      </c>
      <c r="M9" s="1">
        <f t="shared" si="5"/>
        <v>8676.2723734894389</v>
      </c>
      <c r="N9" s="1">
        <f t="shared" si="6"/>
        <v>15692.517981173023</v>
      </c>
    </row>
    <row r="10" spans="1:14">
      <c r="A10">
        <f>[1]Sheet1!A7</f>
        <v>5</v>
      </c>
      <c r="B10">
        <f>[2]Sheet1!$E7</f>
        <v>0</v>
      </c>
      <c r="C10">
        <f>[3]Sheet1!$E7</f>
        <v>0</v>
      </c>
      <c r="D10">
        <f>[4]Sheet1!$E7</f>
        <v>1755</v>
      </c>
      <c r="E10">
        <f>[5]Sheet1!$E7</f>
        <v>1972</v>
      </c>
      <c r="F10">
        <f>[6]Sheet1!$E7</f>
        <v>9712</v>
      </c>
      <c r="G10">
        <f>[7]Sheet1!$E7</f>
        <v>3820</v>
      </c>
      <c r="I10" s="1">
        <f t="shared" si="1"/>
        <v>0</v>
      </c>
      <c r="J10" s="1">
        <f t="shared" si="2"/>
        <v>0</v>
      </c>
      <c r="K10" s="1">
        <f t="shared" si="3"/>
        <v>1884.2789277903682</v>
      </c>
      <c r="L10" s="1">
        <f t="shared" si="4"/>
        <v>9016.7964623756416</v>
      </c>
      <c r="M10" s="1">
        <f t="shared" si="5"/>
        <v>10427.417063646755</v>
      </c>
      <c r="N10" s="1">
        <f t="shared" si="6"/>
        <v>17466.613836853423</v>
      </c>
    </row>
    <row r="11" spans="1:14">
      <c r="A11">
        <f>[1]Sheet1!A8</f>
        <v>6</v>
      </c>
      <c r="B11">
        <f>[2]Sheet1!$E8</f>
        <v>0</v>
      </c>
      <c r="C11">
        <f>[3]Sheet1!$E8</f>
        <v>0</v>
      </c>
      <c r="D11">
        <f>[4]Sheet1!$E8</f>
        <v>2973</v>
      </c>
      <c r="E11">
        <f>[5]Sheet1!$E8</f>
        <v>2235</v>
      </c>
      <c r="F11">
        <f>[6]Sheet1!$E8</f>
        <v>11151</v>
      </c>
      <c r="G11">
        <f>[7]Sheet1!$E8</f>
        <v>4178</v>
      </c>
      <c r="I11" s="1">
        <f t="shared" si="1"/>
        <v>0</v>
      </c>
      <c r="J11" s="1">
        <f t="shared" si="2"/>
        <v>0</v>
      </c>
      <c r="K11" s="1">
        <f t="shared" si="3"/>
        <v>3192.0007135730852</v>
      </c>
      <c r="L11" s="1">
        <f t="shared" si="4"/>
        <v>10219.340818159006</v>
      </c>
      <c r="M11" s="1">
        <f t="shared" si="5"/>
        <v>11972.418418114186</v>
      </c>
      <c r="N11" s="1">
        <f t="shared" si="6"/>
        <v>19103.537332558531</v>
      </c>
    </row>
    <row r="12" spans="1:14">
      <c r="A12">
        <f>[1]Sheet1!A9</f>
        <v>7</v>
      </c>
      <c r="B12">
        <f>[2]Sheet1!$E9</f>
        <v>0</v>
      </c>
      <c r="C12">
        <f>[3]Sheet1!$E9</f>
        <v>106</v>
      </c>
      <c r="D12">
        <f>[4]Sheet1!$E9</f>
        <v>4129</v>
      </c>
      <c r="E12">
        <f>[5]Sheet1!$E9</f>
        <v>2487</v>
      </c>
      <c r="F12">
        <f>[6]Sheet1!$E9</f>
        <v>12280</v>
      </c>
      <c r="G12">
        <f>[7]Sheet1!$E9</f>
        <v>4506</v>
      </c>
      <c r="I12" s="1">
        <f t="shared" si="1"/>
        <v>0</v>
      </c>
      <c r="J12" s="1">
        <f t="shared" si="2"/>
        <v>450.61933774834438</v>
      </c>
      <c r="K12" s="1">
        <f t="shared" si="3"/>
        <v>4433.1553805392768</v>
      </c>
      <c r="L12" s="1">
        <f t="shared" si="4"/>
        <v>11371.58864195143</v>
      </c>
      <c r="M12" s="1">
        <f t="shared" si="5"/>
        <v>13184.584178498986</v>
      </c>
      <c r="N12" s="1">
        <f t="shared" si="6"/>
        <v>20603.288468288356</v>
      </c>
    </row>
    <row r="13" spans="1:14">
      <c r="A13">
        <f>[1]Sheet1!A10</f>
        <v>8</v>
      </c>
      <c r="B13">
        <f>[2]Sheet1!$E10</f>
        <v>0</v>
      </c>
      <c r="C13">
        <f>[3]Sheet1!$E10</f>
        <v>454</v>
      </c>
      <c r="D13">
        <f>[4]Sheet1!$E10</f>
        <v>5155</v>
      </c>
      <c r="E13">
        <f>[5]Sheet1!$E10</f>
        <v>2725</v>
      </c>
      <c r="F13">
        <f>[6]Sheet1!$E10</f>
        <v>13203</v>
      </c>
      <c r="G13">
        <f>[7]Sheet1!$E10</f>
        <v>4802</v>
      </c>
      <c r="I13" s="1">
        <f t="shared" si="1"/>
        <v>0</v>
      </c>
      <c r="J13" s="1">
        <f t="shared" si="2"/>
        <v>1930.0111258278146</v>
      </c>
      <c r="K13" s="1">
        <f t="shared" si="3"/>
        <v>5534.7338306321071</v>
      </c>
      <c r="L13" s="1">
        <f t="shared" si="4"/>
        <v>12459.822697755388</v>
      </c>
      <c r="M13" s="1">
        <f t="shared" si="5"/>
        <v>14175.575318299847</v>
      </c>
      <c r="N13" s="1">
        <f t="shared" si="6"/>
        <v>21956.722420044538</v>
      </c>
    </row>
    <row r="14" spans="1:14">
      <c r="A14">
        <f>[1]Sheet1!A11</f>
        <v>9</v>
      </c>
      <c r="B14">
        <f>[2]Sheet1!$E11</f>
        <v>29</v>
      </c>
      <c r="C14">
        <f>[3]Sheet1!$E11</f>
        <v>753</v>
      </c>
      <c r="D14">
        <f>[4]Sheet1!$E11</f>
        <v>6056</v>
      </c>
      <c r="E14">
        <f>[5]Sheet1!$E11</f>
        <v>2949</v>
      </c>
      <c r="F14">
        <f>[6]Sheet1!$E11</f>
        <v>14293</v>
      </c>
      <c r="G14">
        <f>[7]Sheet1!$E11</f>
        <v>5063</v>
      </c>
      <c r="I14" s="1">
        <f t="shared" si="1"/>
        <v>31.552000000000003</v>
      </c>
      <c r="J14" s="1">
        <f t="shared" si="2"/>
        <v>3201.0977483443712</v>
      </c>
      <c r="K14" s="1">
        <f t="shared" si="3"/>
        <v>6502.1043798851679</v>
      </c>
      <c r="L14" s="1">
        <f t="shared" si="4"/>
        <v>13484.042985570875</v>
      </c>
      <c r="M14" s="1">
        <f t="shared" si="5"/>
        <v>15345.868213622638</v>
      </c>
      <c r="N14" s="1">
        <f t="shared" si="6"/>
        <v>23150.121951829551</v>
      </c>
    </row>
    <row r="15" spans="1:14">
      <c r="A15">
        <f>[1]Sheet1!A12</f>
        <v>10</v>
      </c>
      <c r="B15">
        <f>[2]Sheet1!$E12</f>
        <v>712</v>
      </c>
      <c r="C15">
        <f>[3]Sheet1!$E12</f>
        <v>1018</v>
      </c>
      <c r="D15">
        <f>[4]Sheet1!$E12</f>
        <v>6892</v>
      </c>
      <c r="E15">
        <f>[5]Sheet1!$E12</f>
        <v>3163</v>
      </c>
      <c r="F15">
        <f>[6]Sheet1!$E12</f>
        <v>15265</v>
      </c>
      <c r="G15">
        <f>[7]Sheet1!$E12</f>
        <v>5319</v>
      </c>
      <c r="I15" s="1">
        <f t="shared" si="1"/>
        <v>774.65600000000006</v>
      </c>
      <c r="J15" s="1">
        <f t="shared" si="2"/>
        <v>4327.646092715232</v>
      </c>
      <c r="K15" s="1">
        <f t="shared" si="3"/>
        <v>7399.6868207015486</v>
      </c>
      <c r="L15" s="1">
        <f t="shared" si="4"/>
        <v>14462.5391533946</v>
      </c>
      <c r="M15" s="1">
        <f t="shared" si="5"/>
        <v>16389.46885055269</v>
      </c>
      <c r="N15" s="1">
        <f t="shared" si="6"/>
        <v>24320.659423618676</v>
      </c>
    </row>
    <row r="16" spans="1:14">
      <c r="A16">
        <f>[1]Sheet1!A13</f>
        <v>11</v>
      </c>
      <c r="B16">
        <f>[2]Sheet1!$E13</f>
        <v>1622</v>
      </c>
      <c r="C16">
        <f>[3]Sheet1!$E13</f>
        <v>1263</v>
      </c>
      <c r="D16">
        <f>[4]Sheet1!$E13</f>
        <v>7681</v>
      </c>
      <c r="E16">
        <f>[5]Sheet1!$E13</f>
        <v>3372</v>
      </c>
      <c r="F16">
        <f>[6]Sheet1!$E13</f>
        <v>16304</v>
      </c>
      <c r="G16">
        <f>[7]Sheet1!$E13</f>
        <v>5580</v>
      </c>
      <c r="I16" s="1">
        <f t="shared" si="1"/>
        <v>1764.7360000000003</v>
      </c>
      <c r="J16" s="1">
        <f t="shared" si="2"/>
        <v>5369.1719205298023</v>
      </c>
      <c r="K16" s="1">
        <f t="shared" si="3"/>
        <v>8246.8070908021746</v>
      </c>
      <c r="L16" s="1">
        <f t="shared" si="4"/>
        <v>15418.173261222446</v>
      </c>
      <c r="M16" s="1">
        <f t="shared" si="5"/>
        <v>17505.004922332857</v>
      </c>
      <c r="N16" s="1">
        <f t="shared" si="6"/>
        <v>25514.058955403692</v>
      </c>
    </row>
    <row r="17" spans="1:14">
      <c r="A17">
        <f>[1]Sheet1!A14</f>
        <v>12</v>
      </c>
      <c r="B17">
        <f>[2]Sheet1!$E14</f>
        <v>2435</v>
      </c>
      <c r="C17">
        <f>[3]Sheet1!$E14</f>
        <v>1522</v>
      </c>
      <c r="D17">
        <f>[4]Sheet1!$E14</f>
        <v>8357</v>
      </c>
      <c r="E17">
        <f>[5]Sheet1!$E14</f>
        <v>3588</v>
      </c>
      <c r="F17">
        <f>[6]Sheet1!$E14</f>
        <v>17291</v>
      </c>
      <c r="G17">
        <f>[7]Sheet1!$E14</f>
        <v>5837</v>
      </c>
      <c r="I17" s="1">
        <f t="shared" si="1"/>
        <v>2649.28</v>
      </c>
      <c r="J17" s="1">
        <f t="shared" si="2"/>
        <v>6470.2135099337756</v>
      </c>
      <c r="K17" s="1">
        <f t="shared" si="3"/>
        <v>8972.6034185436511</v>
      </c>
      <c r="L17" s="1">
        <f t="shared" si="4"/>
        <v>16405.814253044522</v>
      </c>
      <c r="M17" s="1">
        <f t="shared" si="5"/>
        <v>18564.710507363678</v>
      </c>
      <c r="N17" s="1">
        <f t="shared" si="6"/>
        <v>26689.168839191996</v>
      </c>
    </row>
    <row r="18" spans="1:14">
      <c r="A18">
        <f>[1]Sheet1!A15</f>
        <v>13</v>
      </c>
      <c r="B18">
        <f>[2]Sheet1!$E15</f>
        <v>3225</v>
      </c>
      <c r="C18">
        <f>[3]Sheet1!$E15</f>
        <v>1777</v>
      </c>
      <c r="D18">
        <f>[4]Sheet1!$E15</f>
        <v>9014</v>
      </c>
      <c r="E18">
        <f>[5]Sheet1!$E15</f>
        <v>3804</v>
      </c>
      <c r="F18">
        <f>[6]Sheet1!$E15</f>
        <v>18280</v>
      </c>
      <c r="G18">
        <f>[7]Sheet1!$E15</f>
        <v>6085</v>
      </c>
      <c r="I18" s="1">
        <f t="shared" si="1"/>
        <v>3508.8</v>
      </c>
      <c r="J18" s="1">
        <f t="shared" si="2"/>
        <v>7554.2505960264907</v>
      </c>
      <c r="K18" s="1">
        <f t="shared" si="3"/>
        <v>9678.0001453574805</v>
      </c>
      <c r="L18" s="1">
        <f t="shared" si="4"/>
        <v>17393.455244866604</v>
      </c>
      <c r="M18" s="1">
        <f t="shared" si="5"/>
        <v>19626.563418807938</v>
      </c>
      <c r="N18" s="1">
        <f t="shared" si="6"/>
        <v>27823.127014987713</v>
      </c>
    </row>
    <row r="19" spans="1:14">
      <c r="A19">
        <f>[1]Sheet1!A16</f>
        <v>14</v>
      </c>
      <c r="B19">
        <f>[2]Sheet1!$E16</f>
        <v>3955</v>
      </c>
      <c r="C19">
        <f>[3]Sheet1!$E16</f>
        <v>2017</v>
      </c>
      <c r="D19">
        <f>[4]Sheet1!$E16</f>
        <v>9644</v>
      </c>
      <c r="E19">
        <f>[5]Sheet1!$E16</f>
        <v>4009</v>
      </c>
      <c r="F19">
        <f>[6]Sheet1!$E16</f>
        <v>19223</v>
      </c>
      <c r="G19">
        <f>[7]Sheet1!$E16</f>
        <v>6333</v>
      </c>
      <c r="I19" s="1">
        <f t="shared" si="1"/>
        <v>4303.04</v>
      </c>
      <c r="J19" s="1">
        <f t="shared" si="2"/>
        <v>8574.5207947019881</v>
      </c>
      <c r="K19" s="1">
        <f t="shared" si="3"/>
        <v>10354.40796558992</v>
      </c>
      <c r="L19" s="1">
        <f t="shared" si="4"/>
        <v>18330.79970469774</v>
      </c>
      <c r="M19" s="1">
        <f t="shared" si="5"/>
        <v>20639.027822743159</v>
      </c>
      <c r="N19" s="1">
        <f t="shared" si="6"/>
        <v>28957.085190783433</v>
      </c>
    </row>
    <row r="20" spans="1:14">
      <c r="A20">
        <f>[1]Sheet1!A17</f>
        <v>15</v>
      </c>
      <c r="B20">
        <f>[2]Sheet1!$E17</f>
        <v>4685</v>
      </c>
      <c r="C20">
        <f>[3]Sheet1!$E17</f>
        <v>2238</v>
      </c>
      <c r="D20">
        <f>[4]Sheet1!$E17</f>
        <v>10274</v>
      </c>
      <c r="E20">
        <f>[5]Sheet1!$E17</f>
        <v>4207</v>
      </c>
      <c r="F20">
        <f>[6]Sheet1!$E17</f>
        <v>20082</v>
      </c>
      <c r="G20">
        <f>[7]Sheet1!$E17</f>
        <v>6565</v>
      </c>
      <c r="I20" s="1">
        <f t="shared" si="1"/>
        <v>5097.2800000000007</v>
      </c>
      <c r="J20" s="1">
        <f t="shared" si="2"/>
        <v>9514.0196026490084</v>
      </c>
      <c r="K20" s="1">
        <f t="shared" si="3"/>
        <v>11030.81578582236</v>
      </c>
      <c r="L20" s="1">
        <f t="shared" si="4"/>
        <v>19236.137280534647</v>
      </c>
      <c r="M20" s="1">
        <f t="shared" si="5"/>
        <v>21561.30451731406</v>
      </c>
      <c r="N20" s="1">
        <f t="shared" si="6"/>
        <v>30017.884774592334</v>
      </c>
    </row>
    <row r="21" spans="1:14">
      <c r="A21">
        <f>[1]Sheet1!A18</f>
        <v>16</v>
      </c>
      <c r="B21">
        <f>[2]Sheet1!$E18</f>
        <v>5360</v>
      </c>
      <c r="C21">
        <f>[3]Sheet1!$E18</f>
        <v>2457</v>
      </c>
      <c r="D21">
        <f>[4]Sheet1!$E18</f>
        <v>10896</v>
      </c>
      <c r="E21">
        <f>[5]Sheet1!$E18</f>
        <v>4393</v>
      </c>
      <c r="F21">
        <f>[6]Sheet1!$E18</f>
        <v>20911</v>
      </c>
      <c r="G21">
        <f>[7]Sheet1!$E18</f>
        <v>6780</v>
      </c>
      <c r="I21" s="1">
        <f t="shared" si="1"/>
        <v>5831.68</v>
      </c>
      <c r="J21" s="1">
        <f t="shared" si="2"/>
        <v>10445.016158940398</v>
      </c>
      <c r="K21" s="1">
        <f t="shared" si="3"/>
        <v>11698.634300401054</v>
      </c>
      <c r="L21" s="1">
        <f t="shared" si="4"/>
        <v>20086.605912381438</v>
      </c>
      <c r="M21" s="1">
        <f t="shared" si="5"/>
        <v>22451.371315683413</v>
      </c>
      <c r="N21" s="1">
        <f t="shared" si="6"/>
        <v>31000.953354415236</v>
      </c>
    </row>
    <row r="22" spans="1:14">
      <c r="A22">
        <f>[1]Sheet1!A19</f>
        <v>17</v>
      </c>
      <c r="B22">
        <f>[2]Sheet1!$E19</f>
        <v>6015</v>
      </c>
      <c r="C22">
        <f>[3]Sheet1!$E19</f>
        <v>2649</v>
      </c>
      <c r="D22">
        <f>[4]Sheet1!$E19</f>
        <v>11564</v>
      </c>
      <c r="E22">
        <f>[5]Sheet1!$E19</f>
        <v>4587</v>
      </c>
      <c r="F22">
        <f>[6]Sheet1!$E19</f>
        <v>21697</v>
      </c>
      <c r="G22">
        <f>[7]Sheet1!$E19</f>
        <v>6986</v>
      </c>
      <c r="I22" s="1">
        <f t="shared" si="1"/>
        <v>6544.3200000000006</v>
      </c>
      <c r="J22" s="1">
        <f t="shared" si="2"/>
        <v>11261.232317880795</v>
      </c>
      <c r="K22" s="1">
        <f t="shared" si="3"/>
        <v>12415.841322488784</v>
      </c>
      <c r="L22" s="1">
        <f t="shared" si="4"/>
        <v>20973.653840221636</v>
      </c>
      <c r="M22" s="1">
        <f t="shared" si="5"/>
        <v>23295.270596163886</v>
      </c>
      <c r="N22" s="1">
        <f t="shared" si="6"/>
        <v>31942.870226245552</v>
      </c>
    </row>
    <row r="23" spans="1:14">
      <c r="A23">
        <f>[1]Sheet1!A20</f>
        <v>18</v>
      </c>
      <c r="B23">
        <f>[2]Sheet1!$E20</f>
        <v>6673</v>
      </c>
      <c r="C23">
        <f>[3]Sheet1!$E20</f>
        <v>2856</v>
      </c>
      <c r="D23">
        <f>[4]Sheet1!$E20</f>
        <v>12199</v>
      </c>
      <c r="E23">
        <f>[5]Sheet1!$E20</f>
        <v>4780</v>
      </c>
      <c r="F23">
        <f>[6]Sheet1!$E20</f>
        <v>22416</v>
      </c>
      <c r="G23">
        <f>[7]Sheet1!$E20</f>
        <v>7199</v>
      </c>
      <c r="I23" s="1">
        <f t="shared" si="1"/>
        <v>7260.2240000000002</v>
      </c>
      <c r="J23" s="1">
        <f t="shared" si="2"/>
        <v>12141.215364238411</v>
      </c>
      <c r="K23" s="1">
        <f t="shared" si="3"/>
        <v>13097.617458754816</v>
      </c>
      <c r="L23" s="1">
        <f t="shared" si="4"/>
        <v>21856.129356062662</v>
      </c>
      <c r="M23" s="1">
        <f t="shared" si="5"/>
        <v>24067.23444179424</v>
      </c>
      <c r="N23" s="1">
        <f t="shared" si="6"/>
        <v>32916.793982070099</v>
      </c>
    </row>
    <row r="24" spans="1:14">
      <c r="A24">
        <f>[1]Sheet1!A21</f>
        <v>19</v>
      </c>
      <c r="B24">
        <f>[2]Sheet1!$E21</f>
        <v>7336</v>
      </c>
      <c r="C24">
        <f>[3]Sheet1!$E21</f>
        <v>3047</v>
      </c>
      <c r="D24">
        <f>[4]Sheet1!$E21</f>
        <v>12860</v>
      </c>
      <c r="E24">
        <f>[5]Sheet1!$E21</f>
        <v>4985</v>
      </c>
      <c r="F24">
        <f>[6]Sheet1!$E21</f>
        <v>23123</v>
      </c>
      <c r="G24">
        <f>[7]Sheet1!$E21</f>
        <v>7397</v>
      </c>
      <c r="I24" s="1">
        <f t="shared" si="1"/>
        <v>7981.5680000000011</v>
      </c>
      <c r="J24" s="1">
        <f t="shared" si="2"/>
        <v>12953.180397350994</v>
      </c>
      <c r="K24" s="1">
        <f t="shared" si="3"/>
        <v>13807.308838395518</v>
      </c>
      <c r="L24" s="1">
        <f t="shared" si="4"/>
        <v>22793.473815893798</v>
      </c>
      <c r="M24" s="1">
        <f t="shared" si="5"/>
        <v>24826.314328943979</v>
      </c>
      <c r="N24" s="1">
        <f t="shared" si="6"/>
        <v>33822.131557907007</v>
      </c>
    </row>
    <row r="25" spans="1:14">
      <c r="A25">
        <f>[1]Sheet1!A22</f>
        <v>20</v>
      </c>
      <c r="B25">
        <f>[2]Sheet1!$E22</f>
        <v>7960</v>
      </c>
      <c r="C25">
        <f>[3]Sheet1!$E22</f>
        <v>3249</v>
      </c>
      <c r="D25">
        <f>[4]Sheet1!$E22</f>
        <v>13549</v>
      </c>
      <c r="E25">
        <f>[5]Sheet1!$E22</f>
        <v>5188</v>
      </c>
      <c r="F25">
        <f>[6]Sheet1!$E22</f>
        <v>23788</v>
      </c>
      <c r="G25">
        <f>[7]Sheet1!$E22</f>
        <v>7597</v>
      </c>
      <c r="I25" s="1">
        <f t="shared" si="1"/>
        <v>8660.4800000000014</v>
      </c>
      <c r="J25" s="1">
        <f t="shared" si="2"/>
        <v>13811.907814569537</v>
      </c>
      <c r="K25" s="1">
        <f t="shared" si="3"/>
        <v>14547.062787824329</v>
      </c>
      <c r="L25" s="1">
        <f t="shared" si="4"/>
        <v>23721.673451726583</v>
      </c>
      <c r="M25" s="1">
        <f t="shared" si="5"/>
        <v>25540.300361411555</v>
      </c>
      <c r="N25" s="1">
        <f t="shared" si="6"/>
        <v>34736.613957742265</v>
      </c>
    </row>
    <row r="26" spans="1:14">
      <c r="A26">
        <f>[1]Sheet1!A23</f>
        <v>21</v>
      </c>
      <c r="B26">
        <f>[2]Sheet1!$E23</f>
        <v>8547</v>
      </c>
      <c r="C26">
        <f>[3]Sheet1!$E23</f>
        <v>3460</v>
      </c>
      <c r="D26">
        <f>[4]Sheet1!$E23</f>
        <v>14215</v>
      </c>
      <c r="E26">
        <f>[5]Sheet1!$E23</f>
        <v>5400</v>
      </c>
      <c r="F26">
        <f>[6]Sheet1!$E23</f>
        <v>24494</v>
      </c>
      <c r="G26">
        <f>[7]Sheet1!$E23</f>
        <v>7796</v>
      </c>
      <c r="I26" s="1">
        <f t="shared" si="1"/>
        <v>9299.1360000000004</v>
      </c>
      <c r="J26" s="1">
        <f t="shared" si="2"/>
        <v>14708.895364238413</v>
      </c>
      <c r="K26" s="1">
        <f t="shared" si="3"/>
        <v>15262.122483498624</v>
      </c>
      <c r="L26" s="1">
        <f t="shared" si="4"/>
        <v>24691.024795551959</v>
      </c>
      <c r="M26" s="1">
        <f t="shared" si="5"/>
        <v>26298.306585354574</v>
      </c>
      <c r="N26" s="1">
        <f t="shared" si="6"/>
        <v>35646.523945578345</v>
      </c>
    </row>
    <row r="27" spans="1:14">
      <c r="A27">
        <f>[1]Sheet1!A24</f>
        <v>22</v>
      </c>
      <c r="B27">
        <f>[2]Sheet1!$E24</f>
        <v>9165</v>
      </c>
      <c r="C27">
        <f>[3]Sheet1!$E24</f>
        <v>3669</v>
      </c>
      <c r="D27">
        <f>[4]Sheet1!$E24</f>
        <v>14899</v>
      </c>
      <c r="E27">
        <f>[5]Sheet1!$E24</f>
        <v>5625</v>
      </c>
      <c r="F27">
        <f>[6]Sheet1!$E24</f>
        <v>25182</v>
      </c>
      <c r="G27">
        <f>[7]Sheet1!$E24</f>
        <v>7984</v>
      </c>
      <c r="I27" s="1">
        <f t="shared" si="1"/>
        <v>9971.52</v>
      </c>
      <c r="J27" s="1">
        <f t="shared" si="2"/>
        <v>15597.380662251657</v>
      </c>
      <c r="K27" s="1">
        <f t="shared" si="3"/>
        <v>15996.508116893843</v>
      </c>
      <c r="L27" s="1">
        <f t="shared" si="4"/>
        <v>25719.817495366624</v>
      </c>
      <c r="M27" s="1">
        <f t="shared" si="5"/>
        <v>27036.986871576668</v>
      </c>
      <c r="N27" s="1">
        <f t="shared" si="6"/>
        <v>36506.137401423483</v>
      </c>
    </row>
    <row r="28" spans="1:14">
      <c r="A28">
        <f>[1]Sheet1!A25</f>
        <v>23</v>
      </c>
      <c r="B28">
        <f>[2]Sheet1!$E25</f>
        <v>9763</v>
      </c>
      <c r="C28">
        <f>[3]Sheet1!$E25</f>
        <v>3839</v>
      </c>
      <c r="D28">
        <f>[4]Sheet1!$E25</f>
        <v>15569</v>
      </c>
      <c r="E28">
        <f>[5]Sheet1!$E25</f>
        <v>5862</v>
      </c>
      <c r="F28">
        <f>[6]Sheet1!$E25</f>
        <v>25868</v>
      </c>
      <c r="G28">
        <f>[7]Sheet1!$E25</f>
        <v>8172</v>
      </c>
      <c r="I28" s="1">
        <f t="shared" si="1"/>
        <v>10622.144</v>
      </c>
      <c r="J28" s="1">
        <f t="shared" si="2"/>
        <v>16320.072052980133</v>
      </c>
      <c r="K28" s="1">
        <f t="shared" si="3"/>
        <v>16715.86246539501</v>
      </c>
      <c r="L28" s="1">
        <f t="shared" si="4"/>
        <v>26803.479139171406</v>
      </c>
      <c r="M28" s="1">
        <f t="shared" si="5"/>
        <v>27773.519831385325</v>
      </c>
      <c r="N28" s="1">
        <f t="shared" si="6"/>
        <v>37365.750857268635</v>
      </c>
    </row>
    <row r="29" spans="1:14">
      <c r="A29">
        <f>[1]Sheet1!A26</f>
        <v>24</v>
      </c>
      <c r="B29">
        <f>[2]Sheet1!$E26</f>
        <v>10169</v>
      </c>
      <c r="C29">
        <f>[3]Sheet1!$E26</f>
        <v>4033</v>
      </c>
      <c r="D29">
        <f>[4]Sheet1!$E26</f>
        <v>16240</v>
      </c>
      <c r="E29">
        <f>[5]Sheet1!$E26</f>
        <v>6098</v>
      </c>
      <c r="F29">
        <f>[6]Sheet1!$E26</f>
        <v>26520</v>
      </c>
      <c r="G29">
        <f>[7]Sheet1!$E26</f>
        <v>8361</v>
      </c>
      <c r="I29" s="1">
        <f t="shared" si="1"/>
        <v>11063.872000000001</v>
      </c>
      <c r="J29" s="1">
        <f t="shared" si="2"/>
        <v>17144.790463576159</v>
      </c>
      <c r="K29" s="1">
        <f t="shared" si="3"/>
        <v>17436.290477102892</v>
      </c>
      <c r="L29" s="1">
        <f t="shared" si="4"/>
        <v>27882.568370977009</v>
      </c>
      <c r="M29" s="1">
        <f t="shared" si="5"/>
        <v>28473.548242165562</v>
      </c>
      <c r="N29" s="1">
        <f t="shared" si="6"/>
        <v>38229.936725112952</v>
      </c>
    </row>
    <row r="30" spans="1:14">
      <c r="A30">
        <f>[1]Sheet1!A27</f>
        <v>25</v>
      </c>
      <c r="B30">
        <f>[2]Sheet1!$E27</f>
        <v>10687</v>
      </c>
      <c r="C30">
        <f>[3]Sheet1!$E27</f>
        <v>4217</v>
      </c>
      <c r="D30">
        <f>[4]Sheet1!$E27</f>
        <v>16918</v>
      </c>
      <c r="E30">
        <f>[5]Sheet1!$E27</f>
        <v>6332</v>
      </c>
      <c r="F30">
        <f>[6]Sheet1!$E27</f>
        <v>27185</v>
      </c>
      <c r="G30">
        <f>[7]Sheet1!$E27</f>
        <v>8536</v>
      </c>
      <c r="I30" s="1">
        <f t="shared" si="1"/>
        <v>11627.456</v>
      </c>
      <c r="J30" s="1">
        <f t="shared" si="2"/>
        <v>17926.997615894041</v>
      </c>
      <c r="K30" s="1">
        <f t="shared" si="3"/>
        <v>18164.234131257806</v>
      </c>
      <c r="L30" s="1">
        <f t="shared" si="4"/>
        <v>28952.512778784258</v>
      </c>
      <c r="M30" s="1">
        <f t="shared" si="5"/>
        <v>29187.534274633141</v>
      </c>
      <c r="N30" s="1">
        <f t="shared" si="6"/>
        <v>39030.108824968796</v>
      </c>
    </row>
    <row r="31" spans="1:14">
      <c r="A31">
        <f>[1]Sheet1!A28</f>
        <v>26</v>
      </c>
      <c r="B31">
        <f>[2]Sheet1!$E28</f>
        <v>11253</v>
      </c>
      <c r="C31">
        <f>[3]Sheet1!$E28</f>
        <v>4401</v>
      </c>
      <c r="D31">
        <f>[4]Sheet1!$E28</f>
        <v>17612</v>
      </c>
      <c r="E31">
        <f>[5]Sheet1!$E28</f>
        <v>6559</v>
      </c>
      <c r="F31">
        <f>[6]Sheet1!$E28</f>
        <v>27829</v>
      </c>
      <c r="G31">
        <f>[7]Sheet1!$E28</f>
        <v>8711</v>
      </c>
      <c r="I31" s="1">
        <f t="shared" si="1"/>
        <v>12243.264000000001</v>
      </c>
      <c r="J31" s="1">
        <f t="shared" si="2"/>
        <v>18709.204768211923</v>
      </c>
      <c r="K31" s="1">
        <f t="shared" si="3"/>
        <v>18909.356396720206</v>
      </c>
      <c r="L31" s="1">
        <f t="shared" si="4"/>
        <v>29990.450302597277</v>
      </c>
      <c r="M31" s="1">
        <f t="shared" si="5"/>
        <v>29878.973379759635</v>
      </c>
      <c r="N31" s="1">
        <f t="shared" si="6"/>
        <v>39830.280924824649</v>
      </c>
    </row>
    <row r="32" spans="1:14">
      <c r="A32">
        <f>[1]Sheet1!A29</f>
        <v>27</v>
      </c>
      <c r="B32">
        <f>[2]Sheet1!$E29</f>
        <v>11830</v>
      </c>
      <c r="C32">
        <f>[3]Sheet1!$E29</f>
        <v>4591</v>
      </c>
      <c r="D32">
        <f>[4]Sheet1!$E29</f>
        <v>18304</v>
      </c>
      <c r="E32">
        <f>[5]Sheet1!$E29</f>
        <v>6797</v>
      </c>
      <c r="F32">
        <f>[6]Sheet1!$E29</f>
        <v>28444</v>
      </c>
      <c r="G32">
        <f>[7]Sheet1!$E29</f>
        <v>8884</v>
      </c>
      <c r="I32" s="1">
        <f t="shared" si="1"/>
        <v>12871.04</v>
      </c>
      <c r="J32" s="1">
        <f t="shared" si="2"/>
        <v>19516.91867549669</v>
      </c>
      <c r="K32" s="1">
        <f t="shared" si="3"/>
        <v>19652.331335769173</v>
      </c>
      <c r="L32" s="1">
        <f t="shared" si="4"/>
        <v>31078.684358401231</v>
      </c>
      <c r="M32" s="1">
        <f t="shared" si="5"/>
        <v>30539.276251891297</v>
      </c>
      <c r="N32" s="1">
        <f t="shared" si="6"/>
        <v>40621.30820068215</v>
      </c>
    </row>
    <row r="33" spans="1:14">
      <c r="A33">
        <f>[1]Sheet1!A30</f>
        <v>28</v>
      </c>
      <c r="B33">
        <f>[2]Sheet1!$E30</f>
        <v>12299</v>
      </c>
      <c r="C33">
        <f>[3]Sheet1!$E30</f>
        <v>4798</v>
      </c>
      <c r="D33">
        <f>[4]Sheet1!$E30</f>
        <v>19010</v>
      </c>
      <c r="E33">
        <f>[5]Sheet1!$E30</f>
        <v>7017</v>
      </c>
      <c r="F33">
        <f>[6]Sheet1!$E30</f>
        <v>29123</v>
      </c>
      <c r="G33">
        <f>[7]Sheet1!$E30</f>
        <v>9043</v>
      </c>
      <c r="I33" s="1">
        <f t="shared" si="1"/>
        <v>13381.312</v>
      </c>
      <c r="J33" s="1">
        <f t="shared" si="2"/>
        <v>20396.901721854305</v>
      </c>
      <c r="K33" s="1">
        <f t="shared" si="3"/>
        <v>20410.337559712192</v>
      </c>
      <c r="L33" s="1">
        <f t="shared" si="4"/>
        <v>32084.614998220015</v>
      </c>
      <c r="M33" s="1">
        <f t="shared" si="5"/>
        <v>31268.293569252928</v>
      </c>
      <c r="N33" s="1">
        <f t="shared" si="6"/>
        <v>41348.321708551179</v>
      </c>
    </row>
    <row r="34" spans="1:14">
      <c r="A34">
        <f>[1]Sheet1!A31</f>
        <v>29</v>
      </c>
      <c r="B34">
        <f>[2]Sheet1!$E31</f>
        <v>12874</v>
      </c>
      <c r="C34">
        <f>[3]Sheet1!$E31</f>
        <v>4981</v>
      </c>
      <c r="D34">
        <f>[4]Sheet1!$E31</f>
        <v>19683</v>
      </c>
      <c r="E34">
        <f>[5]Sheet1!$E31</f>
        <v>7234</v>
      </c>
      <c r="F34">
        <f>[6]Sheet1!$E31</f>
        <v>29801</v>
      </c>
      <c r="G34">
        <f>[7]Sheet1!$E31</f>
        <v>9196</v>
      </c>
      <c r="I34" s="1">
        <f t="shared" si="1"/>
        <v>14006.912</v>
      </c>
      <c r="J34" s="1">
        <f t="shared" si="2"/>
        <v>21174.857748344373</v>
      </c>
      <c r="K34" s="1">
        <f t="shared" si="3"/>
        <v>21132.912897833514</v>
      </c>
      <c r="L34" s="1">
        <f t="shared" si="4"/>
        <v>33076.828402041268</v>
      </c>
      <c r="M34" s="1">
        <f t="shared" si="5"/>
        <v>31996.237223407843</v>
      </c>
      <c r="N34" s="1">
        <f t="shared" si="6"/>
        <v>42047.900744425147</v>
      </c>
    </row>
    <row r="35" spans="1:14">
      <c r="A35">
        <f>[1]Sheet1!A32</f>
        <v>30</v>
      </c>
      <c r="B35">
        <f>[2]Sheet1!$E32</f>
        <v>13454</v>
      </c>
      <c r="C35">
        <f>[3]Sheet1!$E32</f>
        <v>5152</v>
      </c>
      <c r="D35">
        <f>[4]Sheet1!$E32</f>
        <v>20352</v>
      </c>
      <c r="E35">
        <f>[5]Sheet1!$E32</f>
        <v>7465</v>
      </c>
      <c r="F35">
        <f>[6]Sheet1!$E32</f>
        <v>30487</v>
      </c>
      <c r="G35">
        <f>[7]Sheet1!$E32</f>
        <v>9363</v>
      </c>
      <c r="I35" s="1">
        <f t="shared" si="1"/>
        <v>14637.952000000003</v>
      </c>
      <c r="J35" s="1">
        <f t="shared" si="2"/>
        <v>21901.800264900663</v>
      </c>
      <c r="K35" s="1">
        <f t="shared" si="3"/>
        <v>21851.193583127962</v>
      </c>
      <c r="L35" s="1">
        <f t="shared" si="4"/>
        <v>34133.055573850994</v>
      </c>
      <c r="M35" s="1">
        <f t="shared" si="5"/>
        <v>32732.770183216497</v>
      </c>
      <c r="N35" s="1">
        <f t="shared" si="6"/>
        <v>42811.493548287588</v>
      </c>
    </row>
    <row r="36" spans="1:14">
      <c r="A36">
        <f>[1]Sheet1!A33</f>
        <v>31</v>
      </c>
      <c r="B36">
        <f>[2]Sheet1!$E33</f>
        <v>14011</v>
      </c>
      <c r="C36">
        <f>[3]Sheet1!$E33</f>
        <v>5351</v>
      </c>
      <c r="D36">
        <f>[4]Sheet1!$E33</f>
        <v>21029</v>
      </c>
      <c r="E36">
        <f>[5]Sheet1!$E33</f>
        <v>7698</v>
      </c>
      <c r="F36">
        <f>[6]Sheet1!$E33</f>
        <v>31153</v>
      </c>
      <c r="G36">
        <f>[7]Sheet1!$E33</f>
        <v>9524</v>
      </c>
      <c r="I36" s="1">
        <f t="shared" si="1"/>
        <v>15243.967999999999</v>
      </c>
      <c r="J36" s="1">
        <f t="shared" si="2"/>
        <v>22747.774304635765</v>
      </c>
      <c r="K36" s="1">
        <f t="shared" si="3"/>
        <v>22578.063574076154</v>
      </c>
      <c r="L36" s="1">
        <f t="shared" si="4"/>
        <v>35198.42756965907</v>
      </c>
      <c r="M36" s="1">
        <f t="shared" si="5"/>
        <v>33447.829878890792</v>
      </c>
      <c r="N36" s="1">
        <f t="shared" si="6"/>
        <v>43547.651880154976</v>
      </c>
    </row>
    <row r="37" spans="1:14">
      <c r="A37">
        <f>[1]Sheet1!A34</f>
        <v>32</v>
      </c>
      <c r="B37">
        <f>[2]Sheet1!$E34</f>
        <v>14537</v>
      </c>
      <c r="C37">
        <f>[3]Sheet1!$E34</f>
        <v>5543</v>
      </c>
      <c r="D37">
        <f>[4]Sheet1!$E34</f>
        <v>21741</v>
      </c>
      <c r="E37">
        <f>[5]Sheet1!$E34</f>
        <v>7922</v>
      </c>
      <c r="F37">
        <f>[6]Sheet1!$E34</f>
        <v>31858</v>
      </c>
      <c r="G37">
        <f>[7]Sheet1!$E34</f>
        <v>9690</v>
      </c>
      <c r="I37" s="1">
        <f t="shared" si="1"/>
        <v>15816.256000000001</v>
      </c>
      <c r="J37" s="1">
        <f t="shared" si="2"/>
        <v>23563.99046357616</v>
      </c>
      <c r="K37" s="1">
        <f t="shared" si="3"/>
        <v>23342.511777259486</v>
      </c>
      <c r="L37" s="1">
        <f t="shared" si="4"/>
        <v>36222.647857474556</v>
      </c>
      <c r="M37" s="1">
        <f t="shared" si="5"/>
        <v>34204.762439627091</v>
      </c>
      <c r="N37" s="1">
        <f t="shared" si="6"/>
        <v>44306.672272018237</v>
      </c>
    </row>
    <row r="38" spans="1:14">
      <c r="A38">
        <f>[1]Sheet1!A35</f>
        <v>33</v>
      </c>
      <c r="B38">
        <f>[2]Sheet1!$E35</f>
        <v>15068</v>
      </c>
      <c r="C38">
        <f>[3]Sheet1!$E35</f>
        <v>5748</v>
      </c>
      <c r="D38">
        <f>[4]Sheet1!$E35</f>
        <v>22514</v>
      </c>
      <c r="E38">
        <f>[5]Sheet1!$E35</f>
        <v>8160</v>
      </c>
      <c r="F38">
        <f>[6]Sheet1!$E35</f>
        <v>32594</v>
      </c>
      <c r="G38">
        <f>[7]Sheet1!$E35</f>
        <v>9857</v>
      </c>
      <c r="I38" s="1">
        <f t="shared" si="1"/>
        <v>16393.984</v>
      </c>
      <c r="J38" s="1">
        <f t="shared" si="2"/>
        <v>24435.471258278147</v>
      </c>
      <c r="K38" s="1">
        <f t="shared" si="3"/>
        <v>24172.45343605262</v>
      </c>
      <c r="L38" s="1">
        <f t="shared" si="4"/>
        <v>37310.881913278514</v>
      </c>
      <c r="M38" s="1">
        <f t="shared" si="5"/>
        <v>34994.978559771662</v>
      </c>
      <c r="N38" s="1">
        <f t="shared" si="6"/>
        <v>45070.265075880678</v>
      </c>
    </row>
    <row r="39" spans="1:14">
      <c r="A39">
        <f>[1]Sheet1!A36</f>
        <v>34</v>
      </c>
      <c r="B39">
        <f>[2]Sheet1!$E36</f>
        <v>15630</v>
      </c>
      <c r="C39">
        <f>[3]Sheet1!$E36</f>
        <v>5951</v>
      </c>
      <c r="D39">
        <f>[4]Sheet1!$E36</f>
        <v>23302</v>
      </c>
      <c r="E39">
        <f>[5]Sheet1!$E36</f>
        <v>8387</v>
      </c>
      <c r="F39">
        <f>[6]Sheet1!$E36</f>
        <v>33317</v>
      </c>
      <c r="G39">
        <f>[7]Sheet1!$E36</f>
        <v>10023</v>
      </c>
      <c r="I39" s="1">
        <f t="shared" si="1"/>
        <v>17005.440000000002</v>
      </c>
      <c r="J39" s="1">
        <f t="shared" si="2"/>
        <v>25298.449801324507</v>
      </c>
      <c r="K39" s="1">
        <f t="shared" si="3"/>
        <v>25018.500042946529</v>
      </c>
      <c r="L39" s="1">
        <f t="shared" si="4"/>
        <v>38348.81943709153</v>
      </c>
      <c r="M39" s="1">
        <f t="shared" si="5"/>
        <v>35771.237058228893</v>
      </c>
      <c r="N39" s="1">
        <f t="shared" si="6"/>
        <v>45829.285467743939</v>
      </c>
    </row>
    <row r="40" spans="1:14">
      <c r="A40">
        <f>[1]Sheet1!A37</f>
        <v>35</v>
      </c>
      <c r="B40">
        <f>[2]Sheet1!$E37</f>
        <v>16101</v>
      </c>
      <c r="C40">
        <f>[3]Sheet1!$E37</f>
        <v>6149</v>
      </c>
      <c r="D40">
        <f>[4]Sheet1!$E37</f>
        <v>24044</v>
      </c>
      <c r="E40">
        <f>[5]Sheet1!$E37</f>
        <v>8603</v>
      </c>
      <c r="F40">
        <f>[6]Sheet1!$E37</f>
        <v>34083</v>
      </c>
      <c r="G40">
        <f>[7]Sheet1!$E37</f>
        <v>10178</v>
      </c>
      <c r="I40" s="1">
        <f t="shared" si="1"/>
        <v>17517.888000000003</v>
      </c>
      <c r="J40" s="1">
        <f t="shared" si="2"/>
        <v>26140.172715231791</v>
      </c>
      <c r="K40" s="1">
        <f t="shared" si="3"/>
        <v>25815.158142331406</v>
      </c>
      <c r="L40" s="1">
        <f t="shared" si="4"/>
        <v>39336.460428913611</v>
      </c>
      <c r="M40" s="1">
        <f t="shared" si="5"/>
        <v>36593.663074575001</v>
      </c>
      <c r="N40" s="1">
        <f t="shared" si="6"/>
        <v>46538.009327616266</v>
      </c>
    </row>
    <row r="41" spans="1:14">
      <c r="A41">
        <f>[1]Sheet1!A38</f>
        <v>36</v>
      </c>
      <c r="B41">
        <f>[2]Sheet1!$E38</f>
        <v>16648</v>
      </c>
      <c r="C41">
        <f>[3]Sheet1!$E38</f>
        <v>6338</v>
      </c>
      <c r="D41">
        <f>[4]Sheet1!$E38</f>
        <v>24757</v>
      </c>
      <c r="E41">
        <f>[5]Sheet1!$E38</f>
        <v>8823</v>
      </c>
      <c r="F41">
        <f>[6]Sheet1!$E38</f>
        <v>34847</v>
      </c>
      <c r="G41">
        <f>[7]Sheet1!$E38</f>
        <v>10335</v>
      </c>
      <c r="I41" s="1">
        <f t="shared" si="1"/>
        <v>18113.024000000001</v>
      </c>
      <c r="J41" s="1">
        <f t="shared" si="2"/>
        <v>26943.635496688745</v>
      </c>
      <c r="K41" s="1">
        <f t="shared" si="3"/>
        <v>26580.680008721451</v>
      </c>
      <c r="L41" s="1">
        <f t="shared" si="4"/>
        <v>40342.391068732395</v>
      </c>
      <c r="M41" s="1">
        <f t="shared" si="5"/>
        <v>37413.941764507668</v>
      </c>
      <c r="N41" s="1">
        <f t="shared" si="6"/>
        <v>47255.878011486944</v>
      </c>
    </row>
    <row r="42" spans="1:14">
      <c r="A42">
        <f>[1]Sheet1!A39</f>
        <v>37</v>
      </c>
      <c r="B42">
        <f>[2]Sheet1!$E39</f>
        <v>17228</v>
      </c>
      <c r="C42">
        <f>[3]Sheet1!$E39</f>
        <v>6528</v>
      </c>
      <c r="D42">
        <f>[4]Sheet1!$E39</f>
        <v>25502</v>
      </c>
      <c r="E42">
        <f>[5]Sheet1!$E39</f>
        <v>9037</v>
      </c>
      <c r="F42">
        <f>[6]Sheet1!$E39</f>
        <v>35627</v>
      </c>
      <c r="G42">
        <f>[7]Sheet1!$E39</f>
        <v>10493</v>
      </c>
      <c r="I42" s="1">
        <f t="shared" si="1"/>
        <v>18744.064000000002</v>
      </c>
      <c r="J42" s="1">
        <f t="shared" si="2"/>
        <v>27751.349403973512</v>
      </c>
      <c r="K42" s="1">
        <f t="shared" si="3"/>
        <v>27380.55909772648</v>
      </c>
      <c r="L42" s="1">
        <f t="shared" si="4"/>
        <v>41320.887236556118</v>
      </c>
      <c r="M42" s="1">
        <f t="shared" si="5"/>
        <v>38251.399065747835</v>
      </c>
      <c r="N42" s="1">
        <f t="shared" si="6"/>
        <v>47978.319107356801</v>
      </c>
    </row>
    <row r="43" spans="1:14">
      <c r="A43">
        <f>[1]Sheet1!A40</f>
        <v>38</v>
      </c>
      <c r="B43">
        <f>[2]Sheet1!$E40</f>
        <v>17838</v>
      </c>
      <c r="C43">
        <f>[3]Sheet1!$E40</f>
        <v>6727</v>
      </c>
      <c r="D43">
        <f>[4]Sheet1!$E40</f>
        <v>26262</v>
      </c>
      <c r="E43">
        <f>[5]Sheet1!$E40</f>
        <v>9259</v>
      </c>
      <c r="F43">
        <f>[6]Sheet1!$E40</f>
        <v>36402</v>
      </c>
      <c r="G43">
        <f>[7]Sheet1!$E40</f>
        <v>10655</v>
      </c>
      <c r="I43" s="1">
        <f t="shared" si="1"/>
        <v>19407.744000000002</v>
      </c>
      <c r="J43" s="1">
        <f t="shared" si="2"/>
        <v>28597.323443708614</v>
      </c>
      <c r="K43" s="1">
        <f t="shared" si="3"/>
        <v>28196.543134832278</v>
      </c>
      <c r="L43" s="1">
        <f t="shared" si="4"/>
        <v>42335.96270037326</v>
      </c>
      <c r="M43" s="1">
        <f t="shared" si="5"/>
        <v>39083.488050954402</v>
      </c>
      <c r="N43" s="1">
        <f t="shared" si="6"/>
        <v>48719.049851223361</v>
      </c>
    </row>
    <row r="44" spans="1:14">
      <c r="A44">
        <f>[1]Sheet1!A41</f>
        <v>39</v>
      </c>
      <c r="B44">
        <f>[2]Sheet1!$E41</f>
        <v>18323</v>
      </c>
      <c r="C44">
        <f>[3]Sheet1!$E41</f>
        <v>6934</v>
      </c>
      <c r="D44">
        <f>[4]Sheet1!$E41</f>
        <v>27088</v>
      </c>
      <c r="E44">
        <f>[5]Sheet1!$E41</f>
        <v>9489</v>
      </c>
      <c r="F44">
        <f>[6]Sheet1!$E41</f>
        <v>37197</v>
      </c>
      <c r="G44">
        <f>[7]Sheet1!$E41</f>
        <v>10828</v>
      </c>
      <c r="I44" s="1">
        <f t="shared" si="1"/>
        <v>19935.424000000003</v>
      </c>
      <c r="J44" s="1">
        <f t="shared" si="2"/>
        <v>29477.306490066225</v>
      </c>
      <c r="K44" s="1">
        <f t="shared" si="3"/>
        <v>29083.388943581478</v>
      </c>
      <c r="L44" s="1">
        <f t="shared" si="4"/>
        <v>43387.617460183807</v>
      </c>
      <c r="M44" s="1">
        <f t="shared" si="5"/>
        <v>39937.050300295341</v>
      </c>
      <c r="N44" s="1">
        <f t="shared" si="6"/>
        <v>49510.077127080855</v>
      </c>
    </row>
    <row r="45" spans="1:14">
      <c r="A45">
        <f>[1]Sheet1!A42</f>
        <v>40</v>
      </c>
      <c r="B45">
        <f>[2]Sheet1!$E42</f>
        <v>18966</v>
      </c>
      <c r="C45">
        <f>[3]Sheet1!$E42</f>
        <v>7131</v>
      </c>
      <c r="D45">
        <f>[4]Sheet1!$E42</f>
        <v>27947</v>
      </c>
      <c r="E45">
        <f>[5]Sheet1!$E42</f>
        <v>9710</v>
      </c>
      <c r="F45">
        <f>[6]Sheet1!$E42</f>
        <v>37977</v>
      </c>
      <c r="G45">
        <f>[7]Sheet1!$E42</f>
        <v>10988</v>
      </c>
      <c r="I45" s="1">
        <f t="shared" si="1"/>
        <v>20635.008000000002</v>
      </c>
      <c r="J45" s="1">
        <f t="shared" si="2"/>
        <v>30314.778278145699</v>
      </c>
      <c r="K45" s="1">
        <f t="shared" si="3"/>
        <v>30005.665638152375</v>
      </c>
      <c r="L45" s="1">
        <f t="shared" si="4"/>
        <v>44398.120512001762</v>
      </c>
      <c r="M45" s="1">
        <f t="shared" si="5"/>
        <v>40774.507601535508</v>
      </c>
      <c r="N45" s="1">
        <f t="shared" si="6"/>
        <v>50241.663046949063</v>
      </c>
    </row>
    <row r="46" spans="1:14">
      <c r="A46">
        <f>[1]Sheet1!A43</f>
        <v>41</v>
      </c>
      <c r="B46">
        <f>[2]Sheet1!$E43</f>
        <v>19585</v>
      </c>
      <c r="C46">
        <f>[3]Sheet1!$E43</f>
        <v>7329</v>
      </c>
      <c r="D46">
        <f>[4]Sheet1!$E43</f>
        <v>28799</v>
      </c>
      <c r="E46">
        <f>[5]Sheet1!$E43</f>
        <v>9926</v>
      </c>
      <c r="F46">
        <f>[6]Sheet1!$E43</f>
        <v>38788</v>
      </c>
      <c r="G46">
        <f>[7]Sheet1!$E43</f>
        <v>11146</v>
      </c>
      <c r="I46" s="1">
        <f t="shared" si="1"/>
        <v>21308.48</v>
      </c>
      <c r="J46" s="1">
        <f t="shared" si="2"/>
        <v>31156.501192052983</v>
      </c>
      <c r="K46" s="1">
        <f t="shared" si="3"/>
        <v>30920.426690276247</v>
      </c>
      <c r="L46" s="1">
        <f t="shared" si="4"/>
        <v>45385.761503823844</v>
      </c>
      <c r="M46" s="1">
        <f t="shared" si="5"/>
        <v>41645.248462183932</v>
      </c>
      <c r="N46" s="1">
        <f t="shared" si="6"/>
        <v>50964.104142818913</v>
      </c>
    </row>
    <row r="47" spans="1:14">
      <c r="A47">
        <f>[1]Sheet1!A44</f>
        <v>42</v>
      </c>
      <c r="B47">
        <f>[2]Sheet1!$E44</f>
        <v>20004</v>
      </c>
      <c r="C47">
        <f>[3]Sheet1!$E44</f>
        <v>7515</v>
      </c>
      <c r="D47">
        <f>[4]Sheet1!$E44</f>
        <v>29669</v>
      </c>
      <c r="E47">
        <f>[5]Sheet1!$E44</f>
        <v>10163</v>
      </c>
      <c r="F47">
        <f>[6]Sheet1!$E44</f>
        <v>39569</v>
      </c>
      <c r="G47">
        <f>[7]Sheet1!$E44</f>
        <v>11322</v>
      </c>
      <c r="I47" s="1">
        <f t="shared" si="1"/>
        <v>21764.352000000003</v>
      </c>
      <c r="J47" s="1">
        <f t="shared" si="2"/>
        <v>31947.210596026493</v>
      </c>
      <c r="K47" s="1">
        <f t="shared" si="3"/>
        <v>31854.513680121043</v>
      </c>
      <c r="L47" s="1">
        <f t="shared" si="4"/>
        <v>46469.423147628615</v>
      </c>
      <c r="M47" s="1">
        <f t="shared" si="5"/>
        <v>42483.779426630812</v>
      </c>
      <c r="N47" s="1">
        <f t="shared" si="6"/>
        <v>51768.848654673944</v>
      </c>
    </row>
    <row r="48" spans="1:14">
      <c r="A48">
        <f>[1]Sheet1!A45</f>
        <v>43</v>
      </c>
      <c r="B48">
        <f>[2]Sheet1!$E45</f>
        <v>20438</v>
      </c>
      <c r="C48">
        <f>[3]Sheet1!$E45</f>
        <v>7700</v>
      </c>
      <c r="D48">
        <f>[4]Sheet1!$E45</f>
        <v>30597</v>
      </c>
      <c r="E48">
        <f>[5]Sheet1!$E45</f>
        <v>10386</v>
      </c>
      <c r="F48">
        <f>[6]Sheet1!$E45</f>
        <v>40392</v>
      </c>
      <c r="G48">
        <f>[7]Sheet1!$E45</f>
        <v>11494</v>
      </c>
      <c r="I48" s="1">
        <f t="shared" si="1"/>
        <v>22236.544000000002</v>
      </c>
      <c r="J48" s="1">
        <f t="shared" si="2"/>
        <v>32733.668874172185</v>
      </c>
      <c r="K48" s="1">
        <f t="shared" si="3"/>
        <v>32850.873135955495</v>
      </c>
      <c r="L48" s="1">
        <f t="shared" si="4"/>
        <v>47489.071023444936</v>
      </c>
      <c r="M48" s="1">
        <f t="shared" si="5"/>
        <v>43367.404245759855</v>
      </c>
      <c r="N48" s="1">
        <f t="shared" si="6"/>
        <v>52555.303518532259</v>
      </c>
    </row>
    <row r="49" spans="1:14">
      <c r="A49">
        <f>[1]Sheet1!A46</f>
        <v>44</v>
      </c>
      <c r="B49">
        <f>[2]Sheet1!$E46</f>
        <v>21084</v>
      </c>
      <c r="C49">
        <f>[3]Sheet1!$E46</f>
        <v>7904</v>
      </c>
      <c r="D49">
        <f>[4]Sheet1!$E46</f>
        <v>31519</v>
      </c>
      <c r="E49">
        <f>[5]Sheet1!$E46</f>
        <v>10603</v>
      </c>
      <c r="F49">
        <f>[6]Sheet1!$E46</f>
        <v>41202</v>
      </c>
      <c r="G49">
        <f>[7]Sheet1!$E46</f>
        <v>11674</v>
      </c>
      <c r="I49" s="1">
        <f t="shared" si="1"/>
        <v>22939.392</v>
      </c>
      <c r="J49" s="1">
        <f t="shared" si="2"/>
        <v>33600.898543046358</v>
      </c>
      <c r="K49" s="1">
        <f t="shared" si="3"/>
        <v>33840.790612549637</v>
      </c>
      <c r="L49" s="1">
        <f t="shared" si="4"/>
        <v>48481.284427266182</v>
      </c>
      <c r="M49" s="1">
        <f t="shared" si="5"/>
        <v>44237.071443201567</v>
      </c>
      <c r="N49" s="1">
        <f t="shared" si="6"/>
        <v>53378.337678383992</v>
      </c>
    </row>
    <row r="50" spans="1:14">
      <c r="A50">
        <f>[1]Sheet1!A47</f>
        <v>45</v>
      </c>
      <c r="B50">
        <f>[2]Sheet1!$E47</f>
        <v>21800</v>
      </c>
      <c r="C50">
        <f>[3]Sheet1!$E47</f>
        <v>8100</v>
      </c>
      <c r="D50">
        <f>[4]Sheet1!$E47</f>
        <v>32547</v>
      </c>
      <c r="E50">
        <f>[5]Sheet1!$E47</f>
        <v>10826</v>
      </c>
      <c r="F50">
        <f>[6]Sheet1!$E47</f>
        <v>42032</v>
      </c>
      <c r="G50">
        <f>[7]Sheet1!$E47</f>
        <v>11847</v>
      </c>
      <c r="I50" s="1">
        <f t="shared" si="1"/>
        <v>23718.400000000001</v>
      </c>
      <c r="J50" s="1">
        <f t="shared" si="2"/>
        <v>34434.119205298011</v>
      </c>
      <c r="K50" s="1">
        <f t="shared" si="3"/>
        <v>34944.516389055905</v>
      </c>
      <c r="L50" s="1">
        <f t="shared" si="4"/>
        <v>49500.932303082503</v>
      </c>
      <c r="M50" s="1">
        <f t="shared" si="5"/>
        <v>45128.211904777636</v>
      </c>
      <c r="N50" s="1">
        <f t="shared" si="6"/>
        <v>54169.364954241493</v>
      </c>
    </row>
    <row r="51" spans="1:14">
      <c r="A51">
        <f>[1]Sheet1!A48</f>
        <v>46</v>
      </c>
      <c r="B51">
        <f>[2]Sheet1!$E48</f>
        <v>22517</v>
      </c>
      <c r="C51">
        <f>[3]Sheet1!$E48</f>
        <v>8322</v>
      </c>
      <c r="D51">
        <f>[4]Sheet1!$E48</f>
        <v>33595</v>
      </c>
      <c r="E51">
        <f>[5]Sheet1!$E48</f>
        <v>11048</v>
      </c>
      <c r="F51">
        <f>[6]Sheet1!$E48</f>
        <v>42848</v>
      </c>
      <c r="G51">
        <f>[7]Sheet1!$E48</f>
        <v>12020</v>
      </c>
      <c r="I51" s="1">
        <f t="shared" si="1"/>
        <v>24498.495999999999</v>
      </c>
      <c r="J51" s="1">
        <f t="shared" si="2"/>
        <v>35377.869139072849</v>
      </c>
      <c r="K51" s="1">
        <f t="shared" si="3"/>
        <v>36069.715429696531</v>
      </c>
      <c r="L51" s="1">
        <f t="shared" si="4"/>
        <v>50516.007766899638</v>
      </c>
      <c r="M51" s="1">
        <f t="shared" si="5"/>
        <v>46004.321081459653</v>
      </c>
      <c r="N51" s="1">
        <f t="shared" si="6"/>
        <v>54960.392230098987</v>
      </c>
    </row>
    <row r="52" spans="1:14">
      <c r="A52">
        <f>[1]Sheet1!A49</f>
        <v>47</v>
      </c>
      <c r="B52">
        <f>[2]Sheet1!$E49</f>
        <v>23246</v>
      </c>
      <c r="C52">
        <f>[3]Sheet1!$E49</f>
        <v>8545</v>
      </c>
      <c r="D52">
        <f>[4]Sheet1!$E49</f>
        <v>34659</v>
      </c>
      <c r="E52">
        <f>[5]Sheet1!$E49</f>
        <v>11280</v>
      </c>
      <c r="F52">
        <f>[6]Sheet1!$E49</f>
        <v>43690</v>
      </c>
      <c r="G52">
        <f>[7]Sheet1!$E49</f>
        <v>12194</v>
      </c>
      <c r="I52" s="1">
        <f t="shared" si="1"/>
        <v>25291.648000000005</v>
      </c>
      <c r="J52" s="1">
        <f t="shared" si="2"/>
        <v>36325.870198675504</v>
      </c>
      <c r="K52" s="1">
        <f t="shared" si="3"/>
        <v>37212.093081644656</v>
      </c>
      <c r="L52" s="1">
        <f t="shared" si="4"/>
        <v>51576.807350708536</v>
      </c>
      <c r="M52" s="1">
        <f t="shared" si="5"/>
        <v>46908.345501516342</v>
      </c>
      <c r="N52" s="1">
        <f t="shared" si="6"/>
        <v>55755.99191795566</v>
      </c>
    </row>
    <row r="53" spans="1:14">
      <c r="A53">
        <f>[1]Sheet1!A50</f>
        <v>48</v>
      </c>
      <c r="B53">
        <f>[2]Sheet1!$E50</f>
        <v>23975</v>
      </c>
      <c r="C53">
        <f>[3]Sheet1!$E50</f>
        <v>8751</v>
      </c>
      <c r="D53">
        <f>[4]Sheet1!$E50</f>
        <v>35721</v>
      </c>
      <c r="E53">
        <f>[5]Sheet1!$E50</f>
        <v>11501</v>
      </c>
      <c r="F53">
        <f>[6]Sheet1!$E50</f>
        <v>44526</v>
      </c>
      <c r="G53">
        <f>[7]Sheet1!$E50</f>
        <v>12370</v>
      </c>
      <c r="I53" s="1">
        <f t="shared" si="1"/>
        <v>26084.799999999999</v>
      </c>
      <c r="J53" s="1">
        <f t="shared" si="2"/>
        <v>37201.602119205301</v>
      </c>
      <c r="K53" s="1">
        <f t="shared" si="3"/>
        <v>38352.323407179341</v>
      </c>
      <c r="L53" s="1">
        <f t="shared" si="4"/>
        <v>52587.310402526491</v>
      </c>
      <c r="M53" s="1">
        <f t="shared" si="5"/>
        <v>47805.927942332724</v>
      </c>
      <c r="N53" s="1">
        <f t="shared" si="6"/>
        <v>56560.736429810691</v>
      </c>
    </row>
    <row r="54" spans="1:14">
      <c r="A54">
        <f>[1]Sheet1!A51</f>
        <v>49</v>
      </c>
      <c r="B54">
        <f>[2]Sheet1!$E51</f>
        <v>24705</v>
      </c>
      <c r="C54">
        <f>[3]Sheet1!$E51</f>
        <v>8943</v>
      </c>
      <c r="D54">
        <f>[4]Sheet1!$E51</f>
        <v>36783</v>
      </c>
      <c r="E54">
        <f>[5]Sheet1!$E51</f>
        <v>11732</v>
      </c>
      <c r="F54">
        <f>[6]Sheet1!$E51</f>
        <v>45368</v>
      </c>
      <c r="G54">
        <f>[7]Sheet1!$E51</f>
        <v>12536</v>
      </c>
      <c r="I54" s="1">
        <f t="shared" si="1"/>
        <v>26879.040000000005</v>
      </c>
      <c r="J54" s="1">
        <f t="shared" si="2"/>
        <v>38017.8182781457</v>
      </c>
      <c r="K54" s="1">
        <f t="shared" si="3"/>
        <v>39492.553732714026</v>
      </c>
      <c r="L54" s="1">
        <f t="shared" si="4"/>
        <v>53643.537574336216</v>
      </c>
      <c r="M54" s="1">
        <f t="shared" si="5"/>
        <v>48709.952362389413</v>
      </c>
      <c r="N54" s="1">
        <f t="shared" si="6"/>
        <v>57319.756821673953</v>
      </c>
    </row>
    <row r="55" spans="1:14">
      <c r="A55">
        <f>[1]Sheet1!A52</f>
        <v>50</v>
      </c>
      <c r="B55">
        <f>[2]Sheet1!$E52</f>
        <v>25437</v>
      </c>
      <c r="C55">
        <f>[3]Sheet1!$E52</f>
        <v>9134</v>
      </c>
      <c r="D55">
        <f>[4]Sheet1!$E52</f>
        <v>37827</v>
      </c>
      <c r="E55">
        <f>[5]Sheet1!$E52</f>
        <v>11957</v>
      </c>
      <c r="F55">
        <f>[6]Sheet1!$E52</f>
        <v>46226</v>
      </c>
      <c r="G55">
        <f>[7]Sheet1!$E52</f>
        <v>12707</v>
      </c>
      <c r="I55" s="1">
        <f t="shared" si="1"/>
        <v>27675.456000000002</v>
      </c>
      <c r="J55" s="1">
        <f t="shared" si="2"/>
        <v>38829.783311258281</v>
      </c>
      <c r="K55" s="1">
        <f t="shared" si="3"/>
        <v>40613.458120527786</v>
      </c>
      <c r="L55" s="1">
        <f t="shared" si="4"/>
        <v>54672.330274150889</v>
      </c>
      <c r="M55" s="1">
        <f t="shared" si="5"/>
        <v>49631.155393753594</v>
      </c>
      <c r="N55" s="1">
        <f t="shared" si="6"/>
        <v>58101.639273533103</v>
      </c>
    </row>
    <row r="56" spans="1:14">
      <c r="A56">
        <f>[1]Sheet1!A53</f>
        <v>51</v>
      </c>
      <c r="B56">
        <f>[2]Sheet1!$E53</f>
        <v>26242</v>
      </c>
      <c r="C56">
        <f>[3]Sheet1!$E53</f>
        <v>9337</v>
      </c>
      <c r="D56">
        <f>[4]Sheet1!$E53</f>
        <v>38861</v>
      </c>
      <c r="E56">
        <f>[5]Sheet1!$E53</f>
        <v>12183</v>
      </c>
      <c r="F56">
        <f>[6]Sheet1!$E53</f>
        <v>47077</v>
      </c>
      <c r="G56">
        <f>[7]Sheet1!$E53</f>
        <v>12888</v>
      </c>
      <c r="I56" s="1">
        <f t="shared" si="1"/>
        <v>28551.296000000002</v>
      </c>
      <c r="J56" s="1">
        <f t="shared" si="2"/>
        <v>39692.761854304634</v>
      </c>
      <c r="K56" s="1">
        <f t="shared" si="3"/>
        <v>41723.62587627436</v>
      </c>
      <c r="L56" s="1">
        <f t="shared" si="4"/>
        <v>55705.695385964726</v>
      </c>
      <c r="M56" s="1">
        <f t="shared" si="5"/>
        <v>50544.842782670748</v>
      </c>
      <c r="N56" s="1">
        <f t="shared" si="6"/>
        <v>58929.245845384008</v>
      </c>
    </row>
    <row r="57" spans="1:14">
      <c r="A57">
        <f>[1]Sheet1!A54</f>
        <v>52</v>
      </c>
      <c r="B57">
        <f>[2]Sheet1!$E54</f>
        <v>27044</v>
      </c>
      <c r="C57">
        <f>[3]Sheet1!$E54</f>
        <v>9540</v>
      </c>
      <c r="D57">
        <f>[4]Sheet1!$E54</f>
        <v>39890</v>
      </c>
      <c r="E57">
        <f>[5]Sheet1!$E54</f>
        <v>12426</v>
      </c>
      <c r="F57">
        <f>[6]Sheet1!$E54</f>
        <v>47921</v>
      </c>
      <c r="G57">
        <f>[7]Sheet1!$E54</f>
        <v>13068</v>
      </c>
      <c r="I57" s="1">
        <f t="shared" si="1"/>
        <v>29423.872000000003</v>
      </c>
      <c r="J57" s="1">
        <f t="shared" si="2"/>
        <v>40555.740397350994</v>
      </c>
      <c r="K57" s="1">
        <f t="shared" si="3"/>
        <v>42828.425315987341</v>
      </c>
      <c r="L57" s="1">
        <f t="shared" si="4"/>
        <v>56816.791501764565</v>
      </c>
      <c r="M57" s="1">
        <f t="shared" si="5"/>
        <v>51451.014529140877</v>
      </c>
      <c r="N57" s="1">
        <f t="shared" si="6"/>
        <v>59752.280005235734</v>
      </c>
    </row>
    <row r="58" spans="1:14">
      <c r="A58">
        <f>[1]Sheet1!A55</f>
        <v>53</v>
      </c>
      <c r="B58">
        <f>[2]Sheet1!$E55</f>
        <v>27841</v>
      </c>
      <c r="C58">
        <f>[3]Sheet1!$E55</f>
        <v>9734</v>
      </c>
      <c r="D58">
        <f>[4]Sheet1!$E55</f>
        <v>40948</v>
      </c>
      <c r="E58">
        <f>[5]Sheet1!$E55</f>
        <v>12654</v>
      </c>
      <c r="F58">
        <f>[6]Sheet1!$E55</f>
        <v>48784</v>
      </c>
      <c r="G58">
        <f>[7]Sheet1!$E55</f>
        <v>13254</v>
      </c>
      <c r="I58" s="1">
        <f t="shared" si="1"/>
        <v>30291.008000000005</v>
      </c>
      <c r="J58" s="1">
        <f t="shared" si="2"/>
        <v>41380.458807947027</v>
      </c>
      <c r="K58" s="1">
        <f t="shared" si="3"/>
        <v>43964.360988695153</v>
      </c>
      <c r="L58" s="1">
        <f t="shared" si="4"/>
        <v>57859.30143757676</v>
      </c>
      <c r="M58" s="1">
        <f t="shared" si="5"/>
        <v>52377.585876538644</v>
      </c>
      <c r="N58" s="1">
        <f t="shared" si="6"/>
        <v>60602.748637082528</v>
      </c>
    </row>
    <row r="59" spans="1:14">
      <c r="A59">
        <f>[1]Sheet1!A56</f>
        <v>54</v>
      </c>
      <c r="B59">
        <f>[2]Sheet1!$E56</f>
        <v>28644</v>
      </c>
      <c r="C59">
        <f>[3]Sheet1!$E56</f>
        <v>9941</v>
      </c>
      <c r="D59">
        <f>[4]Sheet1!$E56</f>
        <v>42037</v>
      </c>
      <c r="E59">
        <f>[5]Sheet1!$E56</f>
        <v>12877</v>
      </c>
      <c r="F59">
        <f>[6]Sheet1!$E56</f>
        <v>49657</v>
      </c>
      <c r="G59">
        <f>[7]Sheet1!$E56</f>
        <v>13444</v>
      </c>
      <c r="I59" s="1">
        <f t="shared" si="1"/>
        <v>31164.672000000006</v>
      </c>
      <c r="J59" s="1">
        <f t="shared" si="2"/>
        <v>42260.441854304641</v>
      </c>
      <c r="K59" s="1">
        <f t="shared" si="3"/>
        <v>45133.580220811229</v>
      </c>
      <c r="L59" s="1">
        <f t="shared" si="4"/>
        <v>58878.949313393066</v>
      </c>
      <c r="M59" s="1">
        <f t="shared" si="5"/>
        <v>53314.893856003597</v>
      </c>
      <c r="N59" s="1">
        <f t="shared" si="6"/>
        <v>61471.506916926024</v>
      </c>
    </row>
    <row r="60" spans="1:14">
      <c r="A60">
        <f>[1]Sheet1!A57</f>
        <v>55</v>
      </c>
      <c r="B60">
        <f>[2]Sheet1!$E57</f>
        <v>29468</v>
      </c>
      <c r="C60">
        <f>[3]Sheet1!$E57</f>
        <v>10141</v>
      </c>
      <c r="D60">
        <f>[4]Sheet1!$E57</f>
        <v>43107</v>
      </c>
      <c r="E60">
        <f>[5]Sheet1!$E57</f>
        <v>13119</v>
      </c>
      <c r="F60">
        <f>[6]Sheet1!$E57</f>
        <v>50524</v>
      </c>
      <c r="G60">
        <f>[7]Sheet1!$E57</f>
        <v>13639</v>
      </c>
      <c r="I60" s="1">
        <f t="shared" si="1"/>
        <v>32061.184000000001</v>
      </c>
      <c r="J60" s="1">
        <f t="shared" si="2"/>
        <v>43110.667019867557</v>
      </c>
      <c r="K60" s="1">
        <f t="shared" si="3"/>
        <v>46282.399851999653</v>
      </c>
      <c r="L60" s="1">
        <f t="shared" si="4"/>
        <v>59985.473017193726</v>
      </c>
      <c r="M60" s="1">
        <f t="shared" si="5"/>
        <v>54245.759856228236</v>
      </c>
      <c r="N60" s="1">
        <f t="shared" si="6"/>
        <v>62363.127256765401</v>
      </c>
    </row>
    <row r="61" spans="1:14">
      <c r="A61">
        <f>[1]Sheet1!A58</f>
        <v>56</v>
      </c>
      <c r="B61">
        <f>[2]Sheet1!$E58</f>
        <v>30307</v>
      </c>
      <c r="C61">
        <f>[3]Sheet1!$E58</f>
        <v>10349</v>
      </c>
      <c r="D61">
        <f>[4]Sheet1!$E58</f>
        <v>44286</v>
      </c>
      <c r="E61">
        <f>[5]Sheet1!$E58</f>
        <v>13360</v>
      </c>
      <c r="F61">
        <f>[6]Sheet1!$E58</f>
        <v>51403</v>
      </c>
      <c r="G61">
        <f>[7]Sheet1!$E58</f>
        <v>13839</v>
      </c>
      <c r="I61" s="1">
        <f t="shared" si="1"/>
        <v>32974.016000000003</v>
      </c>
      <c r="J61" s="1">
        <f t="shared" si="2"/>
        <v>43994.901192052981</v>
      </c>
      <c r="K61" s="1">
        <f t="shared" si="3"/>
        <v>47548.24877272037</v>
      </c>
      <c r="L61" s="1">
        <f t="shared" si="4"/>
        <v>61087.424308995214</v>
      </c>
      <c r="M61" s="1">
        <f t="shared" si="5"/>
        <v>55189.509814933503</v>
      </c>
      <c r="N61" s="1">
        <f t="shared" si="6"/>
        <v>63277.60965660066</v>
      </c>
    </row>
    <row r="62" spans="1:14">
      <c r="A62">
        <f>[1]Sheet1!A59</f>
        <v>57</v>
      </c>
      <c r="B62">
        <f>[2]Sheet1!$E59</f>
        <v>31191</v>
      </c>
      <c r="C62">
        <f>[3]Sheet1!$E59</f>
        <v>10556</v>
      </c>
      <c r="D62">
        <f>[4]Sheet1!$E59</f>
        <v>45488</v>
      </c>
      <c r="E62">
        <f>[5]Sheet1!$E59</f>
        <v>13607</v>
      </c>
      <c r="F62">
        <f>[6]Sheet1!$E59</f>
        <v>52332</v>
      </c>
      <c r="G62">
        <f>[7]Sheet1!$E59</f>
        <v>14032</v>
      </c>
      <c r="I62" s="1">
        <f t="shared" si="1"/>
        <v>33935.808000000005</v>
      </c>
      <c r="J62" s="1">
        <f t="shared" si="2"/>
        <v>44874.884238410603</v>
      </c>
      <c r="K62" s="1">
        <f t="shared" si="3"/>
        <v>48838.791947195597</v>
      </c>
      <c r="L62" s="1">
        <f t="shared" si="4"/>
        <v>62216.810072791763</v>
      </c>
      <c r="M62" s="1">
        <f t="shared" si="5"/>
        <v>56186.942933974671</v>
      </c>
      <c r="N62" s="1">
        <f t="shared" si="6"/>
        <v>64160.085172441686</v>
      </c>
    </row>
    <row r="63" spans="1:14">
      <c r="A63">
        <f>[1]Sheet1!A60</f>
        <v>58</v>
      </c>
      <c r="B63">
        <f>[2]Sheet1!$E60</f>
        <v>32069</v>
      </c>
      <c r="C63">
        <f>[3]Sheet1!$E60</f>
        <v>10770</v>
      </c>
      <c r="D63">
        <f>[4]Sheet1!$E60</f>
        <v>46666</v>
      </c>
      <c r="E63">
        <f>[5]Sheet1!$E60</f>
        <v>13860</v>
      </c>
      <c r="F63">
        <f>[6]Sheet1!$E60</f>
        <v>53296</v>
      </c>
      <c r="G63">
        <f>[7]Sheet1!$E60</f>
        <v>14236</v>
      </c>
      <c r="I63" s="1">
        <f t="shared" si="1"/>
        <v>34891.072000000007</v>
      </c>
      <c r="J63" s="1">
        <f t="shared" si="2"/>
        <v>45784.625165562917</v>
      </c>
      <c r="K63" s="1">
        <f t="shared" si="3"/>
        <v>50103.567204709587</v>
      </c>
      <c r="L63" s="1">
        <f t="shared" si="4"/>
        <v>63373.630308583357</v>
      </c>
      <c r="M63" s="1">
        <f t="shared" si="5"/>
        <v>57221.954265250977</v>
      </c>
      <c r="N63" s="1">
        <f t="shared" si="6"/>
        <v>65092.857220273647</v>
      </c>
    </row>
    <row r="64" spans="1:14">
      <c r="A64">
        <f>[1]Sheet1!A61</f>
        <v>59</v>
      </c>
      <c r="B64">
        <f>[2]Sheet1!$E61</f>
        <v>32966</v>
      </c>
      <c r="C64">
        <f>[3]Sheet1!$E61</f>
        <v>10980</v>
      </c>
      <c r="D64">
        <f>[4]Sheet1!$E61</f>
        <v>47866</v>
      </c>
      <c r="E64">
        <f>[5]Sheet1!$E61</f>
        <v>14105</v>
      </c>
      <c r="F64">
        <f>[6]Sheet1!$E61</f>
        <v>54281</v>
      </c>
      <c r="G64">
        <f>[7]Sheet1!$E61</f>
        <v>14457</v>
      </c>
      <c r="I64" s="1">
        <f t="shared" si="1"/>
        <v>35867.008000000002</v>
      </c>
      <c r="J64" s="1">
        <f t="shared" si="2"/>
        <v>46677.361589403976</v>
      </c>
      <c r="K64" s="1">
        <f t="shared" si="3"/>
        <v>51391.963052771374</v>
      </c>
      <c r="L64" s="1">
        <f t="shared" si="4"/>
        <v>64493.871248381547</v>
      </c>
      <c r="M64" s="1">
        <f t="shared" si="5"/>
        <v>58279.512523868361</v>
      </c>
      <c r="N64" s="1">
        <f t="shared" si="6"/>
        <v>66103.36027209161</v>
      </c>
    </row>
    <row r="65" spans="1:14">
      <c r="A65">
        <f>[1]Sheet1!A62</f>
        <v>60</v>
      </c>
      <c r="B65">
        <f>[2]Sheet1!$E62</f>
        <v>33889</v>
      </c>
      <c r="C65">
        <f>[3]Sheet1!$E62</f>
        <v>11191</v>
      </c>
      <c r="D65">
        <f>[4]Sheet1!$E62</f>
        <v>49101</v>
      </c>
      <c r="E65">
        <f>[5]Sheet1!$E62</f>
        <v>14372</v>
      </c>
      <c r="F65">
        <f>[6]Sheet1!$E62</f>
        <v>55291</v>
      </c>
      <c r="G65">
        <f>[7]Sheet1!$E62</f>
        <v>14656</v>
      </c>
      <c r="I65" s="1">
        <f t="shared" si="1"/>
        <v>36871.232000000004</v>
      </c>
      <c r="J65" s="1">
        <f t="shared" si="2"/>
        <v>47574.349139072852</v>
      </c>
      <c r="K65" s="1">
        <f t="shared" si="3"/>
        <v>52717.937113068299</v>
      </c>
      <c r="L65" s="1">
        <f t="shared" si="4"/>
        <v>65714.705252161628</v>
      </c>
      <c r="M65" s="1">
        <f t="shared" si="5"/>
        <v>59363.912362653704</v>
      </c>
      <c r="N65" s="1">
        <f t="shared" si="6"/>
        <v>67013.270259927682</v>
      </c>
    </row>
    <row r="66" spans="1:14">
      <c r="A66">
        <f>[1]Sheet1!A63</f>
        <v>61</v>
      </c>
      <c r="B66">
        <f>[2]Sheet1!$E63</f>
        <v>34815</v>
      </c>
      <c r="C66">
        <f>[3]Sheet1!$E63</f>
        <v>11400</v>
      </c>
      <c r="D66">
        <f>[4]Sheet1!$E63</f>
        <v>50317</v>
      </c>
      <c r="E66">
        <f>[5]Sheet1!$E63</f>
        <v>14650</v>
      </c>
      <c r="F66">
        <f>[6]Sheet1!$E63</f>
        <v>56296</v>
      </c>
      <c r="G66">
        <f>[7]Sheet1!$E63</f>
        <v>14860</v>
      </c>
      <c r="I66" s="1">
        <f t="shared" si="1"/>
        <v>37878.720000000001</v>
      </c>
      <c r="J66" s="1">
        <f t="shared" si="2"/>
        <v>48462.834437086101</v>
      </c>
      <c r="K66" s="1">
        <f t="shared" si="3"/>
        <v>54023.511572437579</v>
      </c>
      <c r="L66" s="1">
        <f t="shared" si="4"/>
        <v>66985.835787932621</v>
      </c>
      <c r="M66" s="1">
        <f t="shared" si="5"/>
        <v>60442.943885405453</v>
      </c>
      <c r="N66" s="1">
        <f t="shared" si="6"/>
        <v>67946.04230775965</v>
      </c>
    </row>
    <row r="67" spans="1:14">
      <c r="A67">
        <f>[1]Sheet1!A64</f>
        <v>62</v>
      </c>
      <c r="B67">
        <f>[2]Sheet1!$E64</f>
        <v>35769</v>
      </c>
      <c r="C67">
        <f>[3]Sheet1!$E64</f>
        <v>11627</v>
      </c>
      <c r="D67">
        <f>[4]Sheet1!$E64</f>
        <v>51568</v>
      </c>
      <c r="E67">
        <f>[5]Sheet1!$E64</f>
        <v>14926</v>
      </c>
      <c r="F67">
        <f>[6]Sheet1!$E64</f>
        <v>57310</v>
      </c>
      <c r="G67">
        <f>[7]Sheet1!$E64</f>
        <v>15069</v>
      </c>
      <c r="I67" s="1">
        <f t="shared" si="1"/>
        <v>38916.672000000006</v>
      </c>
      <c r="J67" s="1">
        <f t="shared" si="2"/>
        <v>49427.840000000004</v>
      </c>
      <c r="K67" s="1">
        <f t="shared" si="3"/>
        <v>55366.664244041996</v>
      </c>
      <c r="L67" s="1">
        <f t="shared" si="4"/>
        <v>68247.821499705286</v>
      </c>
      <c r="M67" s="1">
        <f t="shared" si="5"/>
        <v>61531.638377017669</v>
      </c>
      <c r="N67" s="1">
        <f t="shared" si="6"/>
        <v>68901.676415587499</v>
      </c>
    </row>
    <row r="68" spans="1:14">
      <c r="A68">
        <f>[1]Sheet1!A65</f>
        <v>63</v>
      </c>
      <c r="B68">
        <f>[2]Sheet1!$E65</f>
        <v>36696</v>
      </c>
      <c r="C68">
        <f>[3]Sheet1!$E65</f>
        <v>11837</v>
      </c>
      <c r="D68">
        <f>[4]Sheet1!$E65</f>
        <v>52881</v>
      </c>
      <c r="E68">
        <f>[5]Sheet1!$E65</f>
        <v>15207</v>
      </c>
      <c r="F68">
        <f>[6]Sheet1!$E65</f>
        <v>58367</v>
      </c>
      <c r="G68">
        <f>[7]Sheet1!$E65</f>
        <v>15293</v>
      </c>
      <c r="I68" s="1">
        <f t="shared" si="1"/>
        <v>39925.248</v>
      </c>
      <c r="J68" s="1">
        <f t="shared" si="2"/>
        <v>50320.576423841063</v>
      </c>
      <c r="K68" s="1">
        <f t="shared" si="3"/>
        <v>56776.384034462943</v>
      </c>
      <c r="L68" s="1">
        <f t="shared" si="4"/>
        <v>69532.669271473816</v>
      </c>
      <c r="M68" s="1">
        <f t="shared" si="5"/>
        <v>62666.500386518754</v>
      </c>
      <c r="N68" s="1">
        <f t="shared" si="6"/>
        <v>69925.896703402977</v>
      </c>
    </row>
    <row r="69" spans="1:14">
      <c r="A69">
        <f>[1]Sheet1!A66</f>
        <v>64</v>
      </c>
      <c r="B69">
        <f>[2]Sheet1!$E66</f>
        <v>37630</v>
      </c>
      <c r="C69">
        <f>[3]Sheet1!$E66</f>
        <v>12049</v>
      </c>
      <c r="D69">
        <f>[4]Sheet1!$E66</f>
        <v>54272</v>
      </c>
      <c r="E69">
        <f>[5]Sheet1!$E66</f>
        <v>15489</v>
      </c>
      <c r="F69">
        <f>[6]Sheet1!$E66</f>
        <v>59429</v>
      </c>
      <c r="G69">
        <f>[7]Sheet1!$E66</f>
        <v>15516</v>
      </c>
      <c r="I69" s="1">
        <f t="shared" si="1"/>
        <v>40941.440000000002</v>
      </c>
      <c r="J69" s="1">
        <f t="shared" si="2"/>
        <v>51221.815099337749</v>
      </c>
      <c r="K69" s="1">
        <f t="shared" si="3"/>
        <v>58269.849555007895</v>
      </c>
      <c r="L69" s="1">
        <f t="shared" si="4"/>
        <v>70822.089455241541</v>
      </c>
      <c r="M69" s="1">
        <f t="shared" si="5"/>
        <v>63806.730712053439</v>
      </c>
      <c r="N69" s="1">
        <f t="shared" si="6"/>
        <v>70945.544579219291</v>
      </c>
    </row>
    <row r="70" spans="1:14">
      <c r="A70">
        <f>[1]Sheet1!A67</f>
        <v>65</v>
      </c>
      <c r="B70">
        <f>[2]Sheet1!$E67</f>
        <v>38596</v>
      </c>
      <c r="C70">
        <f>[3]Sheet1!$E67</f>
        <v>12269</v>
      </c>
      <c r="D70">
        <f>[4]Sheet1!$E67</f>
        <v>55681</v>
      </c>
      <c r="E70">
        <f>[5]Sheet1!$E67</f>
        <v>15753</v>
      </c>
      <c r="F70">
        <f>[6]Sheet1!$E67</f>
        <v>60494</v>
      </c>
      <c r="G70">
        <f>[7]Sheet1!$E67</f>
        <v>15753</v>
      </c>
      <c r="I70" s="1">
        <f t="shared" ref="I70:I131" si="7">B70*I$3/B$3</f>
        <v>41992.448000000004</v>
      </c>
      <c r="J70" s="1">
        <f t="shared" ref="J70:J131" si="8">C70*J$3/C$3</f>
        <v>52157.06278145696</v>
      </c>
      <c r="K70" s="1">
        <f t="shared" ref="K70:K131" si="9">D70*K$3/D$3</f>
        <v>59782.641013273787</v>
      </c>
      <c r="L70" s="1">
        <f t="shared" ref="L70:L131" si="10">E70*L$3/E$3</f>
        <v>72029.20622302407</v>
      </c>
      <c r="M70" s="1">
        <f t="shared" ref="M70:M131" si="11">F70*M$3/F$3</f>
        <v>64950.18202720827</v>
      </c>
      <c r="N70" s="1">
        <f t="shared" ref="N70:N131" si="12">G70*N$3/G$3</f>
        <v>72029.20622302407</v>
      </c>
    </row>
    <row r="71" spans="1:14">
      <c r="A71">
        <f>[1]Sheet1!A68</f>
        <v>66</v>
      </c>
      <c r="B71">
        <f>[2]Sheet1!$E68</f>
        <v>39594</v>
      </c>
      <c r="C71">
        <f>[3]Sheet1!$E68</f>
        <v>12488</v>
      </c>
      <c r="D71">
        <f>[4]Sheet1!$E68</f>
        <v>57148</v>
      </c>
      <c r="E71">
        <f>[5]Sheet1!$E68</f>
        <v>16035</v>
      </c>
      <c r="F71">
        <f>[6]Sheet1!$E68</f>
        <v>61564</v>
      </c>
      <c r="G71">
        <f>[7]Sheet1!$E68</f>
        <v>15985</v>
      </c>
      <c r="I71" s="1">
        <f t="shared" si="7"/>
        <v>43078.272000000004</v>
      </c>
      <c r="J71" s="1">
        <f t="shared" si="8"/>
        <v>53088.059337748346</v>
      </c>
      <c r="K71" s="1">
        <f t="shared" si="9"/>
        <v>61357.704937529321</v>
      </c>
      <c r="L71" s="1">
        <f t="shared" si="10"/>
        <v>73318.62640679178</v>
      </c>
      <c r="M71" s="1">
        <f t="shared" si="11"/>
        <v>66099.001658396708</v>
      </c>
      <c r="N71" s="1">
        <f t="shared" si="12"/>
        <v>73090.005806832982</v>
      </c>
    </row>
    <row r="72" spans="1:14">
      <c r="A72">
        <f>[1]Sheet1!A69</f>
        <v>67</v>
      </c>
      <c r="B72">
        <f>[2]Sheet1!$E69</f>
        <v>40630</v>
      </c>
      <c r="C72">
        <f>[3]Sheet1!$E69</f>
        <v>12718</v>
      </c>
      <c r="D72">
        <f>[4]Sheet1!$E69</f>
        <v>58697</v>
      </c>
      <c r="E72">
        <f>[5]Sheet1!$E69</f>
        <v>16347</v>
      </c>
      <c r="F72">
        <f>[6]Sheet1!$E69</f>
        <v>62697</v>
      </c>
      <c r="G72">
        <f>[7]Sheet1!$E69</f>
        <v>16229</v>
      </c>
      <c r="I72" s="1">
        <f t="shared" si="7"/>
        <v>44205.440000000002</v>
      </c>
      <c r="J72" s="1">
        <f t="shared" si="8"/>
        <v>54065.818278145693</v>
      </c>
      <c r="K72" s="1">
        <f t="shared" si="9"/>
        <v>63020.809244735749</v>
      </c>
      <c r="L72" s="1">
        <f t="shared" si="10"/>
        <v>74745.218950534792</v>
      </c>
      <c r="M72" s="1">
        <f t="shared" si="11"/>
        <v>67315.462071608374</v>
      </c>
      <c r="N72" s="1">
        <f t="shared" si="12"/>
        <v>74205.674334631985</v>
      </c>
    </row>
    <row r="73" spans="1:14">
      <c r="A73">
        <f>[1]Sheet1!A70</f>
        <v>68</v>
      </c>
      <c r="B73">
        <f>[2]Sheet1!$E70</f>
        <v>41741</v>
      </c>
      <c r="C73">
        <f>[3]Sheet1!$E70</f>
        <v>12953</v>
      </c>
      <c r="D73">
        <f>[4]Sheet1!$E70</f>
        <v>60281</v>
      </c>
      <c r="E73">
        <f>[5]Sheet1!$E70</f>
        <v>16684</v>
      </c>
      <c r="F73">
        <f>[6]Sheet1!$E70</f>
        <v>63903</v>
      </c>
      <c r="G73">
        <f>[7]Sheet1!$E70</f>
        <v>16461</v>
      </c>
      <c r="I73" s="1">
        <f t="shared" si="7"/>
        <v>45414.208000000006</v>
      </c>
      <c r="J73" s="1">
        <f t="shared" si="8"/>
        <v>55064.832847682119</v>
      </c>
      <c r="K73" s="1">
        <f t="shared" si="9"/>
        <v>64721.491764177321</v>
      </c>
      <c r="L73" s="1">
        <f t="shared" si="10"/>
        <v>76286.121794257197</v>
      </c>
      <c r="M73" s="1">
        <f t="shared" si="11"/>
        <v>68610.299898910482</v>
      </c>
      <c r="N73" s="1">
        <f t="shared" si="12"/>
        <v>75266.473918440883</v>
      </c>
    </row>
    <row r="74" spans="1:14">
      <c r="A74">
        <f>[1]Sheet1!A71</f>
        <v>69</v>
      </c>
      <c r="B74">
        <f>[2]Sheet1!$E71</f>
        <v>42863</v>
      </c>
      <c r="C74">
        <f>[3]Sheet1!$E71</f>
        <v>13189</v>
      </c>
      <c r="D74">
        <f>[4]Sheet1!$E71</f>
        <v>61804</v>
      </c>
      <c r="E74">
        <f>[5]Sheet1!$E71</f>
        <v>17015</v>
      </c>
      <c r="F74">
        <f>[6]Sheet1!$E71</f>
        <v>65080</v>
      </c>
      <c r="G74">
        <f>[7]Sheet1!$E71</f>
        <v>16717</v>
      </c>
      <c r="I74" s="1">
        <f t="shared" si="7"/>
        <v>46634.944000000003</v>
      </c>
      <c r="J74" s="1">
        <f t="shared" si="8"/>
        <v>56068.098543046355</v>
      </c>
      <c r="K74" s="1">
        <f t="shared" si="9"/>
        <v>66356.680828009063</v>
      </c>
      <c r="L74" s="1">
        <f t="shared" si="10"/>
        <v>77799.590165984555</v>
      </c>
      <c r="M74" s="1">
        <f t="shared" si="11"/>
        <v>69874.001493217744</v>
      </c>
      <c r="N74" s="1">
        <f t="shared" si="12"/>
        <v>76437.011390230022</v>
      </c>
    </row>
    <row r="75" spans="1:14">
      <c r="A75">
        <f>[1]Sheet1!A72</f>
        <v>70</v>
      </c>
      <c r="B75">
        <f>[2]Sheet1!$E72</f>
        <v>44033</v>
      </c>
      <c r="C75">
        <f>[3]Sheet1!$E72</f>
        <v>13428</v>
      </c>
      <c r="D75">
        <f>[4]Sheet1!$E72</f>
        <v>63386</v>
      </c>
      <c r="E75">
        <f>[5]Sheet1!$E72</f>
        <v>17349</v>
      </c>
      <c r="F75">
        <f>[6]Sheet1!$E72</f>
        <v>66331</v>
      </c>
      <c r="G75">
        <f>[7]Sheet1!$E72</f>
        <v>16966</v>
      </c>
      <c r="I75" s="1">
        <f t="shared" si="7"/>
        <v>47907.904000000002</v>
      </c>
      <c r="J75" s="1">
        <f t="shared" si="8"/>
        <v>57084.117615894043</v>
      </c>
      <c r="K75" s="1">
        <f t="shared" si="9"/>
        <v>68055.216021037195</v>
      </c>
      <c r="L75" s="1">
        <f t="shared" si="10"/>
        <v>79326.775773709436</v>
      </c>
      <c r="M75" s="1">
        <f t="shared" si="11"/>
        <v>71217.154164822161</v>
      </c>
      <c r="N75" s="1">
        <f t="shared" si="12"/>
        <v>77575.541978024907</v>
      </c>
    </row>
    <row r="76" spans="1:14">
      <c r="A76">
        <f>[1]Sheet1!A73</f>
        <v>71</v>
      </c>
      <c r="B76">
        <f>[2]Sheet1!$E73</f>
        <v>45209</v>
      </c>
      <c r="C76">
        <f>[3]Sheet1!$E73</f>
        <v>13671</v>
      </c>
      <c r="D76">
        <f>[4]Sheet1!$E73</f>
        <v>64974</v>
      </c>
      <c r="E76">
        <f>[5]Sheet1!$E73</f>
        <v>17675</v>
      </c>
      <c r="F76">
        <f>[6]Sheet1!$E73</f>
        <v>67640</v>
      </c>
      <c r="G76">
        <f>[7]Sheet1!$E73</f>
        <v>17225</v>
      </c>
      <c r="I76" s="1">
        <f t="shared" si="7"/>
        <v>49187.392</v>
      </c>
      <c r="J76" s="1">
        <f t="shared" si="8"/>
        <v>58117.141192052979</v>
      </c>
      <c r="K76" s="1">
        <f t="shared" si="9"/>
        <v>69760.193193305633</v>
      </c>
      <c r="L76" s="1">
        <f t="shared" si="10"/>
        <v>80817.382085440899</v>
      </c>
      <c r="M76" s="1">
        <f t="shared" si="11"/>
        <v>72622.579302416241</v>
      </c>
      <c r="N76" s="1">
        <f t="shared" si="12"/>
        <v>78759.796685811583</v>
      </c>
    </row>
    <row r="77" spans="1:14">
      <c r="A77">
        <f>[1]Sheet1!A74</f>
        <v>72</v>
      </c>
      <c r="B77">
        <f>[2]Sheet1!$E74</f>
        <v>46411</v>
      </c>
      <c r="C77">
        <f>[3]Sheet1!$E74</f>
        <v>13918</v>
      </c>
      <c r="D77">
        <f>[4]Sheet1!$E74</f>
        <v>66670</v>
      </c>
      <c r="E77">
        <f>[5]Sheet1!$E74</f>
        <v>17997</v>
      </c>
      <c r="F77">
        <f>[6]Sheet1!$E74</f>
        <v>69003</v>
      </c>
      <c r="G77">
        <f>[7]Sheet1!$E74</f>
        <v>17498</v>
      </c>
      <c r="I77" s="1">
        <f t="shared" si="7"/>
        <v>50495.168000000005</v>
      </c>
      <c r="J77" s="1">
        <f t="shared" si="8"/>
        <v>59167.169271523177</v>
      </c>
      <c r="K77" s="1">
        <f t="shared" si="9"/>
        <v>71581.125991899622</v>
      </c>
      <c r="L77" s="1">
        <f t="shared" si="10"/>
        <v>82289.698749175674</v>
      </c>
      <c r="M77" s="1">
        <f t="shared" si="11"/>
        <v>74085.98225317309</v>
      </c>
      <c r="N77" s="1">
        <f t="shared" si="12"/>
        <v>80008.065161586695</v>
      </c>
    </row>
    <row r="78" spans="1:14">
      <c r="A78">
        <f>[1]Sheet1!A75</f>
        <v>73</v>
      </c>
      <c r="B78">
        <f>[2]Sheet1!$E75</f>
        <v>47694</v>
      </c>
      <c r="C78">
        <f>[3]Sheet1!$E75</f>
        <v>14182</v>
      </c>
      <c r="D78">
        <f>[4]Sheet1!$E75</f>
        <v>68516</v>
      </c>
      <c r="E78">
        <f>[5]Sheet1!$E75</f>
        <v>18350</v>
      </c>
      <c r="F78">
        <f>[6]Sheet1!$E75</f>
        <v>70509</v>
      </c>
      <c r="G78">
        <f>[7]Sheet1!$E75</f>
        <v>17778</v>
      </c>
      <c r="I78" s="1">
        <f t="shared" si="7"/>
        <v>51891.072</v>
      </c>
      <c r="J78" s="1">
        <f t="shared" si="8"/>
        <v>60289.466490066225</v>
      </c>
      <c r="K78" s="1">
        <f t="shared" si="9"/>
        <v>73563.108271501347</v>
      </c>
      <c r="L78" s="1">
        <f t="shared" si="10"/>
        <v>83903.760184884901</v>
      </c>
      <c r="M78" s="5">
        <f t="shared" si="11"/>
        <v>75702.919042490626</v>
      </c>
      <c r="N78" s="5">
        <f t="shared" si="12"/>
        <v>81288.340521356062</v>
      </c>
    </row>
    <row r="79" spans="1:14">
      <c r="A79">
        <f>[1]Sheet1!A76</f>
        <v>74</v>
      </c>
      <c r="B79">
        <f>[2]Sheet1!$E76</f>
        <v>48990</v>
      </c>
      <c r="C79">
        <f>[3]Sheet1!$E76</f>
        <v>14454</v>
      </c>
      <c r="D79">
        <f>[4]Sheet1!$E76</f>
        <v>70373</v>
      </c>
      <c r="E79">
        <f>[5]Sheet1!$E76</f>
        <v>18711</v>
      </c>
      <c r="F79">
        <f>[6]Sheet1!$E76</f>
        <v>72042</v>
      </c>
      <c r="G79">
        <f>[7]Sheet1!$E76</f>
        <v>18082</v>
      </c>
      <c r="I79" s="1">
        <f t="shared" si="7"/>
        <v>53301.120000000003</v>
      </c>
      <c r="J79" s="1">
        <f t="shared" si="8"/>
        <v>61445.772715231797</v>
      </c>
      <c r="K79" s="1">
        <f t="shared" si="9"/>
        <v>75556.900846376971</v>
      </c>
      <c r="L79" s="1">
        <f t="shared" si="10"/>
        <v>85554.400916587532</v>
      </c>
      <c r="M79" s="1">
        <f t="shared" si="11"/>
        <v>77348.844738389584</v>
      </c>
      <c r="N79" s="1">
        <f t="shared" si="12"/>
        <v>82678.353769105641</v>
      </c>
    </row>
    <row r="80" spans="1:14">
      <c r="A80">
        <f>[1]Sheet1!A77</f>
        <v>75</v>
      </c>
      <c r="B80">
        <f>[2]Sheet1!$E77</f>
        <v>50283</v>
      </c>
      <c r="C80">
        <f>[3]Sheet1!$E77</f>
        <v>14727</v>
      </c>
      <c r="D80">
        <f>[4]Sheet1!$E77</f>
        <v>72264</v>
      </c>
      <c r="E80">
        <f>[5]Sheet1!$E77</f>
        <v>19087</v>
      </c>
      <c r="F80">
        <f>[6]Sheet1!$E77</f>
        <v>73552</v>
      </c>
      <c r="G80">
        <f>[7]Sheet1!$E77</f>
        <v>18392</v>
      </c>
      <c r="I80" s="1">
        <f t="shared" si="7"/>
        <v>54707.904000000002</v>
      </c>
      <c r="J80" s="1">
        <f t="shared" si="8"/>
        <v>62606.330066225171</v>
      </c>
      <c r="K80" s="1">
        <f t="shared" si="9"/>
        <v>77587.197970281006</v>
      </c>
      <c r="L80" s="1">
        <f t="shared" si="10"/>
        <v>87273.627828277822</v>
      </c>
      <c r="M80" s="1">
        <f t="shared" si="11"/>
        <v>78970.076180534001</v>
      </c>
      <c r="N80" s="1">
        <f t="shared" si="12"/>
        <v>84095.801488850295</v>
      </c>
    </row>
    <row r="81" spans="1:14">
      <c r="A81">
        <f>[1]Sheet1!A78</f>
        <v>76</v>
      </c>
      <c r="B81">
        <f>[2]Sheet1!$E78</f>
        <v>51647</v>
      </c>
      <c r="C81">
        <f>[3]Sheet1!$E78</f>
        <v>15020</v>
      </c>
      <c r="D81">
        <f>[4]Sheet1!$E78</f>
        <v>74329</v>
      </c>
      <c r="E81">
        <f>[5]Sheet1!$E78</f>
        <v>19484</v>
      </c>
      <c r="F81">
        <f>[6]Sheet1!$E78</f>
        <v>75189</v>
      </c>
      <c r="G81">
        <f>[7]Sheet1!$E78</f>
        <v>18708</v>
      </c>
      <c r="I81" s="1">
        <f t="shared" si="7"/>
        <v>56191.936000000002</v>
      </c>
      <c r="J81" s="1">
        <f t="shared" si="8"/>
        <v>63851.909933774841</v>
      </c>
      <c r="K81" s="1">
        <f t="shared" si="9"/>
        <v>79804.312492154</v>
      </c>
      <c r="L81" s="1">
        <f t="shared" si="10"/>
        <v>89088.875391950802</v>
      </c>
      <c r="M81" s="1">
        <f t="shared" si="11"/>
        <v>80727.662849931614</v>
      </c>
      <c r="N81" s="1">
        <f t="shared" si="12"/>
        <v>85540.683680589995</v>
      </c>
    </row>
    <row r="82" spans="1:14">
      <c r="A82">
        <f>[1]Sheet1!A79</f>
        <v>77</v>
      </c>
      <c r="B82">
        <f>[2]Sheet1!$E79</f>
        <v>53047</v>
      </c>
      <c r="C82">
        <f>[3]Sheet1!$E79</f>
        <v>15321</v>
      </c>
      <c r="D82">
        <f>[4]Sheet1!$E79</f>
        <v>76677</v>
      </c>
      <c r="E82">
        <f>[5]Sheet1!$E79</f>
        <v>19911</v>
      </c>
      <c r="F82">
        <f>[6]Sheet1!$E79</f>
        <v>76885</v>
      </c>
      <c r="G82">
        <f>[7]Sheet1!$E79</f>
        <v>19045</v>
      </c>
      <c r="I82" s="1">
        <f t="shared" si="7"/>
        <v>57715.135999999999</v>
      </c>
      <c r="J82" s="1">
        <f t="shared" si="8"/>
        <v>65131.49880794702</v>
      </c>
      <c r="K82" s="1">
        <f t="shared" si="9"/>
        <v>82325.273701528233</v>
      </c>
      <c r="L82" s="1">
        <f t="shared" si="10"/>
        <v>91041.295315599084</v>
      </c>
      <c r="M82" s="1">
        <f t="shared" si="11"/>
        <v>82548.595648525603</v>
      </c>
      <c r="N82" s="1">
        <f t="shared" si="12"/>
        <v>87081.586524312414</v>
      </c>
    </row>
    <row r="83" spans="1:14">
      <c r="A83">
        <f>[1]Sheet1!A80</f>
        <v>78</v>
      </c>
      <c r="B83">
        <f>[2]Sheet1!$E80</f>
        <v>54566</v>
      </c>
      <c r="C83">
        <f>[3]Sheet1!$E80</f>
        <v>15615</v>
      </c>
      <c r="D83">
        <f>[4]Sheet1!$E80</f>
        <v>79173</v>
      </c>
      <c r="E83">
        <f>[5]Sheet1!$E80</f>
        <v>20369</v>
      </c>
      <c r="F83">
        <f>[6]Sheet1!$E80</f>
        <v>78744</v>
      </c>
      <c r="G83">
        <f>[7]Sheet1!$E80</f>
        <v>19391</v>
      </c>
      <c r="I83" s="1">
        <f t="shared" si="7"/>
        <v>59367.808000000012</v>
      </c>
      <c r="J83" s="1">
        <f t="shared" si="8"/>
        <v>66381.329801324508</v>
      </c>
      <c r="K83" s="1">
        <f t="shared" si="9"/>
        <v>85005.137065496761</v>
      </c>
      <c r="L83" s="1">
        <f t="shared" si="10"/>
        <v>93135.460011221818</v>
      </c>
      <c r="M83" s="1">
        <f t="shared" si="11"/>
        <v>84544.535549814682</v>
      </c>
      <c r="N83" s="1">
        <f t="shared" si="12"/>
        <v>88663.641076027416</v>
      </c>
    </row>
    <row r="84" spans="1:14">
      <c r="A84">
        <f>[1]Sheet1!A81</f>
        <v>79</v>
      </c>
      <c r="B84">
        <f>[2]Sheet1!$E81</f>
        <v>56158</v>
      </c>
      <c r="C84">
        <f>[3]Sheet1!$E81</f>
        <v>15952</v>
      </c>
      <c r="D84">
        <f>[4]Sheet1!$E81</f>
        <v>81720</v>
      </c>
      <c r="E84">
        <f>[5]Sheet1!$E81</f>
        <v>20824</v>
      </c>
      <c r="F84">
        <f>[6]Sheet1!$E81</f>
        <v>80697</v>
      </c>
      <c r="G84">
        <f>[7]Sheet1!$E81</f>
        <v>19754</v>
      </c>
      <c r="I84" s="1">
        <f t="shared" si="7"/>
        <v>61099.904000000002</v>
      </c>
      <c r="J84" s="1">
        <f t="shared" si="8"/>
        <v>67813.959205298015</v>
      </c>
      <c r="K84" s="1">
        <f t="shared" si="9"/>
        <v>87739.75725300792</v>
      </c>
      <c r="L84" s="1">
        <f t="shared" si="10"/>
        <v>95215.907470847029</v>
      </c>
      <c r="M84" s="1">
        <f t="shared" si="11"/>
        <v>86641.399792535231</v>
      </c>
      <c r="N84" s="1">
        <f t="shared" si="12"/>
        <v>90323.426631728405</v>
      </c>
    </row>
    <row r="85" spans="1:14">
      <c r="A85">
        <f>[1]Sheet1!A82</f>
        <v>80</v>
      </c>
      <c r="B85">
        <f>[2]Sheet1!$E82</f>
        <v>57799</v>
      </c>
      <c r="C85">
        <f>[3]Sheet1!$E82</f>
        <v>16291</v>
      </c>
      <c r="D85">
        <f>[4]Sheet1!$E82</f>
        <v>84439</v>
      </c>
      <c r="E85">
        <f>[5]Sheet1!$E82</f>
        <v>21290</v>
      </c>
      <c r="F85">
        <f>[6]Sheet1!$E82</f>
        <v>82745</v>
      </c>
      <c r="G85">
        <f>[7]Sheet1!$E82</f>
        <v>20123</v>
      </c>
      <c r="I85" s="1">
        <f t="shared" si="7"/>
        <v>62885.312000000005</v>
      </c>
      <c r="J85" s="1">
        <f t="shared" si="8"/>
        <v>69255.090860927157</v>
      </c>
      <c r="K85" s="5">
        <f t="shared" si="9"/>
        <v>90659.047512074583</v>
      </c>
      <c r="L85" s="5">
        <f t="shared" si="10"/>
        <v>97346.651462463182</v>
      </c>
      <c r="M85" s="1">
        <f t="shared" si="11"/>
        <v>88840.26203989402</v>
      </c>
      <c r="N85" s="1">
        <f t="shared" si="12"/>
        <v>92010.646659424456</v>
      </c>
    </row>
    <row r="86" spans="1:14">
      <c r="A86">
        <f>[1]Sheet1!A83</f>
        <v>81</v>
      </c>
      <c r="B86">
        <f>[2]Sheet1!$E83</f>
        <v>59530</v>
      </c>
      <c r="C86">
        <f>[3]Sheet1!$E83</f>
        <v>16643</v>
      </c>
      <c r="D86">
        <f>[4]Sheet1!$E83</f>
        <v>87185</v>
      </c>
      <c r="E86">
        <f>[5]Sheet1!$E83</f>
        <v>21763</v>
      </c>
      <c r="F86">
        <f>[6]Sheet1!$E83</f>
        <v>84853</v>
      </c>
      <c r="G86">
        <f>[7]Sheet1!$E83</f>
        <v>20535</v>
      </c>
      <c r="I86" s="1">
        <f t="shared" si="7"/>
        <v>64768.640000000007</v>
      </c>
      <c r="J86" s="1">
        <f t="shared" si="8"/>
        <v>70751.487152317888</v>
      </c>
      <c r="K86" s="1">
        <f t="shared" si="9"/>
        <v>93607.326677722638</v>
      </c>
      <c r="L86" s="1">
        <f t="shared" si="10"/>
        <v>99509.402338073574</v>
      </c>
      <c r="M86" s="1">
        <f t="shared" si="11"/>
        <v>91103.544079655898</v>
      </c>
      <c r="N86" s="1">
        <f t="shared" si="12"/>
        <v>93894.480403085094</v>
      </c>
    </row>
    <row r="87" spans="1:14">
      <c r="A87">
        <f>[1]Sheet1!A84</f>
        <v>82</v>
      </c>
      <c r="B87">
        <f>[2]Sheet1!$E84</f>
        <v>61426</v>
      </c>
      <c r="C87">
        <f>[3]Sheet1!$E84</f>
        <v>17030</v>
      </c>
      <c r="D87">
        <f>[4]Sheet1!$E84</f>
        <v>90110</v>
      </c>
      <c r="E87">
        <f>[5]Sheet1!$E84</f>
        <v>22245</v>
      </c>
      <c r="F87">
        <f>[6]Sheet1!$E84</f>
        <v>87053</v>
      </c>
      <c r="G87">
        <f>[7]Sheet1!$E84</f>
        <v>20987</v>
      </c>
      <c r="I87" s="1">
        <f t="shared" si="7"/>
        <v>66831.488000000012</v>
      </c>
      <c r="J87" s="1">
        <f t="shared" si="8"/>
        <v>72396.67284768213</v>
      </c>
      <c r="K87" s="1">
        <f t="shared" si="9"/>
        <v>96747.791557373261</v>
      </c>
      <c r="L87" s="1">
        <f t="shared" si="10"/>
        <v>101713.30492167654</v>
      </c>
      <c r="M87" s="1">
        <f t="shared" si="11"/>
        <v>93465.603134435849</v>
      </c>
      <c r="N87" s="1">
        <f t="shared" si="12"/>
        <v>95961.210626712767</v>
      </c>
    </row>
    <row r="88" spans="1:14">
      <c r="A88">
        <f>[1]Sheet1!A85</f>
        <v>83</v>
      </c>
      <c r="B88">
        <f>[2]Sheet1!$E85</f>
        <v>63406</v>
      </c>
      <c r="C88">
        <f>[3]Sheet1!$E85</f>
        <v>17431</v>
      </c>
      <c r="D88">
        <f>[4]Sheet1!$E85</f>
        <v>93277</v>
      </c>
      <c r="E88">
        <f>[5]Sheet1!$E85</f>
        <v>22806</v>
      </c>
      <c r="F88">
        <f>[6]Sheet1!$E85</f>
        <v>89427</v>
      </c>
      <c r="G88">
        <f>[7]Sheet1!$E85</f>
        <v>21454</v>
      </c>
      <c r="I88" s="1">
        <f t="shared" si="7"/>
        <v>68985.728000000003</v>
      </c>
      <c r="J88" s="1">
        <f t="shared" si="8"/>
        <v>74101.37430463577</v>
      </c>
      <c r="K88" s="1">
        <f t="shared" si="9"/>
        <v>100148.08293304966</v>
      </c>
      <c r="L88" s="1">
        <f t="shared" si="10"/>
        <v>104278.42805321443</v>
      </c>
      <c r="M88" s="1">
        <f t="shared" si="11"/>
        <v>96014.47958718476</v>
      </c>
      <c r="N88" s="1">
        <f t="shared" si="12"/>
        <v>98096.527030328085</v>
      </c>
    </row>
    <row r="89" spans="1:14">
      <c r="A89">
        <f>[1]Sheet1!A86</f>
        <v>84</v>
      </c>
      <c r="B89">
        <f>[2]Sheet1!$E86</f>
        <v>65693</v>
      </c>
      <c r="C89">
        <f>[3]Sheet1!$E86</f>
        <v>17846</v>
      </c>
      <c r="D89">
        <f>[4]Sheet1!$E86</f>
        <v>96597</v>
      </c>
      <c r="E89">
        <f>[5]Sheet1!$E86</f>
        <v>23409</v>
      </c>
      <c r="F89">
        <f>[6]Sheet1!$E86</f>
        <v>92128</v>
      </c>
      <c r="G89">
        <f>[7]Sheet1!$E86</f>
        <v>21970</v>
      </c>
      <c r="I89" s="1">
        <f t="shared" si="7"/>
        <v>71473.983999999997</v>
      </c>
      <c r="J89" s="1">
        <f t="shared" si="8"/>
        <v>75865.591523178809</v>
      </c>
      <c r="K89" s="1">
        <f t="shared" si="9"/>
        <v>103712.64477935396</v>
      </c>
      <c r="L89" s="1">
        <f t="shared" si="10"/>
        <v>107035.59248871774</v>
      </c>
      <c r="M89" s="1">
        <f t="shared" si="11"/>
        <v>98914.443908530506</v>
      </c>
      <c r="N89" s="1">
        <f t="shared" si="12"/>
        <v>100455.89162190307</v>
      </c>
    </row>
    <row r="90" spans="1:14">
      <c r="A90">
        <f>[1]Sheet1!A87</f>
        <v>85</v>
      </c>
      <c r="B90">
        <f>[2]Sheet1!$E87</f>
        <v>68126</v>
      </c>
      <c r="C90">
        <f>[3]Sheet1!$E87</f>
        <v>18283</v>
      </c>
      <c r="D90">
        <f>[4]Sheet1!$E87</f>
        <v>100196</v>
      </c>
      <c r="E90">
        <f>[5]Sheet1!$E87</f>
        <v>24111</v>
      </c>
      <c r="F90">
        <f>[6]Sheet1!$E87</f>
        <v>95036</v>
      </c>
      <c r="G90">
        <f>[7]Sheet1!$E87</f>
        <v>22547</v>
      </c>
      <c r="I90" s="1">
        <f t="shared" si="7"/>
        <v>74121.088000000003</v>
      </c>
      <c r="J90" s="1">
        <f t="shared" si="8"/>
        <v>77723.333509933786</v>
      </c>
      <c r="K90" s="1">
        <f t="shared" si="9"/>
        <v>107576.75866033261</v>
      </c>
      <c r="L90" s="1">
        <f t="shared" si="10"/>
        <v>110245.42571213949</v>
      </c>
      <c r="M90" s="1">
        <f t="shared" si="11"/>
        <v>102036.65651366691</v>
      </c>
      <c r="N90" s="1">
        <f t="shared" si="12"/>
        <v>103094.17334542777</v>
      </c>
    </row>
    <row r="91" spans="1:14">
      <c r="A91">
        <f>[1]Sheet1!A88</f>
        <v>86</v>
      </c>
      <c r="B91">
        <f>[2]Sheet1!$E88</f>
        <v>70795</v>
      </c>
      <c r="C91">
        <f>[3]Sheet1!$E88</f>
        <v>18777</v>
      </c>
      <c r="D91">
        <f>[4]Sheet1!$E88</f>
        <v>104332</v>
      </c>
      <c r="E91">
        <f>[5]Sheet1!$E88</f>
        <v>24835</v>
      </c>
      <c r="F91">
        <f>[6]Sheet1!$E88</f>
        <v>98232</v>
      </c>
      <c r="G91">
        <f>[7]Sheet1!$E88</f>
        <v>23164</v>
      </c>
      <c r="I91" s="1">
        <f t="shared" si="7"/>
        <v>77024.960000000006</v>
      </c>
      <c r="J91" s="1">
        <f t="shared" si="8"/>
        <v>79823.389668874181</v>
      </c>
      <c r="K91" s="1">
        <f t="shared" si="9"/>
        <v>112017.4296833189</v>
      </c>
      <c r="L91" s="1">
        <f t="shared" si="10"/>
        <v>113555.85199954313</v>
      </c>
      <c r="M91" s="4">
        <f t="shared" si="11"/>
        <v>105468.08412233816</v>
      </c>
      <c r="N91" s="4">
        <f t="shared" si="12"/>
        <v>105915.35154891956</v>
      </c>
    </row>
    <row r="92" spans="1:14">
      <c r="A92">
        <f>[1]Sheet1!A89</f>
        <v>87</v>
      </c>
      <c r="B92">
        <f>[2]Sheet1!$E89</f>
        <v>73692</v>
      </c>
      <c r="C92">
        <f>[3]Sheet1!$E89</f>
        <v>19310</v>
      </c>
      <c r="D92">
        <f>[4]Sheet1!$E89</f>
        <v>108810</v>
      </c>
      <c r="E92">
        <f>[5]Sheet1!$E89</f>
        <v>25641</v>
      </c>
      <c r="F92">
        <f>[6]Sheet1!$E89</f>
        <v>101712</v>
      </c>
      <c r="G92">
        <f>[7]Sheet1!$E89</f>
        <v>23857</v>
      </c>
      <c r="I92" s="1">
        <f t="shared" si="7"/>
        <v>80176.896000000008</v>
      </c>
      <c r="J92" s="1">
        <f t="shared" si="8"/>
        <v>82089.239735099341</v>
      </c>
      <c r="K92" s="4">
        <f t="shared" si="9"/>
        <v>116825.29352300282</v>
      </c>
      <c r="L92" s="4">
        <f t="shared" si="10"/>
        <v>117241.21607087921</v>
      </c>
      <c r="M92" s="1">
        <f t="shared" si="11"/>
        <v>109204.43208171733</v>
      </c>
      <c r="N92" s="1">
        <f t="shared" si="12"/>
        <v>109084.03306434871</v>
      </c>
    </row>
    <row r="93" spans="1:14">
      <c r="A93">
        <f>[1]Sheet1!A90</f>
        <v>88</v>
      </c>
      <c r="B93">
        <f>[2]Sheet1!$E90</f>
        <v>76931</v>
      </c>
      <c r="C93">
        <f>[3]Sheet1!$E90</f>
        <v>19882</v>
      </c>
      <c r="D93">
        <f>[4]Sheet1!$E90</f>
        <v>113996</v>
      </c>
      <c r="E93">
        <f>[5]Sheet1!$E90</f>
        <v>26591</v>
      </c>
      <c r="F93">
        <f>[6]Sheet1!$E90</f>
        <v>105697</v>
      </c>
      <c r="G93">
        <f>[7]Sheet1!$E90</f>
        <v>24639</v>
      </c>
      <c r="I93" s="4">
        <f t="shared" si="7"/>
        <v>83700.928</v>
      </c>
      <c r="J93" s="4">
        <f t="shared" si="8"/>
        <v>84520.883708609283</v>
      </c>
      <c r="K93" s="1">
        <f t="shared" si="9"/>
        <v>122393.3109130432</v>
      </c>
      <c r="L93" s="1">
        <f t="shared" si="10"/>
        <v>121585.00747009668</v>
      </c>
      <c r="M93" s="1">
        <f t="shared" si="11"/>
        <v>113482.97996048919</v>
      </c>
      <c r="N93" s="1">
        <f t="shared" si="12"/>
        <v>112659.65924770458</v>
      </c>
    </row>
    <row r="94" spans="1:14">
      <c r="A94">
        <f>[1]Sheet1!A91</f>
        <v>89</v>
      </c>
      <c r="B94">
        <f>[2]Sheet1!$E91</f>
        <v>80580</v>
      </c>
      <c r="C94">
        <f>[3]Sheet1!$E91</f>
        <v>20517</v>
      </c>
      <c r="D94">
        <f>[4]Sheet1!$E91</f>
        <v>119716</v>
      </c>
      <c r="E94">
        <f>[5]Sheet1!$E91</f>
        <v>27628</v>
      </c>
      <c r="F94">
        <f>[6]Sheet1!$E91</f>
        <v>110276</v>
      </c>
      <c r="G94">
        <f>[7]Sheet1!$E91</f>
        <v>25532</v>
      </c>
      <c r="I94" s="1">
        <f t="shared" si="7"/>
        <v>87671.040000000008</v>
      </c>
      <c r="J94" s="1">
        <f t="shared" si="8"/>
        <v>87220.348609271532</v>
      </c>
      <c r="K94" s="1">
        <f t="shared" si="9"/>
        <v>128534.66445547107</v>
      </c>
      <c r="L94" s="1">
        <f t="shared" si="10"/>
        <v>126326.59871324251</v>
      </c>
      <c r="M94" s="1">
        <f t="shared" si="11"/>
        <v>118399.28378405164</v>
      </c>
      <c r="N94" s="1">
        <f t="shared" si="12"/>
        <v>116742.82316296901</v>
      </c>
    </row>
    <row r="95" spans="1:14">
      <c r="A95">
        <f>[1]Sheet1!A92</f>
        <v>90</v>
      </c>
      <c r="B95">
        <f>[2]Sheet1!$E92</f>
        <v>84827</v>
      </c>
      <c r="C95">
        <f>[3]Sheet1!$E92</f>
        <v>21247</v>
      </c>
      <c r="D95">
        <f>[4]Sheet1!$E92</f>
        <v>126312</v>
      </c>
      <c r="E95">
        <f>[5]Sheet1!$E92</f>
        <v>28854</v>
      </c>
      <c r="F95">
        <f>[6]Sheet1!$E92</f>
        <v>115516</v>
      </c>
      <c r="G95">
        <f>[7]Sheet1!$E92</f>
        <v>26566</v>
      </c>
      <c r="I95" s="1">
        <f t="shared" si="7"/>
        <v>92291.775999999998</v>
      </c>
      <c r="J95" s="1">
        <f t="shared" si="8"/>
        <v>90323.670463576171</v>
      </c>
      <c r="K95" s="1">
        <f t="shared" si="9"/>
        <v>135616.54696698405</v>
      </c>
      <c r="L95" s="1">
        <f t="shared" si="10"/>
        <v>131932.37582423264</v>
      </c>
      <c r="M95" s="1">
        <f t="shared" si="11"/>
        <v>124025.2789872548</v>
      </c>
      <c r="N95" s="1">
        <f t="shared" si="12"/>
        <v>121470.69717011727</v>
      </c>
    </row>
    <row r="96" spans="1:14">
      <c r="A96">
        <f>[1]Sheet1!A93</f>
        <v>91</v>
      </c>
      <c r="B96">
        <f>[2]Sheet1!$E93</f>
        <v>89544</v>
      </c>
      <c r="C96">
        <f>[3]Sheet1!$E93</f>
        <v>22054</v>
      </c>
      <c r="D96">
        <f>[4]Sheet1!$E93</f>
        <v>134026</v>
      </c>
      <c r="E96">
        <f>[5]Sheet1!$E93</f>
        <v>30263</v>
      </c>
      <c r="F96">
        <f>[6]Sheet1!$E93</f>
        <v>121712</v>
      </c>
      <c r="G96">
        <f>[7]Sheet1!$E93</f>
        <v>27731</v>
      </c>
      <c r="I96" s="1">
        <f t="shared" si="7"/>
        <v>97423.872000000003</v>
      </c>
      <c r="J96" s="1">
        <f t="shared" si="8"/>
        <v>93754.329006622531</v>
      </c>
      <c r="K96" s="1">
        <f t="shared" si="9"/>
        <v>143898.7849436079</v>
      </c>
      <c r="L96" s="1">
        <f t="shared" si="10"/>
        <v>138374.90433107203</v>
      </c>
      <c r="M96" s="1">
        <f t="shared" si="11"/>
        <v>130677.6962160805</v>
      </c>
      <c r="N96" s="1">
        <f t="shared" si="12"/>
        <v>126797.55714915766</v>
      </c>
    </row>
    <row r="97" spans="1:14">
      <c r="A97">
        <f>[1]Sheet1!A94</f>
        <v>92</v>
      </c>
      <c r="B97">
        <f>[2]Sheet1!$E94</f>
        <v>95135</v>
      </c>
      <c r="C97">
        <f>[3]Sheet1!$E94</f>
        <v>22977</v>
      </c>
      <c r="D97">
        <f>[4]Sheet1!$E94</f>
        <v>143406</v>
      </c>
      <c r="E97">
        <f>[5]Sheet1!$E94</f>
        <v>31951</v>
      </c>
      <c r="F97">
        <f>[6]Sheet1!$E94</f>
        <v>129165</v>
      </c>
      <c r="G97">
        <f>[7]Sheet1!$E94</f>
        <v>29148</v>
      </c>
      <c r="I97" s="1">
        <f t="shared" si="7"/>
        <v>103506.88</v>
      </c>
      <c r="J97" s="1">
        <f t="shared" si="8"/>
        <v>97678.118145695378</v>
      </c>
      <c r="K97" s="1">
        <f t="shared" si="9"/>
        <v>153969.74582262425</v>
      </c>
      <c r="L97" s="1">
        <f t="shared" si="10"/>
        <v>146093.1357856816</v>
      </c>
      <c r="M97" s="1">
        <f t="shared" si="11"/>
        <v>138679.70809575095</v>
      </c>
      <c r="N97" s="1">
        <f t="shared" si="12"/>
        <v>133276.66495199045</v>
      </c>
    </row>
    <row r="98" spans="1:14">
      <c r="A98">
        <f>[1]Sheet1!A95</f>
        <v>93</v>
      </c>
      <c r="B98">
        <f>[2]Sheet1!$E95</f>
        <v>101929</v>
      </c>
      <c r="C98">
        <f>[3]Sheet1!$E95</f>
        <v>24117</v>
      </c>
      <c r="D98">
        <f>[4]Sheet1!$E95</f>
        <v>154697</v>
      </c>
      <c r="E98">
        <f>[5]Sheet1!$E95</f>
        <v>33984</v>
      </c>
      <c r="F98">
        <f>[6]Sheet1!$E95</f>
        <v>138069</v>
      </c>
      <c r="G98">
        <f>[7]Sheet1!$E95</f>
        <v>30811</v>
      </c>
      <c r="I98" s="1">
        <f t="shared" si="7"/>
        <v>110898.75200000001</v>
      </c>
      <c r="J98" s="1">
        <f t="shared" si="8"/>
        <v>102524.40158940398</v>
      </c>
      <c r="K98" s="1">
        <f t="shared" si="9"/>
        <v>166092.47708967896</v>
      </c>
      <c r="L98" s="1">
        <f t="shared" si="10"/>
        <v>155388.84938000698</v>
      </c>
      <c r="M98" s="1">
        <f t="shared" si="11"/>
        <v>148239.60528836941</v>
      </c>
      <c r="N98" s="1">
        <f t="shared" si="12"/>
        <v>140880.58610662064</v>
      </c>
    </row>
    <row r="99" spans="1:14">
      <c r="A99">
        <f>[1]Sheet1!A96</f>
        <v>94</v>
      </c>
      <c r="B99">
        <f>[2]Sheet1!$E96</f>
        <v>110668</v>
      </c>
      <c r="C99">
        <f>[3]Sheet1!$E96</f>
        <v>25565</v>
      </c>
      <c r="D99">
        <f>[4]Sheet1!$E96</f>
        <v>169329</v>
      </c>
      <c r="E99">
        <f>[5]Sheet1!$E96</f>
        <v>36499</v>
      </c>
      <c r="F99">
        <f>[6]Sheet1!$E96</f>
        <v>149779</v>
      </c>
      <c r="G99">
        <f>[7]Sheet1!$E96</f>
        <v>33016</v>
      </c>
      <c r="I99" s="1">
        <f t="shared" si="7"/>
        <v>120406.784</v>
      </c>
      <c r="J99" s="1">
        <f t="shared" si="8"/>
        <v>108680.03178807948</v>
      </c>
      <c r="K99" s="1">
        <f t="shared" si="9"/>
        <v>181802.31713037906</v>
      </c>
      <c r="L99" s="1">
        <f t="shared" si="10"/>
        <v>166888.46555793536</v>
      </c>
      <c r="M99" s="1">
        <f t="shared" si="11"/>
        <v>160812.20143903905</v>
      </c>
      <c r="N99" s="1">
        <f t="shared" si="12"/>
        <v>150962.75456480435</v>
      </c>
    </row>
    <row r="100" spans="1:14">
      <c r="A100">
        <f>[1]Sheet1!A97</f>
        <v>95</v>
      </c>
      <c r="B100">
        <f>[2]Sheet1!$E97</f>
        <v>122375</v>
      </c>
      <c r="C100">
        <f>[3]Sheet1!$E97</f>
        <v>27542</v>
      </c>
      <c r="D100">
        <f>[4]Sheet1!$E97</f>
        <v>189807</v>
      </c>
      <c r="E100">
        <f>[5]Sheet1!$E97</f>
        <v>40002</v>
      </c>
      <c r="F100">
        <f>[6]Sheet1!$E97</f>
        <v>166098</v>
      </c>
      <c r="G100">
        <f>[7]Sheet1!$E97</f>
        <v>35940</v>
      </c>
      <c r="I100" s="1">
        <f t="shared" si="7"/>
        <v>133144</v>
      </c>
      <c r="J100" s="1">
        <f t="shared" si="8"/>
        <v>117084.50754966888</v>
      </c>
      <c r="K100" s="1">
        <f t="shared" si="9"/>
        <v>203788.7922775535</v>
      </c>
      <c r="L100" s="1">
        <f t="shared" si="10"/>
        <v>182905.62479104989</v>
      </c>
      <c r="M100" s="1">
        <f t="shared" si="11"/>
        <v>178333.31130947269</v>
      </c>
      <c r="N100" s="1">
        <f t="shared" si="12"/>
        <v>164332.48725039579</v>
      </c>
    </row>
    <row r="101" spans="1:14">
      <c r="A101">
        <f>[1]Sheet1!A98</f>
        <v>96</v>
      </c>
      <c r="B101">
        <f>[2]Sheet1!$E98</f>
        <v>139335</v>
      </c>
      <c r="C101">
        <f>[3]Sheet1!$E98</f>
        <v>30241</v>
      </c>
      <c r="D101">
        <f>[4]Sheet1!$E98</f>
        <v>219980</v>
      </c>
      <c r="E101">
        <f>[5]Sheet1!$E98</f>
        <v>45126</v>
      </c>
      <c r="F101">
        <f>[6]Sheet1!$E98</f>
        <v>190121</v>
      </c>
      <c r="G101">
        <f>[7]Sheet1!$E98</f>
        <v>40038</v>
      </c>
      <c r="I101" s="1">
        <f t="shared" si="7"/>
        <v>151596.48000000001</v>
      </c>
      <c r="J101" s="1">
        <f t="shared" si="8"/>
        <v>128558.29615894041</v>
      </c>
      <c r="K101" s="1">
        <f t="shared" si="9"/>
        <v>236184.43221386051</v>
      </c>
      <c r="L101" s="1">
        <f t="shared" si="10"/>
        <v>206334.66387482919</v>
      </c>
      <c r="M101" s="1">
        <f t="shared" si="11"/>
        <v>204125.92252446301</v>
      </c>
      <c r="N101" s="1">
        <f t="shared" si="12"/>
        <v>183070.23162302023</v>
      </c>
    </row>
    <row r="102" spans="1:14">
      <c r="A102">
        <f>[1]Sheet1!A99</f>
        <v>97</v>
      </c>
      <c r="B102">
        <f>[2]Sheet1!$E99</f>
        <v>167676</v>
      </c>
      <c r="C102">
        <f>[3]Sheet1!$E99</f>
        <v>34571</v>
      </c>
      <c r="D102">
        <f>[4]Sheet1!$E99</f>
        <v>271129</v>
      </c>
      <c r="E102">
        <f>[5]Sheet1!$E99</f>
        <v>53088</v>
      </c>
      <c r="F102">
        <f>[6]Sheet1!$E99</f>
        <v>230288</v>
      </c>
      <c r="G102">
        <f>[7]Sheet1!$E99</f>
        <v>46561</v>
      </c>
      <c r="I102" s="1">
        <f t="shared" si="7"/>
        <v>182431.48800000001</v>
      </c>
      <c r="J102" s="1">
        <f t="shared" si="8"/>
        <v>146965.67099337748</v>
      </c>
      <c r="K102" s="1">
        <f t="shared" si="9"/>
        <v>291101.23157428764</v>
      </c>
      <c r="L102" s="1">
        <f t="shared" si="10"/>
        <v>242740.20821227081</v>
      </c>
      <c r="M102" s="1">
        <f t="shared" si="11"/>
        <v>247251.75254871126</v>
      </c>
      <c r="N102" s="1">
        <f t="shared" si="12"/>
        <v>212896.07509364717</v>
      </c>
    </row>
    <row r="103" spans="1:14">
      <c r="A103">
        <f>[1]Sheet1!A100</f>
        <v>98</v>
      </c>
      <c r="B103">
        <f>[2]Sheet1!$E100</f>
        <v>229111</v>
      </c>
      <c r="C103">
        <f>[3]Sheet1!$E100</f>
        <v>43423</v>
      </c>
      <c r="D103">
        <f>[4]Sheet1!$E100</f>
        <v>374925</v>
      </c>
      <c r="E103">
        <f>[5]Sheet1!$E100</f>
        <v>68587</v>
      </c>
      <c r="F103">
        <f>[6]Sheet1!$E100</f>
        <v>312077</v>
      </c>
      <c r="G103">
        <f>[7]Sheet1!$E100</f>
        <v>58673</v>
      </c>
      <c r="I103" s="1">
        <f t="shared" si="7"/>
        <v>249272.76800000001</v>
      </c>
      <c r="J103" s="1">
        <f t="shared" si="8"/>
        <v>184596.63682119205</v>
      </c>
      <c r="K103" s="1">
        <f t="shared" si="9"/>
        <v>402543.17777880555</v>
      </c>
      <c r="L103" s="1">
        <f t="shared" si="10"/>
        <v>313608.02178750414</v>
      </c>
      <c r="M103" s="1">
        <f t="shared" si="11"/>
        <v>335065.59256298275</v>
      </c>
      <c r="N103" s="1">
        <f t="shared" si="12"/>
        <v>268277.12922767038</v>
      </c>
    </row>
    <row r="104" spans="1:14">
      <c r="A104">
        <f>[1]Sheet1!A101</f>
        <v>99</v>
      </c>
      <c r="B104">
        <f>[2]Sheet1!$E101</f>
        <v>295515</v>
      </c>
      <c r="C104">
        <f>[3]Sheet1!$E101</f>
        <v>52491</v>
      </c>
      <c r="D104">
        <f>[4]Sheet1!$E101</f>
        <v>483683</v>
      </c>
      <c r="E104">
        <f>[5]Sheet1!$E101</f>
        <v>84738</v>
      </c>
      <c r="F104">
        <f>[6]Sheet1!$E101</f>
        <v>400161</v>
      </c>
      <c r="G104">
        <f>[7]Sheet1!$E101</f>
        <v>71036</v>
      </c>
      <c r="I104" s="1">
        <f t="shared" si="7"/>
        <v>321520.32</v>
      </c>
      <c r="J104" s="1">
        <f t="shared" si="8"/>
        <v>223145.8458278146</v>
      </c>
      <c r="K104" s="1">
        <f t="shared" si="9"/>
        <v>519312.64081505913</v>
      </c>
      <c r="L104" s="1">
        <f t="shared" si="10"/>
        <v>387457.04798620037</v>
      </c>
      <c r="M104" s="1">
        <f t="shared" si="11"/>
        <v>429638.14246354502</v>
      </c>
      <c r="N104" s="1">
        <f t="shared" si="12"/>
        <v>324805.85877348681</v>
      </c>
    </row>
    <row r="105" spans="1:14">
      <c r="A105" s="2">
        <f>[1]Sheet1!A102</f>
        <v>99.099998474121094</v>
      </c>
      <c r="B105">
        <f>[2]Sheet1!$E102</f>
        <v>316074</v>
      </c>
      <c r="C105">
        <f>[3]Sheet1!$E102</f>
        <v>55197</v>
      </c>
      <c r="D105">
        <f>[4]Sheet1!$E102</f>
        <v>517381</v>
      </c>
      <c r="E105">
        <f>[5]Sheet1!$E102</f>
        <v>89341</v>
      </c>
      <c r="F105">
        <f>[6]Sheet1!$E102</f>
        <v>427024</v>
      </c>
      <c r="G105">
        <f>[7]Sheet1!$E102</f>
        <v>74635</v>
      </c>
      <c r="I105" s="1">
        <f t="shared" si="7"/>
        <v>343888.51199999999</v>
      </c>
      <c r="J105" s="1">
        <f t="shared" si="8"/>
        <v>234649.39231788079</v>
      </c>
      <c r="K105" s="1">
        <f t="shared" si="9"/>
        <v>555492.94355504762</v>
      </c>
      <c r="L105" s="1">
        <f t="shared" si="10"/>
        <v>408503.86041840882</v>
      </c>
      <c r="M105" s="1">
        <f t="shared" si="11"/>
        <v>458479.95718561491</v>
      </c>
      <c r="N105" s="1">
        <f t="shared" si="12"/>
        <v>341261.96955852234</v>
      </c>
    </row>
    <row r="106" spans="1:14">
      <c r="A106" s="2">
        <f>[1]Sheet1!A103</f>
        <v>99.199996948242202</v>
      </c>
      <c r="B106">
        <f>[2]Sheet1!$E103</f>
        <v>342194</v>
      </c>
      <c r="C106">
        <f>[3]Sheet1!$E103</f>
        <v>58479</v>
      </c>
      <c r="D106">
        <f>[4]Sheet1!$E103</f>
        <v>559211</v>
      </c>
      <c r="E106">
        <f>[5]Sheet1!$E103</f>
        <v>94722</v>
      </c>
      <c r="F106">
        <f>[6]Sheet1!$E103</f>
        <v>459148</v>
      </c>
      <c r="G106">
        <f>[7]Sheet1!$E103</f>
        <v>78839</v>
      </c>
      <c r="I106" s="1">
        <f t="shared" si="7"/>
        <v>372307.07200000004</v>
      </c>
      <c r="J106" s="1">
        <f t="shared" si="8"/>
        <v>248601.58728476823</v>
      </c>
      <c r="K106" s="1">
        <f t="shared" si="9"/>
        <v>600404.27549206815</v>
      </c>
      <c r="L106" s="1">
        <f t="shared" si="10"/>
        <v>433108.00938597642</v>
      </c>
      <c r="M106" s="1">
        <f t="shared" si="11"/>
        <v>492970.31403822906</v>
      </c>
      <c r="N106" s="1">
        <f t="shared" si="12"/>
        <v>360484.38960305945</v>
      </c>
    </row>
    <row r="107" spans="1:14">
      <c r="A107" s="2">
        <f>[1]Sheet1!A104</f>
        <v>99.300003051757798</v>
      </c>
      <c r="B107">
        <f>[2]Sheet1!$E104</f>
        <v>374322</v>
      </c>
      <c r="C107">
        <f>[3]Sheet1!$E104</f>
        <v>62596</v>
      </c>
      <c r="D107">
        <f>[4]Sheet1!$E104</f>
        <v>609597</v>
      </c>
      <c r="E107">
        <f>[5]Sheet1!$E104</f>
        <v>101378</v>
      </c>
      <c r="F107">
        <f>[6]Sheet1!$E104</f>
        <v>499620</v>
      </c>
      <c r="G107">
        <f>[7]Sheet1!$E104</f>
        <v>83925</v>
      </c>
      <c r="I107" s="1">
        <f t="shared" si="7"/>
        <v>407262.33600000001</v>
      </c>
      <c r="J107" s="1">
        <f t="shared" si="8"/>
        <v>266103.47231788083</v>
      </c>
      <c r="K107" s="1">
        <f t="shared" si="9"/>
        <v>654501.86982576933</v>
      </c>
      <c r="L107" s="1">
        <f t="shared" si="10"/>
        <v>463541.98365249374</v>
      </c>
      <c r="M107" s="1">
        <f t="shared" si="11"/>
        <v>536423.61134052637</v>
      </c>
      <c r="N107" s="1">
        <f t="shared" si="12"/>
        <v>383739.67703086999</v>
      </c>
    </row>
    <row r="108" spans="1:14">
      <c r="A108" s="2">
        <f>[1]Sheet1!A105</f>
        <v>99.400001525878906</v>
      </c>
      <c r="B108">
        <f>[2]Sheet1!$E105</f>
        <v>414899</v>
      </c>
      <c r="C108">
        <f>[3]Sheet1!$E105</f>
        <v>67736</v>
      </c>
      <c r="D108">
        <f>[4]Sheet1!$E105</f>
        <v>677355</v>
      </c>
      <c r="E108">
        <f>[5]Sheet1!$E105</f>
        <v>109845</v>
      </c>
      <c r="F108">
        <f>[6]Sheet1!$E105</f>
        <v>549792</v>
      </c>
      <c r="G108">
        <f>[7]Sheet1!$E105</f>
        <v>90370</v>
      </c>
      <c r="I108" s="1">
        <f t="shared" si="7"/>
        <v>451410.11200000002</v>
      </c>
      <c r="J108" s="1">
        <f t="shared" si="8"/>
        <v>287954.25907284772</v>
      </c>
      <c r="K108" s="1">
        <f t="shared" si="9"/>
        <v>727251.14138657821</v>
      </c>
      <c r="L108" s="1">
        <f t="shared" si="10"/>
        <v>502256.59604951943</v>
      </c>
      <c r="M108" s="1">
        <f t="shared" si="11"/>
        <v>590291.44174798974</v>
      </c>
      <c r="N108" s="1">
        <f t="shared" si="12"/>
        <v>413208.8723655612</v>
      </c>
    </row>
    <row r="109" spans="1:14">
      <c r="A109" s="2">
        <f>[1]Sheet1!A106</f>
        <v>99.5</v>
      </c>
      <c r="B109">
        <f>[2]Sheet1!$E106</f>
        <v>468267</v>
      </c>
      <c r="C109">
        <f>[3]Sheet1!$E106</f>
        <v>74289</v>
      </c>
      <c r="D109">
        <f>[4]Sheet1!$E106</f>
        <v>769177</v>
      </c>
      <c r="E109">
        <f>[5]Sheet1!$E106</f>
        <v>121042</v>
      </c>
      <c r="F109">
        <f>[6]Sheet1!$E106</f>
        <v>622508</v>
      </c>
      <c r="G109">
        <f>[7]Sheet1!$E106</f>
        <v>98825</v>
      </c>
      <c r="I109" s="1">
        <f t="shared" si="7"/>
        <v>509474.49600000004</v>
      </c>
      <c r="J109" s="1">
        <f t="shared" si="8"/>
        <v>315811.88662251655</v>
      </c>
      <c r="K109" s="1">
        <f t="shared" si="9"/>
        <v>825837.04435385298</v>
      </c>
      <c r="L109" s="1">
        <f t="shared" si="10"/>
        <v>553453.89320429624</v>
      </c>
      <c r="M109" s="1">
        <f t="shared" si="11"/>
        <v>668363.93548770749</v>
      </c>
      <c r="N109" s="1">
        <f t="shared" si="12"/>
        <v>451868.61581859668</v>
      </c>
    </row>
    <row r="110" spans="1:14">
      <c r="A110" s="2">
        <f>[1]Sheet1!A107</f>
        <v>99.599998474121094</v>
      </c>
      <c r="B110">
        <f>[2]Sheet1!$E107</f>
        <v>553569</v>
      </c>
      <c r="C110">
        <f>[3]Sheet1!$E107</f>
        <v>83757</v>
      </c>
      <c r="D110">
        <f>[4]Sheet1!$E107</f>
        <v>895097</v>
      </c>
      <c r="E110">
        <f>[5]Sheet1!$E107</f>
        <v>137054</v>
      </c>
      <c r="F110">
        <f>[6]Sheet1!$E107</f>
        <v>723923</v>
      </c>
      <c r="G110">
        <f>[7]Sheet1!$E107</f>
        <v>111070</v>
      </c>
      <c r="I110" s="1">
        <f t="shared" si="7"/>
        <v>602283.07200000004</v>
      </c>
      <c r="J110" s="1">
        <f t="shared" si="8"/>
        <v>356061.54596026492</v>
      </c>
      <c r="K110" s="1">
        <f t="shared" si="9"/>
        <v>961032.71534380352</v>
      </c>
      <c r="L110" s="1">
        <f t="shared" si="10"/>
        <v>626667.35413510702</v>
      </c>
      <c r="M110" s="1">
        <f t="shared" si="11"/>
        <v>777249.4895970294</v>
      </c>
      <c r="N110" s="1">
        <f t="shared" si="12"/>
        <v>507857.8007485104</v>
      </c>
    </row>
    <row r="111" spans="1:14">
      <c r="A111" s="2">
        <f>[1]Sheet1!A108</f>
        <v>99.699996948242202</v>
      </c>
      <c r="B111">
        <f>[2]Sheet1!$E108</f>
        <v>698935</v>
      </c>
      <c r="C111">
        <f>[3]Sheet1!$E108</f>
        <v>98833</v>
      </c>
      <c r="D111">
        <f>[4]Sheet1!$E108</f>
        <v>1110766</v>
      </c>
      <c r="E111">
        <f>[5]Sheet1!$E108</f>
        <v>161632</v>
      </c>
      <c r="F111">
        <f>[6]Sheet1!$E108</f>
        <v>883569</v>
      </c>
      <c r="G111">
        <f>[7]Sheet1!$E108</f>
        <v>130368</v>
      </c>
      <c r="I111" s="1">
        <f t="shared" si="7"/>
        <v>760441.28</v>
      </c>
      <c r="J111" s="1">
        <f t="shared" si="8"/>
        <v>420151.51894039742</v>
      </c>
      <c r="K111" s="1">
        <f t="shared" si="9"/>
        <v>1192588.5854735021</v>
      </c>
      <c r="L111" s="1">
        <f t="shared" si="10"/>
        <v>739048.09625086188</v>
      </c>
      <c r="M111" s="1">
        <f t="shared" si="11"/>
        <v>948655.52589675656</v>
      </c>
      <c r="N111" s="1">
        <f t="shared" si="12"/>
        <v>596096.2075086144</v>
      </c>
    </row>
    <row r="112" spans="1:14">
      <c r="A112" s="2">
        <f>[1]Sheet1!A109</f>
        <v>99.800003051757798</v>
      </c>
      <c r="B112">
        <f>[2]Sheet1!$E109</f>
        <v>1014692</v>
      </c>
      <c r="C112">
        <f>[3]Sheet1!$E109</f>
        <v>128029</v>
      </c>
      <c r="D112">
        <f>[4]Sheet1!$E109</f>
        <v>1576773</v>
      </c>
      <c r="E112">
        <f>[5]Sheet1!$E109</f>
        <v>210152</v>
      </c>
      <c r="F112">
        <f>[6]Sheet1!$E109</f>
        <v>1224046</v>
      </c>
      <c r="G112">
        <f>[7]Sheet1!$E109</f>
        <v>167812</v>
      </c>
      <c r="I112" s="1">
        <f t="shared" si="7"/>
        <v>1103984.8959999999</v>
      </c>
      <c r="J112" s="1">
        <f t="shared" si="8"/>
        <v>544267.3886092715</v>
      </c>
      <c r="K112" s="1">
        <f t="shared" si="9"/>
        <v>1692923.1554466109</v>
      </c>
      <c r="L112" s="1">
        <f t="shared" si="10"/>
        <v>960901.52645089547</v>
      </c>
      <c r="M112" s="1">
        <f t="shared" si="11"/>
        <v>1314213.1535305351</v>
      </c>
      <c r="N112" s="1">
        <f t="shared" si="12"/>
        <v>767305.60240577126</v>
      </c>
    </row>
    <row r="113" spans="1:14">
      <c r="A113" s="2">
        <f>[1]Sheet1!A110</f>
        <v>99.900001525878906</v>
      </c>
      <c r="B113">
        <f>[2]Sheet1!$E110</f>
        <v>1375232</v>
      </c>
      <c r="C113">
        <f>[3]Sheet1!$E110</f>
        <v>159814</v>
      </c>
      <c r="D113">
        <f>[4]Sheet1!$E110</f>
        <v>2079281</v>
      </c>
      <c r="E113">
        <f>[5]Sheet1!$E110</f>
        <v>261325</v>
      </c>
      <c r="F113">
        <f>[6]Sheet1!$E110</f>
        <v>1602045</v>
      </c>
      <c r="G113">
        <f>[7]Sheet1!$E110</f>
        <v>205874</v>
      </c>
      <c r="I113" s="1">
        <f t="shared" si="7"/>
        <v>1496252.416</v>
      </c>
      <c r="J113" s="1">
        <f t="shared" si="8"/>
        <v>679389.4230463577</v>
      </c>
      <c r="K113" s="1">
        <f t="shared" si="9"/>
        <v>2232447.5061281393</v>
      </c>
      <c r="L113" s="1">
        <f t="shared" si="10"/>
        <v>1194885.5656847435</v>
      </c>
      <c r="M113" s="1">
        <f t="shared" si="11"/>
        <v>1720056.772006792</v>
      </c>
      <c r="N113" s="1">
        <f t="shared" si="12"/>
        <v>941340.74791841919</v>
      </c>
    </row>
    <row r="114" spans="1:14">
      <c r="A114" s="2">
        <f>[1]Sheet1!A111</f>
        <v>99.910003662109403</v>
      </c>
      <c r="B114">
        <f>[2]Sheet1!$E111</f>
        <v>1493449</v>
      </c>
      <c r="C114">
        <f>[3]Sheet1!$E111</f>
        <v>169718</v>
      </c>
      <c r="D114">
        <f>[4]Sheet1!$E111</f>
        <v>2235627</v>
      </c>
      <c r="E114">
        <f>[5]Sheet1!$E111</f>
        <v>276418</v>
      </c>
      <c r="F114">
        <f>[6]Sheet1!$E111</f>
        <v>1710054</v>
      </c>
      <c r="G114">
        <f>[7]Sheet1!$E111</f>
        <v>217849</v>
      </c>
      <c r="I114" s="1">
        <f t="shared" si="7"/>
        <v>1624872.5120000003</v>
      </c>
      <c r="J114" s="1">
        <f t="shared" si="8"/>
        <v>721492.57324503316</v>
      </c>
      <c r="K114" s="1">
        <f t="shared" si="9"/>
        <v>2400310.4538456965</v>
      </c>
      <c r="L114" s="1">
        <f t="shared" si="10"/>
        <v>1263896.9799883112</v>
      </c>
      <c r="M114" s="1">
        <f t="shared" si="11"/>
        <v>1836022.0613012137</v>
      </c>
      <c r="N114" s="1">
        <f t="shared" si="12"/>
        <v>996095.38160855521</v>
      </c>
    </row>
    <row r="115" spans="1:14">
      <c r="A115" s="2">
        <f>[1]Sheet1!A112</f>
        <v>99.919998168945298</v>
      </c>
      <c r="B115">
        <f>[2]Sheet1!$E112</f>
        <v>1637672</v>
      </c>
      <c r="C115">
        <f>[3]Sheet1!$E112</f>
        <v>180991</v>
      </c>
      <c r="D115">
        <f>[4]Sheet1!$E112</f>
        <v>2438171</v>
      </c>
      <c r="E115">
        <f>[5]Sheet1!$E112</f>
        <v>294659</v>
      </c>
      <c r="F115">
        <f>[6]Sheet1!$E112</f>
        <v>1842950</v>
      </c>
      <c r="G115">
        <f>[7]Sheet1!$E112</f>
        <v>233066</v>
      </c>
      <c r="I115" s="1">
        <f t="shared" si="7"/>
        <v>1781787.1360000002</v>
      </c>
      <c r="J115" s="1">
        <f t="shared" si="8"/>
        <v>769415.5147019868</v>
      </c>
      <c r="K115" s="1">
        <f t="shared" si="9"/>
        <v>2617774.4943872192</v>
      </c>
      <c r="L115" s="1">
        <f t="shared" si="10"/>
        <v>1347302.3472652859</v>
      </c>
      <c r="M115" s="1">
        <f t="shared" si="11"/>
        <v>1978707.6068212301</v>
      </c>
      <c r="N115" s="1">
        <f t="shared" si="12"/>
        <v>1065673.7750000209</v>
      </c>
    </row>
    <row r="116" spans="1:14">
      <c r="A116" s="2">
        <f>[1]Sheet1!A113</f>
        <v>99.930000305175795</v>
      </c>
      <c r="B116">
        <f>[2]Sheet1!$E113</f>
        <v>1819990</v>
      </c>
      <c r="C116">
        <f>[3]Sheet1!$E113</f>
        <v>194795</v>
      </c>
      <c r="D116">
        <f>[4]Sheet1!$E113</f>
        <v>2701662</v>
      </c>
      <c r="E116">
        <f>[5]Sheet1!$E113</f>
        <v>317571</v>
      </c>
      <c r="F116">
        <f>[6]Sheet1!$E113</f>
        <v>2017441</v>
      </c>
      <c r="G116">
        <f>[7]Sheet1!$E113</f>
        <v>250972</v>
      </c>
      <c r="I116" s="1">
        <f t="shared" si="7"/>
        <v>1980149.12</v>
      </c>
      <c r="J116" s="1">
        <f t="shared" si="8"/>
        <v>828098.05562913918</v>
      </c>
      <c r="K116" s="1">
        <f t="shared" si="9"/>
        <v>2900675.0863885935</v>
      </c>
      <c r="L116" s="1">
        <f t="shared" si="10"/>
        <v>1452065.4509904133</v>
      </c>
      <c r="M116" s="1">
        <f t="shared" si="11"/>
        <v>2166052.1734246882</v>
      </c>
      <c r="N116" s="1">
        <f t="shared" si="12"/>
        <v>1147547.3842572714</v>
      </c>
    </row>
    <row r="117" spans="1:14">
      <c r="A117" s="2">
        <f>[1]Sheet1!A114</f>
        <v>99.940002441406307</v>
      </c>
      <c r="B117">
        <f>[2]Sheet1!$E114</f>
        <v>2062569</v>
      </c>
      <c r="C117">
        <f>[3]Sheet1!$E114</f>
        <v>212939</v>
      </c>
      <c r="D117">
        <f>[4]Sheet1!$E114</f>
        <v>3033230</v>
      </c>
      <c r="E117">
        <f>[5]Sheet1!$E114</f>
        <v>347874</v>
      </c>
      <c r="F117">
        <f>[6]Sheet1!$E114</f>
        <v>2244829</v>
      </c>
      <c r="G117">
        <f>[7]Sheet1!$E114</f>
        <v>272609</v>
      </c>
      <c r="I117" s="1">
        <f t="shared" si="7"/>
        <v>2244075.0720000002</v>
      </c>
      <c r="J117" s="1">
        <f t="shared" si="8"/>
        <v>905230.48264900676</v>
      </c>
      <c r="K117" s="1">
        <f t="shared" si="9"/>
        <v>3256667.4485137197</v>
      </c>
      <c r="L117" s="1">
        <f t="shared" si="10"/>
        <v>1590623.2518014521</v>
      </c>
      <c r="M117" s="1">
        <f t="shared" si="11"/>
        <v>2410190.3026739173</v>
      </c>
      <c r="N117" s="1">
        <f t="shared" si="12"/>
        <v>1246480.6626834488</v>
      </c>
    </row>
    <row r="118" spans="1:14">
      <c r="A118" s="2">
        <f>[1]Sheet1!A115</f>
        <v>99.949996948242202</v>
      </c>
      <c r="B118">
        <f>[2]Sheet1!$E115</f>
        <v>2385213</v>
      </c>
      <c r="C118">
        <f>[3]Sheet1!$E115</f>
        <v>236936</v>
      </c>
      <c r="D118">
        <f>[4]Sheet1!$E115</f>
        <v>3480010</v>
      </c>
      <c r="E118">
        <f>[5]Sheet1!$E115</f>
        <v>389233</v>
      </c>
      <c r="F118">
        <f>[6]Sheet1!$E115</f>
        <v>2568626</v>
      </c>
      <c r="G118">
        <f>[7]Sheet1!$E115</f>
        <v>302866</v>
      </c>
      <c r="I118" s="1">
        <f t="shared" si="7"/>
        <v>2595111.7439999999</v>
      </c>
      <c r="J118" s="1">
        <f t="shared" si="8"/>
        <v>1007244.7491390728</v>
      </c>
      <c r="K118" s="1">
        <f t="shared" si="9"/>
        <v>3736358.6960112588</v>
      </c>
      <c r="L118" s="1">
        <f t="shared" si="10"/>
        <v>1779733.6396753842</v>
      </c>
      <c r="M118" s="1">
        <f t="shared" si="11"/>
        <v>2757839.2280196366</v>
      </c>
      <c r="N118" s="1">
        <f t="shared" si="12"/>
        <v>1384828.1325425257</v>
      </c>
    </row>
    <row r="119" spans="1:14">
      <c r="A119" s="2">
        <f>[1]Sheet1!A116</f>
        <v>99.959999084472699</v>
      </c>
      <c r="B119">
        <f>[2]Sheet1!$E116</f>
        <v>2864436</v>
      </c>
      <c r="C119">
        <f>[3]Sheet1!$E116</f>
        <v>273429</v>
      </c>
      <c r="D119">
        <f>[4]Sheet1!$E116</f>
        <v>4165932</v>
      </c>
      <c r="E119">
        <f>[5]Sheet1!$E116</f>
        <v>444357</v>
      </c>
      <c r="F119">
        <f>[6]Sheet1!$E116</f>
        <v>3039899</v>
      </c>
      <c r="G119">
        <f>[7]Sheet1!$E116</f>
        <v>346484</v>
      </c>
      <c r="I119" s="1">
        <f t="shared" si="7"/>
        <v>3116506.3680000002</v>
      </c>
      <c r="J119" s="1">
        <f t="shared" si="8"/>
        <v>1162381.08397351</v>
      </c>
      <c r="K119" s="1">
        <f t="shared" si="9"/>
        <v>4472807.9100897918</v>
      </c>
      <c r="L119" s="1">
        <f t="shared" si="10"/>
        <v>2031783.2787179782</v>
      </c>
      <c r="M119" s="1">
        <f t="shared" si="11"/>
        <v>3263827.7084393236</v>
      </c>
      <c r="N119" s="1">
        <f t="shared" si="12"/>
        <v>1584267.5991225971</v>
      </c>
    </row>
    <row r="120" spans="1:14">
      <c r="A120" s="2">
        <f>[1]Sheet1!A117</f>
        <v>99.970001220703097</v>
      </c>
      <c r="B120">
        <f>[2]Sheet1!$E117</f>
        <v>3671045</v>
      </c>
      <c r="C120">
        <f>[3]Sheet1!$E117</f>
        <v>330889</v>
      </c>
      <c r="D120">
        <f>[4]Sheet1!$E117</f>
        <v>5320186</v>
      </c>
      <c r="E120">
        <f>[5]Sheet1!$E117</f>
        <v>536734</v>
      </c>
      <c r="F120">
        <f>[6]Sheet1!$E117</f>
        <v>3847153</v>
      </c>
      <c r="G120">
        <f>[7]Sheet1!$E117</f>
        <v>417153</v>
      </c>
      <c r="I120" s="1">
        <f t="shared" si="7"/>
        <v>3994096.9600000004</v>
      </c>
      <c r="J120" s="1">
        <f t="shared" si="8"/>
        <v>1406650.7740397353</v>
      </c>
      <c r="K120" s="1">
        <f t="shared" si="9"/>
        <v>5712087.9610970523</v>
      </c>
      <c r="L120" s="1">
        <f t="shared" si="10"/>
        <v>2454168.981965886</v>
      </c>
      <c r="M120" s="1">
        <f t="shared" si="11"/>
        <v>4130546.6267153835</v>
      </c>
      <c r="N120" s="1">
        <f t="shared" si="12"/>
        <v>1907395.3826923864</v>
      </c>
    </row>
    <row r="121" spans="1:14">
      <c r="A121" s="2">
        <f>[1]Sheet1!A118</f>
        <v>99.980003356933594</v>
      </c>
      <c r="B121">
        <f>[2]Sheet1!$E118</f>
        <v>5413682</v>
      </c>
      <c r="C121">
        <f>[3]Sheet1!$E118</f>
        <v>449836</v>
      </c>
      <c r="D121">
        <f>[4]Sheet1!$E118</f>
        <v>7648243</v>
      </c>
      <c r="E121">
        <f>[5]Sheet1!$E118</f>
        <v>726768</v>
      </c>
      <c r="F121">
        <f>[6]Sheet1!$E118</f>
        <v>5627424</v>
      </c>
      <c r="G121">
        <f>[7]Sheet1!$E118</f>
        <v>562132</v>
      </c>
      <c r="I121" s="1">
        <f t="shared" si="7"/>
        <v>5890086.0160000008</v>
      </c>
      <c r="J121" s="1">
        <f t="shared" si="8"/>
        <v>1912309.437880795</v>
      </c>
      <c r="K121" s="1">
        <f t="shared" si="9"/>
        <v>8211637.1051397081</v>
      </c>
      <c r="L121" s="1">
        <f t="shared" si="10"/>
        <v>3323082.7238173527</v>
      </c>
      <c r="M121" s="1">
        <f t="shared" si="11"/>
        <v>6041958.0974027263</v>
      </c>
      <c r="N121" s="1">
        <f t="shared" si="12"/>
        <v>2570299.1019209651</v>
      </c>
    </row>
    <row r="122" spans="1:14">
      <c r="A122" s="2">
        <f>[1]Sheet1!A119</f>
        <v>99.989997863769503</v>
      </c>
      <c r="B122">
        <f>[2]Sheet1!$E119</f>
        <v>7332408</v>
      </c>
      <c r="C122">
        <f>[3]Sheet1!$E119</f>
        <v>581866</v>
      </c>
      <c r="D122">
        <f>[4]Sheet1!$E119</f>
        <v>10113183</v>
      </c>
      <c r="E122">
        <f>[5]Sheet1!$E119</f>
        <v>929044</v>
      </c>
      <c r="F122">
        <f>[6]Sheet1!$E119</f>
        <v>7270390</v>
      </c>
      <c r="G122">
        <f>[7]Sheet1!$E119</f>
        <v>722256</v>
      </c>
      <c r="I122" s="1">
        <f t="shared" si="7"/>
        <v>7977659.904000001</v>
      </c>
      <c r="J122" s="1">
        <f t="shared" si="8"/>
        <v>2473585.5809271527</v>
      </c>
      <c r="K122" s="1">
        <f t="shared" si="9"/>
        <v>10858152.489907566</v>
      </c>
      <c r="L122" s="1">
        <f t="shared" si="10"/>
        <v>4247971.9333627354</v>
      </c>
      <c r="M122" s="1">
        <f t="shared" si="11"/>
        <v>7805950.2414916325</v>
      </c>
      <c r="N122" s="1">
        <f t="shared" si="12"/>
        <v>3302452.0008770693</v>
      </c>
    </row>
    <row r="123" spans="1:14">
      <c r="A123" s="2">
        <f>[1]Sheet1!A120</f>
        <v>99.990997314453097</v>
      </c>
      <c r="B123">
        <f>[2]Sheet1!$E120</f>
        <v>7906093</v>
      </c>
      <c r="C123">
        <f>[3]Sheet1!$E120</f>
        <v>622466</v>
      </c>
      <c r="D123">
        <f>[4]Sheet1!$E120</f>
        <v>10946012</v>
      </c>
      <c r="E123">
        <f>[5]Sheet1!$E120</f>
        <v>994600</v>
      </c>
      <c r="F123">
        <f>[6]Sheet1!$E120</f>
        <v>7802063</v>
      </c>
      <c r="G123">
        <f>[7]Sheet1!$E120</f>
        <v>766910</v>
      </c>
      <c r="I123" s="1">
        <f t="shared" si="7"/>
        <v>8601829.1840000004</v>
      </c>
      <c r="J123" s="1">
        <f t="shared" si="8"/>
        <v>2646181.289536424</v>
      </c>
      <c r="K123" s="1">
        <f t="shared" si="9"/>
        <v>11752330.344695443</v>
      </c>
      <c r="L123" s="1">
        <f t="shared" si="10"/>
        <v>4547720.9743807362</v>
      </c>
      <c r="M123" s="1">
        <f t="shared" si="11"/>
        <v>8376787.9795970963</v>
      </c>
      <c r="N123" s="1">
        <f t="shared" si="12"/>
        <v>3506628.4862882872</v>
      </c>
    </row>
    <row r="124" spans="1:14">
      <c r="A124" s="2">
        <f>[1]Sheet1!A121</f>
        <v>99.991996765136705</v>
      </c>
      <c r="B124">
        <f>[2]Sheet1!$E121</f>
        <v>8622094</v>
      </c>
      <c r="C124">
        <f>[3]Sheet1!$E121</f>
        <v>671499</v>
      </c>
      <c r="D124">
        <f>[4]Sheet1!$E121</f>
        <v>11998638</v>
      </c>
      <c r="E124">
        <f>[5]Sheet1!$E121</f>
        <v>1069613</v>
      </c>
      <c r="F124">
        <f>[6]Sheet1!$E121</f>
        <v>8544980</v>
      </c>
      <c r="G124">
        <f>[7]Sheet1!$E121</f>
        <v>824841</v>
      </c>
      <c r="I124" s="1">
        <f t="shared" si="7"/>
        <v>9380838.2720000017</v>
      </c>
      <c r="J124" s="1">
        <f t="shared" si="8"/>
        <v>2854626.742251656</v>
      </c>
      <c r="K124" s="1">
        <f t="shared" si="9"/>
        <v>12882496.15133035</v>
      </c>
      <c r="L124" s="1">
        <f t="shared" si="10"/>
        <v>4890711.3156749476</v>
      </c>
      <c r="M124" s="1">
        <f t="shared" si="11"/>
        <v>9174430.6281425301</v>
      </c>
      <c r="N124" s="1">
        <f t="shared" si="12"/>
        <v>3771512.8858125689</v>
      </c>
    </row>
    <row r="125" spans="1:14">
      <c r="A125" s="2">
        <f>[1]Sheet1!A122</f>
        <v>99.992996215820298</v>
      </c>
      <c r="B125">
        <f>[2]Sheet1!$E122</f>
        <v>9565157</v>
      </c>
      <c r="C125">
        <f>[3]Sheet1!$E122</f>
        <v>732788</v>
      </c>
      <c r="D125">
        <f>[4]Sheet1!$E122</f>
        <v>13269534</v>
      </c>
      <c r="E125">
        <f>[5]Sheet1!$E122</f>
        <v>1163037</v>
      </c>
      <c r="F125">
        <f>[6]Sheet1!$E122</f>
        <v>9474611</v>
      </c>
      <c r="G125">
        <f>[7]Sheet1!$E122</f>
        <v>902026</v>
      </c>
      <c r="I125" s="1">
        <f t="shared" si="7"/>
        <v>10406890.816000002</v>
      </c>
      <c r="J125" s="1">
        <f t="shared" si="8"/>
        <v>3115173.9931125832</v>
      </c>
      <c r="K125" s="1">
        <f t="shared" si="9"/>
        <v>14247010.426095633</v>
      </c>
      <c r="L125" s="1">
        <f t="shared" si="10"/>
        <v>5317884.3342859931</v>
      </c>
      <c r="M125" s="1">
        <f t="shared" si="11"/>
        <v>10172541.228667138</v>
      </c>
      <c r="N125" s="1">
        <f t="shared" si="12"/>
        <v>4124434.5059689907</v>
      </c>
    </row>
    <row r="126" spans="1:14">
      <c r="A126" s="2">
        <f>[1]Sheet1!A123</f>
        <v>99.994003295898395</v>
      </c>
      <c r="B126">
        <f>[2]Sheet1!$E123</f>
        <v>10823000</v>
      </c>
      <c r="C126">
        <f>[3]Sheet1!$E123</f>
        <v>813613</v>
      </c>
      <c r="D126">
        <f>[4]Sheet1!$E123</f>
        <v>14947583</v>
      </c>
      <c r="E126">
        <f>[5]Sheet1!$E123</f>
        <v>1291150</v>
      </c>
      <c r="F126">
        <f>[6]Sheet1!$E123</f>
        <v>10649422</v>
      </c>
      <c r="G126">
        <f>[7]Sheet1!$E123</f>
        <v>992723</v>
      </c>
      <c r="I126" s="1">
        <f t="shared" si="7"/>
        <v>11775424.000000002</v>
      </c>
      <c r="J126" s="1">
        <f t="shared" si="8"/>
        <v>3458771.2381456955</v>
      </c>
      <c r="K126" s="1">
        <f t="shared" si="9"/>
        <v>16048669.896465832</v>
      </c>
      <c r="L126" s="1">
        <f t="shared" si="10"/>
        <v>5903669.7527364651</v>
      </c>
      <c r="M126" s="1">
        <f t="shared" si="11"/>
        <v>11433892.574214906</v>
      </c>
      <c r="N126" s="1">
        <f t="shared" si="12"/>
        <v>4539138.5570582831</v>
      </c>
    </row>
    <row r="127" spans="1:14">
      <c r="A127" s="2">
        <f>[1]Sheet1!A124</f>
        <v>99.995002746582003</v>
      </c>
      <c r="B127">
        <f>[2]Sheet1!$E124</f>
        <v>12498474</v>
      </c>
      <c r="C127">
        <f>[3]Sheet1!$E124</f>
        <v>916734</v>
      </c>
      <c r="D127">
        <f>[4]Sheet1!$E124</f>
        <v>17196574</v>
      </c>
      <c r="E127">
        <f>[5]Sheet1!$E124</f>
        <v>1447401</v>
      </c>
      <c r="F127">
        <f>[6]Sheet1!$E124</f>
        <v>12250121</v>
      </c>
      <c r="G127">
        <f>[7]Sheet1!$E124</f>
        <v>1106625</v>
      </c>
      <c r="I127" s="1">
        <f t="shared" si="7"/>
        <v>13598339.712000001</v>
      </c>
      <c r="J127" s="1">
        <f t="shared" si="8"/>
        <v>3897151.584635762</v>
      </c>
      <c r="K127" s="1">
        <f t="shared" si="9"/>
        <v>18463328.785406109</v>
      </c>
      <c r="L127" s="1">
        <f t="shared" si="10"/>
        <v>6618113.7000197591</v>
      </c>
      <c r="M127" s="1">
        <f t="shared" si="11"/>
        <v>13152504.195545454</v>
      </c>
      <c r="N127" s="1">
        <f t="shared" si="12"/>
        <v>5059945.4285884602</v>
      </c>
    </row>
    <row r="128" spans="1:14">
      <c r="A128" s="2">
        <f>[1]Sheet1!A125</f>
        <v>99.996002197265597</v>
      </c>
      <c r="B128">
        <f>[2]Sheet1!$E125</f>
        <v>14872637</v>
      </c>
      <c r="C128">
        <f>[3]Sheet1!$E125</f>
        <v>1076057</v>
      </c>
      <c r="D128">
        <f>[4]Sheet1!$E125</f>
        <v>20499484</v>
      </c>
      <c r="E128">
        <f>[5]Sheet1!$E125</f>
        <v>1655071</v>
      </c>
      <c r="F128">
        <f>[6]Sheet1!$E125</f>
        <v>14661183</v>
      </c>
      <c r="G128">
        <f>[7]Sheet1!$E125</f>
        <v>1283422</v>
      </c>
      <c r="I128" s="1">
        <f t="shared" si="7"/>
        <v>16181429.056000002</v>
      </c>
      <c r="J128" s="1">
        <f t="shared" si="8"/>
        <v>4574453.7049006624</v>
      </c>
      <c r="K128" s="1">
        <f t="shared" si="9"/>
        <v>22009541.72750758</v>
      </c>
      <c r="L128" s="1">
        <f t="shared" si="10"/>
        <v>7567666.4998886995</v>
      </c>
      <c r="M128" s="1">
        <f t="shared" si="11"/>
        <v>15741172.754061751</v>
      </c>
      <c r="N128" s="1">
        <f t="shared" si="12"/>
        <v>5868334.1528068306</v>
      </c>
    </row>
    <row r="129" spans="1:14">
      <c r="A129" s="2">
        <f>[1]Sheet1!A126</f>
        <v>99.997001647949205</v>
      </c>
      <c r="B129">
        <f>[2]Sheet1!$E126</f>
        <v>18943372</v>
      </c>
      <c r="C129">
        <f>[3]Sheet1!$E126</f>
        <v>1322371</v>
      </c>
      <c r="D129">
        <f>[4]Sheet1!$E126</f>
        <v>26179280</v>
      </c>
      <c r="E129">
        <f>[5]Sheet1!$E126</f>
        <v>2000887</v>
      </c>
      <c r="F129">
        <f>[6]Sheet1!$E126</f>
        <v>18652028</v>
      </c>
      <c r="G129">
        <f>[7]Sheet1!$E126</f>
        <v>1562123</v>
      </c>
      <c r="I129" s="1">
        <f t="shared" si="7"/>
        <v>20610388.736000001</v>
      </c>
      <c r="J129" s="1">
        <f t="shared" si="8"/>
        <v>5621565.5120529812</v>
      </c>
      <c r="K129" s="1">
        <f t="shared" si="9"/>
        <v>28107729.714372553</v>
      </c>
      <c r="L129" s="1">
        <f t="shared" si="10"/>
        <v>9148879.7277958468</v>
      </c>
      <c r="M129" s="1">
        <f t="shared" si="11"/>
        <v>20025996.19427688</v>
      </c>
      <c r="N129" s="1">
        <f t="shared" si="12"/>
        <v>7142669.9493892612</v>
      </c>
    </row>
    <row r="130" spans="1:14">
      <c r="A130" s="2">
        <f>[1]Sheet1!A127</f>
        <v>99.998001098632798</v>
      </c>
      <c r="B130">
        <f>[2]Sheet1!$E127</f>
        <v>27231096</v>
      </c>
      <c r="C130">
        <f>[3]Sheet1!$E127</f>
        <v>1824698</v>
      </c>
      <c r="D130">
        <f>[4]Sheet1!$E127</f>
        <v>37692492</v>
      </c>
      <c r="E130">
        <f>[5]Sheet1!$E127</f>
        <v>2757970</v>
      </c>
      <c r="F130">
        <f>[6]Sheet1!$E127</f>
        <v>27073618</v>
      </c>
      <c r="G130">
        <f>[7]Sheet1!$E127</f>
        <v>2112647</v>
      </c>
      <c r="I130" s="1">
        <f t="shared" si="7"/>
        <v>29627432.448000003</v>
      </c>
      <c r="J130" s="1">
        <f t="shared" si="8"/>
        <v>7757020.7957615899</v>
      </c>
      <c r="K130" s="1">
        <f t="shared" si="9"/>
        <v>40469041.829918534</v>
      </c>
      <c r="L130" s="1">
        <f t="shared" si="10"/>
        <v>12610575.121368229</v>
      </c>
      <c r="M130" s="1">
        <f t="shared" si="11"/>
        <v>29067947.519342456</v>
      </c>
      <c r="N130" s="1">
        <f t="shared" si="12"/>
        <v>9659892.4928237889</v>
      </c>
    </row>
    <row r="131" spans="1:14">
      <c r="A131" s="2">
        <f>[1]Sheet1!A128</f>
        <v>99.999000549316406</v>
      </c>
      <c r="B131">
        <f>[2]Sheet1!$E128</f>
        <v>88110584</v>
      </c>
      <c r="C131">
        <f>[3]Sheet1!$E128</f>
        <v>4714549</v>
      </c>
      <c r="D131">
        <f>[4]Sheet1!$E128</f>
        <v>125537528</v>
      </c>
      <c r="E131">
        <f>[5]Sheet1!$E128</f>
        <v>6445080</v>
      </c>
      <c r="F131">
        <f>[6]Sheet1!$E128</f>
        <v>91410392</v>
      </c>
      <c r="G131">
        <f>[7]Sheet1!$E128</f>
        <v>4813638</v>
      </c>
      <c r="I131" s="1">
        <f t="shared" si="7"/>
        <v>95864315.392000005</v>
      </c>
      <c r="J131" s="1">
        <f t="shared" si="8"/>
        <v>20042141.020397354</v>
      </c>
      <c r="K131" s="1">
        <f t="shared" si="9"/>
        <v>134785024.8759506</v>
      </c>
      <c r="L131" s="1">
        <f t="shared" si="10"/>
        <v>29469561.12765111</v>
      </c>
      <c r="M131" s="1">
        <f t="shared" si="11"/>
        <v>98143974.602083907</v>
      </c>
      <c r="N131" s="1">
        <f t="shared" si="12"/>
        <v>22009936.15089095</v>
      </c>
    </row>
    <row r="132" spans="1:14">
      <c r="A132" t="s">
        <v>1</v>
      </c>
      <c r="B132" t="s">
        <v>10</v>
      </c>
      <c r="C132" t="s">
        <v>2</v>
      </c>
      <c r="D132" t="s">
        <v>11</v>
      </c>
      <c r="E132" t="s">
        <v>3</v>
      </c>
      <c r="F132" t="s">
        <v>12</v>
      </c>
      <c r="G132" t="s">
        <v>4</v>
      </c>
      <c r="I132" t="s">
        <v>5</v>
      </c>
      <c r="J132" t="s">
        <v>6</v>
      </c>
      <c r="K132" t="s">
        <v>13</v>
      </c>
      <c r="L132" t="s">
        <v>14</v>
      </c>
      <c r="M132" t="s">
        <v>15</v>
      </c>
      <c r="N132" t="s">
        <v>16</v>
      </c>
    </row>
    <row r="134" spans="1:14">
      <c r="A134" t="s">
        <v>26</v>
      </c>
      <c r="B134" s="1">
        <f t="shared" ref="B134:G134" si="13">AVERAGE(B5:B54)</f>
        <v>8721.6</v>
      </c>
      <c r="C134" s="1">
        <f t="shared" si="13"/>
        <v>3936.12</v>
      </c>
      <c r="D134" s="1">
        <f t="shared" si="13"/>
        <v>16740.16</v>
      </c>
      <c r="E134" s="1">
        <f t="shared" si="13"/>
        <v>6218.78</v>
      </c>
      <c r="F134" s="1">
        <f t="shared" si="13"/>
        <v>25824.94</v>
      </c>
      <c r="G134" s="1">
        <f t="shared" si="13"/>
        <v>8011.64</v>
      </c>
      <c r="I134" s="1">
        <f t="shared" ref="I134:N134" si="14">AVERAGE(I5:I54)</f>
        <v>9489.1008000000002</v>
      </c>
      <c r="J134" s="1">
        <f t="shared" si="14"/>
        <v>16732.941393377481</v>
      </c>
      <c r="K134" s="1">
        <f t="shared" si="14"/>
        <v>17973.293866575048</v>
      </c>
      <c r="L134" s="1">
        <f t="shared" si="14"/>
        <v>28434.82429223751</v>
      </c>
      <c r="M134" s="1">
        <f t="shared" si="14"/>
        <v>27727.28789370404</v>
      </c>
      <c r="N134" s="1">
        <f t="shared" si="14"/>
        <v>36632.518869080726</v>
      </c>
    </row>
    <row r="135" spans="1:14">
      <c r="A135" t="s">
        <v>27</v>
      </c>
      <c r="B135" s="1">
        <f>AVERAGE(B55:B94)</f>
        <v>46236.2</v>
      </c>
      <c r="C135" s="1">
        <f t="shared" ref="C135:N135" si="15">AVERAGE(C55:C94)</f>
        <v>13762.525</v>
      </c>
      <c r="D135" s="1">
        <f t="shared" si="15"/>
        <v>67386.649999999994</v>
      </c>
      <c r="E135" s="1">
        <f t="shared" si="15"/>
        <v>17917.55</v>
      </c>
      <c r="F135" s="1">
        <f t="shared" si="15"/>
        <v>69492.074999999997</v>
      </c>
      <c r="G135" s="1">
        <f t="shared" si="15"/>
        <v>17493.75</v>
      </c>
      <c r="H135" s="1"/>
      <c r="I135" s="1">
        <f t="shared" si="15"/>
        <v>50304.9856</v>
      </c>
      <c r="J135" s="1">
        <f t="shared" si="15"/>
        <v>58506.225483443719</v>
      </c>
      <c r="K135" s="1">
        <f t="shared" si="15"/>
        <v>72350.566728994207</v>
      </c>
      <c r="L135" s="1">
        <f t="shared" si="15"/>
        <v>81926.420615841096</v>
      </c>
      <c r="M135" s="1">
        <f t="shared" si="15"/>
        <v>74611.084085998751</v>
      </c>
      <c r="N135" s="1">
        <f t="shared" si="15"/>
        <v>79988.632410590217</v>
      </c>
    </row>
    <row r="136" spans="1:14">
      <c r="A136" t="s">
        <v>28</v>
      </c>
      <c r="B136" s="1">
        <f>AVERAGE(B95:B103)</f>
        <v>126733.33333333333</v>
      </c>
      <c r="C136" s="1">
        <f t="shared" ref="C136:N136" si="16">AVERAGE(C95:C103)</f>
        <v>27970.777777777777</v>
      </c>
      <c r="D136" s="1">
        <f t="shared" si="16"/>
        <v>198179</v>
      </c>
      <c r="E136" s="1">
        <f t="shared" si="16"/>
        <v>40928.222222222219</v>
      </c>
      <c r="F136" s="1">
        <f t="shared" si="16"/>
        <v>172536.11111111112</v>
      </c>
      <c r="G136" s="1">
        <f t="shared" si="16"/>
        <v>36498.222222222219</v>
      </c>
      <c r="H136" s="1"/>
      <c r="I136" s="1">
        <f t="shared" si="16"/>
        <v>137885.86666666667</v>
      </c>
      <c r="J136" s="1">
        <f t="shared" si="16"/>
        <v>118907.29583517292</v>
      </c>
      <c r="K136" s="1">
        <f t="shared" si="16"/>
        <v>212777.50064419792</v>
      </c>
      <c r="L136" s="1">
        <f t="shared" si="16"/>
        <v>187140.69439384254</v>
      </c>
      <c r="M136" s="1">
        <f t="shared" si="16"/>
        <v>185245.67433023604</v>
      </c>
      <c r="N136" s="1">
        <f t="shared" si="16"/>
        <v>166884.90923749155</v>
      </c>
    </row>
    <row r="137" spans="1:14">
      <c r="A137" t="s">
        <v>29</v>
      </c>
      <c r="B137" s="1">
        <f>B140*0.9+B141*0.09+B142*0.01</f>
        <v>880984.49500000011</v>
      </c>
      <c r="C137" s="1">
        <f t="shared" ref="C137:N137" si="17">C140*0.9+C141*0.09+C142*0.01</f>
        <v>103510.811</v>
      </c>
      <c r="D137" s="1">
        <f t="shared" si="17"/>
        <v>1339307.7279999999</v>
      </c>
      <c r="E137" s="1">
        <f t="shared" si="17"/>
        <v>166693.64300000001</v>
      </c>
      <c r="F137" s="1">
        <f t="shared" si="17"/>
        <v>1031772.118</v>
      </c>
      <c r="G137" s="1">
        <f t="shared" si="17"/>
        <v>133865.261</v>
      </c>
      <c r="H137" s="1"/>
      <c r="I137" s="1">
        <f t="shared" si="17"/>
        <v>958511.13056000008</v>
      </c>
      <c r="J137" s="1">
        <f t="shared" si="17"/>
        <v>440037.48210013245</v>
      </c>
      <c r="K137" s="1">
        <f t="shared" si="17"/>
        <v>1437965.4300268912</v>
      </c>
      <c r="L137" s="1">
        <f t="shared" si="17"/>
        <v>762192.01343960862</v>
      </c>
      <c r="M137" s="1">
        <f t="shared" si="17"/>
        <v>1107775.7608142663</v>
      </c>
      <c r="N137" s="1">
        <f t="shared" si="17"/>
        <v>612087.12566926563</v>
      </c>
    </row>
    <row r="139" spans="1:14">
      <c r="A139" t="s">
        <v>20</v>
      </c>
      <c r="B139" s="1">
        <f>AVERAGE(B5:B103)</f>
        <v>34607.353535353534</v>
      </c>
      <c r="C139" s="1">
        <f t="shared" ref="C139:G139" si="18">AVERAGE(C5:C103)</f>
        <v>10091.353535353535</v>
      </c>
      <c r="D139" s="1">
        <f t="shared" si="18"/>
        <v>53697.828282828283</v>
      </c>
      <c r="E139" s="1">
        <f t="shared" si="18"/>
        <v>14100.959595959595</v>
      </c>
      <c r="F139" s="1">
        <f t="shared" si="18"/>
        <v>56805.606060606064</v>
      </c>
      <c r="G139" s="1">
        <f t="shared" si="18"/>
        <v>14432.484848484848</v>
      </c>
      <c r="I139" s="1">
        <f t="shared" ref="I139:N139" si="19">AVERAGE(I5:I103)</f>
        <v>37652.800646464646</v>
      </c>
      <c r="J139" s="1">
        <f t="shared" si="19"/>
        <v>42899.613651749271</v>
      </c>
      <c r="K139" s="1">
        <f t="shared" si="19"/>
        <v>57653.382507942435</v>
      </c>
      <c r="L139" s="1">
        <f t="shared" si="19"/>
        <v>64475.396856465668</v>
      </c>
      <c r="M139" s="1">
        <f t="shared" si="19"/>
        <v>60990.089162598772</v>
      </c>
      <c r="N139" s="1">
        <f t="shared" si="19"/>
        <v>65991.266899142109</v>
      </c>
    </row>
    <row r="140" spans="1:14">
      <c r="A140" t="s">
        <v>21</v>
      </c>
      <c r="B140" s="1">
        <f>AVERAGE(B104:B112)</f>
        <v>497607.44444444444</v>
      </c>
      <c r="C140" s="1">
        <f t="shared" ref="C140:G140" si="20">AVERAGE(C104:C112)</f>
        <v>75711.888888888891</v>
      </c>
      <c r="D140" s="1">
        <f t="shared" si="20"/>
        <v>799893.33333333337</v>
      </c>
      <c r="E140" s="1">
        <f t="shared" si="20"/>
        <v>123322.66666666667</v>
      </c>
      <c r="F140" s="1">
        <f t="shared" si="20"/>
        <v>643310.11111111112</v>
      </c>
      <c r="G140" s="1">
        <f t="shared" si="20"/>
        <v>100764.44444444444</v>
      </c>
      <c r="I140" s="1">
        <f t="shared" ref="I140:N140" si="21">AVERAGE(I104:I112)</f>
        <v>541396.89955555554</v>
      </c>
      <c r="J140" s="1">
        <f t="shared" si="21"/>
        <v>321860.76632818248</v>
      </c>
      <c r="K140" s="1">
        <f t="shared" si="21"/>
        <v>858816.04129914357</v>
      </c>
      <c r="L140" s="1">
        <f t="shared" si="21"/>
        <v>563882.04083708441</v>
      </c>
      <c r="M140" s="1">
        <f t="shared" si="21"/>
        <v>690698.39680977049</v>
      </c>
      <c r="N140" s="1">
        <f t="shared" si="21"/>
        <v>460736.55486811022</v>
      </c>
    </row>
    <row r="141" spans="1:14">
      <c r="A141" t="s">
        <v>22</v>
      </c>
      <c r="B141" s="1">
        <f>AVERAGE(B113:B121)</f>
        <v>2524809.777777778</v>
      </c>
      <c r="C141" s="1">
        <f t="shared" ref="C141:G141" si="22">AVERAGE(C113:C121)</f>
        <v>245483</v>
      </c>
      <c r="D141" s="1">
        <f t="shared" si="22"/>
        <v>3678038</v>
      </c>
      <c r="E141" s="1">
        <f t="shared" si="22"/>
        <v>399437.66666666669</v>
      </c>
      <c r="F141" s="1">
        <f t="shared" si="22"/>
        <v>2722269</v>
      </c>
      <c r="G141" s="1">
        <f t="shared" si="22"/>
        <v>312111.66666666669</v>
      </c>
      <c r="I141" s="1">
        <f t="shared" ref="I141:N141" si="23">AVERAGE(I113:I121)</f>
        <v>2746993.0382222226</v>
      </c>
      <c r="J141" s="1">
        <f t="shared" si="23"/>
        <v>1043579.1215894041</v>
      </c>
      <c r="K141" s="1">
        <f t="shared" si="23"/>
        <v>3948974.0735112419</v>
      </c>
      <c r="L141" s="1">
        <f t="shared" si="23"/>
        <v>1826393.5799896452</v>
      </c>
      <c r="M141" s="1">
        <f t="shared" si="23"/>
        <v>2922800.0640894342</v>
      </c>
      <c r="N141" s="1">
        <f t="shared" si="23"/>
        <v>1427103.1297495766</v>
      </c>
    </row>
    <row r="142" spans="1:14">
      <c r="A142" t="s">
        <v>23</v>
      </c>
      <c r="B142" s="1">
        <f>AVERAGE(B122:B131)</f>
        <v>20590491.5</v>
      </c>
      <c r="C142" s="1">
        <f t="shared" ref="C142:G142" si="24">AVERAGE(C122:C131)</f>
        <v>1327664.1000000001</v>
      </c>
      <c r="D142" s="1">
        <f t="shared" si="24"/>
        <v>28838030.800000001</v>
      </c>
      <c r="E142" s="1">
        <f t="shared" si="24"/>
        <v>1975385.3</v>
      </c>
      <c r="F142" s="1">
        <f t="shared" si="24"/>
        <v>20778880.800000001</v>
      </c>
      <c r="G142" s="1">
        <f t="shared" si="24"/>
        <v>1508721.1</v>
      </c>
      <c r="I142" s="1">
        <f t="shared" ref="I142:N142" si="25">AVERAGE(I122:I131)</f>
        <v>22402454.752</v>
      </c>
      <c r="J142" s="1">
        <f t="shared" si="25"/>
        <v>5644067.1461721864</v>
      </c>
      <c r="K142" s="1">
        <f t="shared" si="25"/>
        <v>30962332.624165021</v>
      </c>
      <c r="L142" s="1">
        <f t="shared" si="25"/>
        <v>9032275.4487164523</v>
      </c>
      <c r="M142" s="1">
        <f t="shared" si="25"/>
        <v>22309519.791742377</v>
      </c>
      <c r="N142" s="1">
        <f t="shared" si="25"/>
        <v>6898494.4610504489</v>
      </c>
    </row>
    <row r="143" spans="1:14">
      <c r="A143" t="s">
        <v>25</v>
      </c>
      <c r="B143" s="1">
        <f>0.99*B139+0.009*B140+0.0009*B141+0.0001*B142</f>
        <v>43071.124949999998</v>
      </c>
      <c r="C143" s="1">
        <f t="shared" ref="C143:G143" si="26">0.99*C139+0.009*C140+0.0009*C141+0.0001*C142</f>
        <v>11025.54811</v>
      </c>
      <c r="D143" s="1">
        <f t="shared" si="26"/>
        <v>66553.927280000004</v>
      </c>
      <c r="E143" s="1">
        <f t="shared" si="26"/>
        <v>15626.886429999999</v>
      </c>
      <c r="F143" s="1">
        <f t="shared" si="26"/>
        <v>66555.271179999996</v>
      </c>
      <c r="G143" s="1">
        <f t="shared" si="26"/>
        <v>15626.812609999999</v>
      </c>
      <c r="I143" s="1">
        <f t="shared" ref="I143:N143" si="27">0.99*I139+0.009*I140+0.0009*I141+0.0001*I142</f>
        <v>46861.383945599999</v>
      </c>
      <c r="J143" s="1">
        <f t="shared" si="27"/>
        <v>46870.992336233103</v>
      </c>
      <c r="K143" s="1">
        <f t="shared" si="27"/>
        <v>71456.502983131926</v>
      </c>
      <c r="L143" s="1">
        <f t="shared" si="27"/>
        <v>71452.563022297094</v>
      </c>
      <c r="M143" s="1">
        <f t="shared" si="27"/>
        <v>71457.945879115447</v>
      </c>
      <c r="N143" s="1">
        <f t="shared" si="27"/>
        <v>71452.225486843337</v>
      </c>
    </row>
    <row r="144" spans="1:14">
      <c r="A144" t="s">
        <v>19</v>
      </c>
      <c r="B144" s="1">
        <f t="shared" ref="B144:G144" si="28">B143-B3</f>
        <v>1.1249499999976251</v>
      </c>
      <c r="C144" s="1">
        <f t="shared" si="28"/>
        <v>2.5481099999997241</v>
      </c>
      <c r="D144" s="1">
        <f t="shared" si="28"/>
        <v>-1.0727199999964796</v>
      </c>
      <c r="E144" s="1">
        <f t="shared" si="28"/>
        <v>-1.1135700000013458</v>
      </c>
      <c r="F144" s="1">
        <f t="shared" si="28"/>
        <v>0.2711799999960931</v>
      </c>
      <c r="G144" s="1">
        <f t="shared" si="28"/>
        <v>-1.1873900000009598</v>
      </c>
      <c r="H144" s="1"/>
      <c r="I144" s="1">
        <f t="shared" ref="I144:N144" si="29">I143-I3</f>
        <v>1.2239455999952042</v>
      </c>
      <c r="J144" s="1">
        <f t="shared" si="29"/>
        <v>10.83233623309934</v>
      </c>
      <c r="K144" s="1">
        <f t="shared" si="29"/>
        <v>-1.1517399951117113</v>
      </c>
      <c r="L144" s="1">
        <f t="shared" si="29"/>
        <v>-5.0917008299438749</v>
      </c>
      <c r="M144" s="1">
        <f t="shared" si="29"/>
        <v>0.29115598840871826</v>
      </c>
      <c r="N144" s="1">
        <f t="shared" si="29"/>
        <v>-5.4292362837004475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"/>
  <sheetViews>
    <sheetView workbookViewId="0">
      <selection activeCell="F133" sqref="F133"/>
    </sheetView>
  </sheetViews>
  <sheetFormatPr baseColWidth="10" defaultRowHeight="15" x14ac:dyDescent="0"/>
  <cols>
    <col min="1" max="1" width="10.83203125" style="2"/>
    <col min="2" max="2" width="11" style="1" bestFit="1" customWidth="1"/>
    <col min="3" max="3" width="11.33203125" style="1" bestFit="1" customWidth="1"/>
    <col min="4" max="4" width="11" style="1" bestFit="1" customWidth="1"/>
    <col min="6" max="6" width="11.6640625" customWidth="1"/>
  </cols>
  <sheetData>
    <row r="1" spans="1:11">
      <c r="A1" s="2" t="s">
        <v>0</v>
      </c>
      <c r="B1" s="1" t="s">
        <v>75</v>
      </c>
      <c r="C1" s="1" t="s">
        <v>76</v>
      </c>
      <c r="D1" s="1" t="s">
        <v>77</v>
      </c>
      <c r="E1" t="s">
        <v>5</v>
      </c>
      <c r="F1" t="s">
        <v>13</v>
      </c>
      <c r="G1" t="s">
        <v>15</v>
      </c>
      <c r="H1" t="s">
        <v>6</v>
      </c>
      <c r="I1" t="s">
        <v>14</v>
      </c>
      <c r="J1" t="s">
        <v>16</v>
      </c>
      <c r="K1" t="s">
        <v>74</v>
      </c>
    </row>
    <row r="2" spans="1:11">
      <c r="A2" s="2">
        <f>inequalitycalc!A5</f>
        <v>0</v>
      </c>
      <c r="B2" s="1">
        <v>-88772.51047619048</v>
      </c>
      <c r="C2" s="1">
        <v>-4559.4897511964464</v>
      </c>
      <c r="D2" s="1">
        <v>-4245.5710802798039</v>
      </c>
      <c r="E2" s="1">
        <f>inequalitycalc!I5</f>
        <v>-93211.136000000013</v>
      </c>
      <c r="F2" s="1">
        <f>inequalitycalc!K5</f>
        <v>-4787.464238756269</v>
      </c>
      <c r="G2" s="1">
        <f>inequalitycalc!M5</f>
        <v>-4457.8496342937942</v>
      </c>
      <c r="H2" s="1">
        <f>inequalitycalc!J5</f>
        <v>-30820.662251655631</v>
      </c>
      <c r="I2" s="1">
        <f>inequalitycalc!L5</f>
        <v>-2377.6542395716701</v>
      </c>
      <c r="J2" s="1">
        <f>inequalitycalc!N5</f>
        <v>1778.6682676795763</v>
      </c>
      <c r="K2" s="9"/>
    </row>
    <row r="3" spans="1:11">
      <c r="A3" s="2">
        <f>inequalitycalc!A6</f>
        <v>1</v>
      </c>
      <c r="B3" s="1">
        <v>0</v>
      </c>
      <c r="C3" s="1">
        <v>-2077.7939390964743</v>
      </c>
      <c r="D3" s="1">
        <v>435.6005010113671</v>
      </c>
      <c r="E3" s="1">
        <f>inequalitycalc!I6</f>
        <v>0</v>
      </c>
      <c r="F3" s="1">
        <f>inequalitycalc!K6</f>
        <v>-2181.683636051298</v>
      </c>
      <c r="G3" s="1">
        <f>inequalitycalc!M6</f>
        <v>457.38052606193548</v>
      </c>
      <c r="H3" s="1">
        <f>inequalitycalc!J6</f>
        <v>0</v>
      </c>
      <c r="I3" s="1">
        <f>inequalitycalc!L6</f>
        <v>1248.2684757751269</v>
      </c>
      <c r="J3" s="1">
        <f>inequalitycalc!N6</f>
        <v>8847.6172184061179</v>
      </c>
      <c r="K3" s="9"/>
    </row>
    <row r="4" spans="1:11">
      <c r="A4" s="2">
        <f>inequalitycalc!A7</f>
        <v>2</v>
      </c>
      <c r="B4" s="1">
        <v>0</v>
      </c>
      <c r="C4" s="1">
        <v>-731.1135169556984</v>
      </c>
      <c r="D4" s="1">
        <v>3464.3532803439243</v>
      </c>
      <c r="E4" s="1">
        <f>inequalitycalc!I7</f>
        <v>0</v>
      </c>
      <c r="F4" s="1">
        <f>inequalitycalc!K7</f>
        <v>-767.66919280348338</v>
      </c>
      <c r="G4" s="1">
        <f>inequalitycalc!M7</f>
        <v>3637.5709443611208</v>
      </c>
      <c r="H4" s="1">
        <f>inequalitycalc!J7</f>
        <v>0</v>
      </c>
      <c r="I4" s="1">
        <f>inequalitycalc!L7</f>
        <v>3767.6674873212619</v>
      </c>
      <c r="J4" s="1">
        <f>inequalitycalc!N7</f>
        <v>11600.209241910243</v>
      </c>
      <c r="K4" s="9"/>
    </row>
    <row r="5" spans="1:11">
      <c r="A5" s="2">
        <f>inequalitycalc!A8</f>
        <v>3</v>
      </c>
      <c r="B5" s="1">
        <v>0</v>
      </c>
      <c r="C5" s="1">
        <v>-31.698628007869445</v>
      </c>
      <c r="D5" s="1">
        <v>6219.0663078665139</v>
      </c>
      <c r="E5" s="1">
        <f>inequalitycalc!I8</f>
        <v>0</v>
      </c>
      <c r="F5" s="1">
        <f>inequalitycalc!K8</f>
        <v>-33.283559408262917</v>
      </c>
      <c r="G5" s="1">
        <f>inequalitycalc!M8</f>
        <v>6530.01962325984</v>
      </c>
      <c r="H5" s="1">
        <f>inequalitycalc!J8</f>
        <v>0</v>
      </c>
      <c r="I5" s="1">
        <f>inequalitycalc!L8</f>
        <v>5985.2873069217621</v>
      </c>
      <c r="J5" s="1">
        <f>inequalitycalc!N8</f>
        <v>13817.829061510743</v>
      </c>
      <c r="K5" s="9"/>
    </row>
    <row r="6" spans="1:11">
      <c r="A6" s="2">
        <f>inequalitycalc!A9</f>
        <v>4</v>
      </c>
      <c r="B6" s="1">
        <v>0</v>
      </c>
      <c r="C6" s="1">
        <v>378.338463319732</v>
      </c>
      <c r="D6" s="1">
        <v>8263.1165461804176</v>
      </c>
      <c r="E6" s="1">
        <f>inequalitycalc!I9</f>
        <v>0</v>
      </c>
      <c r="F6" s="1">
        <f>inequalitycalc!K9</f>
        <v>397.25538648571865</v>
      </c>
      <c r="G6" s="1">
        <f>inequalitycalc!M9</f>
        <v>8676.2723734894389</v>
      </c>
      <c r="H6" s="1">
        <f>inequalitycalc!J9</f>
        <v>0</v>
      </c>
      <c r="I6" s="1">
        <f>inequalitycalc!L9</f>
        <v>7622.2108026268725</v>
      </c>
      <c r="J6" s="1">
        <f>inequalitycalc!N9</f>
        <v>15692.517981173023</v>
      </c>
      <c r="K6" s="9"/>
    </row>
    <row r="7" spans="1:11">
      <c r="A7" s="2">
        <f>inequalitycalc!A10</f>
        <v>5</v>
      </c>
      <c r="B7" s="1">
        <v>0</v>
      </c>
      <c r="C7" s="1">
        <v>1794.5513598003506</v>
      </c>
      <c r="D7" s="1">
        <v>9930.8733939492904</v>
      </c>
      <c r="E7" s="1">
        <f>inequalitycalc!I10</f>
        <v>0</v>
      </c>
      <c r="F7" s="1">
        <f>inequalitycalc!K10</f>
        <v>1884.2789277903682</v>
      </c>
      <c r="G7" s="1">
        <f>inequalitycalc!M10</f>
        <v>10427.417063646755</v>
      </c>
      <c r="H7" s="1">
        <f>inequalitycalc!J10</f>
        <v>0</v>
      </c>
      <c r="I7" s="1">
        <f>inequalitycalc!L10</f>
        <v>9016.7964623756416</v>
      </c>
      <c r="J7" s="1">
        <f>inequalitycalc!N10</f>
        <v>17466.613836853423</v>
      </c>
      <c r="K7" s="9"/>
    </row>
    <row r="8" spans="1:11">
      <c r="A8" s="2">
        <f>inequalitycalc!A11</f>
        <v>6</v>
      </c>
      <c r="B8" s="1">
        <v>0</v>
      </c>
      <c r="C8" s="1">
        <v>3040.0006795934146</v>
      </c>
      <c r="D8" s="1">
        <v>11402.303255346844</v>
      </c>
      <c r="E8" s="1">
        <f>inequalitycalc!I11</f>
        <v>0</v>
      </c>
      <c r="F8" s="1">
        <f>inequalitycalc!K11</f>
        <v>3192.0007135730852</v>
      </c>
      <c r="G8" s="1">
        <f>inequalitycalc!M11</f>
        <v>11972.418418114186</v>
      </c>
      <c r="H8" s="1">
        <f>inequalitycalc!J11</f>
        <v>0</v>
      </c>
      <c r="I8" s="1">
        <f>inequalitycalc!L11</f>
        <v>10219.340818159006</v>
      </c>
      <c r="J8" s="1">
        <f>inequalitycalc!N11</f>
        <v>19103.537332558531</v>
      </c>
      <c r="K8" s="9"/>
    </row>
    <row r="9" spans="1:11">
      <c r="A9" s="2">
        <f>inequalitycalc!A12</f>
        <v>7</v>
      </c>
      <c r="B9" s="1">
        <v>0</v>
      </c>
      <c r="C9" s="1">
        <v>4222.0527433707393</v>
      </c>
      <c r="D9" s="1">
        <v>12556.746836665701</v>
      </c>
      <c r="E9" s="1">
        <f>inequalitycalc!I12</f>
        <v>0</v>
      </c>
      <c r="F9" s="1">
        <f>inequalitycalc!K12</f>
        <v>4433.1553805392768</v>
      </c>
      <c r="G9" s="1">
        <f>inequalitycalc!M12</f>
        <v>13184.584178498986</v>
      </c>
      <c r="H9" s="1">
        <f>inequalitycalc!J12</f>
        <v>450.61933774834438</v>
      </c>
      <c r="I9" s="1">
        <f>inequalitycalc!L12</f>
        <v>11371.58864195143</v>
      </c>
      <c r="J9" s="1">
        <f>inequalitycalc!N12</f>
        <v>20603.288468288356</v>
      </c>
      <c r="K9" s="9"/>
    </row>
    <row r="10" spans="1:11">
      <c r="A10" s="2">
        <f>inequalitycalc!A13</f>
        <v>8</v>
      </c>
      <c r="B10" s="1">
        <v>0</v>
      </c>
      <c r="C10" s="1">
        <v>5271.1750767924832</v>
      </c>
      <c r="D10" s="1">
        <v>13500.54792219033</v>
      </c>
      <c r="E10" s="1">
        <f>inequalitycalc!I13</f>
        <v>0</v>
      </c>
      <c r="F10" s="1">
        <f>inequalitycalc!K13</f>
        <v>5534.7338306321071</v>
      </c>
      <c r="G10" s="1">
        <f>inequalitycalc!M13</f>
        <v>14175.575318299847</v>
      </c>
      <c r="H10" s="1">
        <f>inequalitycalc!J13</f>
        <v>1930.0111258278146</v>
      </c>
      <c r="I10" s="1">
        <f>inequalitycalc!L13</f>
        <v>12459.822697755388</v>
      </c>
      <c r="J10" s="1">
        <f>inequalitycalc!N13</f>
        <v>21956.722420044538</v>
      </c>
      <c r="K10" s="9"/>
    </row>
    <row r="11" spans="1:11">
      <c r="A11" s="2">
        <f>inequalitycalc!A14</f>
        <v>9</v>
      </c>
      <c r="B11" s="1">
        <v>30.049523809523812</v>
      </c>
      <c r="C11" s="1">
        <v>6192.4803617953976</v>
      </c>
      <c r="D11" s="1">
        <v>14615.112584402512</v>
      </c>
      <c r="E11" s="1">
        <f>inequalitycalc!I14</f>
        <v>31.552000000000003</v>
      </c>
      <c r="F11" s="1">
        <f>inequalitycalc!K14</f>
        <v>6502.1043798851679</v>
      </c>
      <c r="G11" s="1">
        <f>inequalitycalc!M14</f>
        <v>15345.868213622638</v>
      </c>
      <c r="H11" s="1">
        <f>inequalitycalc!J14</f>
        <v>3201.0977483443712</v>
      </c>
      <c r="I11" s="1">
        <f>inequalitycalc!L14</f>
        <v>13484.042985570875</v>
      </c>
      <c r="J11" s="1">
        <f>inequalitycalc!N14</f>
        <v>23150.121951829551</v>
      </c>
      <c r="K11" s="9"/>
    </row>
    <row r="12" spans="1:11">
      <c r="A12" s="2">
        <f>inequalitycalc!A15</f>
        <v>10</v>
      </c>
      <c r="B12" s="1">
        <v>737.76761904761906</v>
      </c>
      <c r="C12" s="1">
        <v>7047.3207816205222</v>
      </c>
      <c r="D12" s="1">
        <v>15609.017952907323</v>
      </c>
      <c r="E12" s="1">
        <f>inequalitycalc!I15</f>
        <v>774.65600000000006</v>
      </c>
      <c r="F12" s="1">
        <f>inequalitycalc!K15</f>
        <v>7399.6868207015486</v>
      </c>
      <c r="G12" s="1">
        <f>inequalitycalc!M15</f>
        <v>16389.46885055269</v>
      </c>
      <c r="H12" s="1">
        <f>inequalitycalc!J15</f>
        <v>4327.646092715232</v>
      </c>
      <c r="I12" s="1">
        <f>inequalitycalc!L15</f>
        <v>14462.5391533946</v>
      </c>
      <c r="J12" s="1">
        <f>inequalitycalc!N15</f>
        <v>24320.659423618676</v>
      </c>
      <c r="K12" s="9">
        <f t="shared" ref="K12:K13" si="0">E12/H12-1</f>
        <v>-0.82099830175485333</v>
      </c>
    </row>
    <row r="13" spans="1:11">
      <c r="A13" s="2">
        <f>inequalitycalc!A16</f>
        <v>11</v>
      </c>
      <c r="B13" s="1">
        <v>1680.7009523809527</v>
      </c>
      <c r="C13" s="1">
        <v>7854.1019912401662</v>
      </c>
      <c r="D13" s="1">
        <v>16671.433259364625</v>
      </c>
      <c r="E13" s="1">
        <f>inequalitycalc!I16</f>
        <v>1764.7360000000003</v>
      </c>
      <c r="F13" s="1">
        <f>inequalitycalc!K16</f>
        <v>8246.8070908021746</v>
      </c>
      <c r="G13" s="1">
        <f>inequalitycalc!M16</f>
        <v>17505.004922332857</v>
      </c>
      <c r="H13" s="1">
        <f>inequalitycalc!J16</f>
        <v>5369.1719205298023</v>
      </c>
      <c r="I13" s="1">
        <f>inequalitycalc!L16</f>
        <v>15418.173261222446</v>
      </c>
      <c r="J13" s="1">
        <f>inequalitycalc!N16</f>
        <v>25514.058955403692</v>
      </c>
      <c r="K13" s="9">
        <f t="shared" si="0"/>
        <v>-0.67132063824362231</v>
      </c>
    </row>
    <row r="14" spans="1:11">
      <c r="A14" s="2">
        <f>inequalitycalc!A17</f>
        <v>12</v>
      </c>
      <c r="B14" s="1">
        <v>2523.1238095238095</v>
      </c>
      <c r="C14" s="1">
        <v>8545.336589089191</v>
      </c>
      <c r="D14" s="1">
        <v>17680.676673679693</v>
      </c>
      <c r="E14" s="1">
        <f>inequalitycalc!I17</f>
        <v>2649.28</v>
      </c>
      <c r="F14" s="1">
        <f>inequalitycalc!K17</f>
        <v>8972.6034185436511</v>
      </c>
      <c r="G14" s="1">
        <f>inequalitycalc!M17</f>
        <v>18564.710507363678</v>
      </c>
      <c r="H14" s="1">
        <f>inequalitycalc!J17</f>
        <v>6470.2135099337756</v>
      </c>
      <c r="I14" s="1">
        <f>inequalitycalc!L17</f>
        <v>16405.814253044522</v>
      </c>
      <c r="J14" s="1">
        <f>inequalitycalc!N17</f>
        <v>26689.168839191996</v>
      </c>
      <c r="K14" s="9">
        <f>E14/H14-1</f>
        <v>-0.59054210561482434</v>
      </c>
    </row>
    <row r="15" spans="1:11">
      <c r="A15" s="2">
        <f>inequalitycalc!A18</f>
        <v>13</v>
      </c>
      <c r="B15" s="1">
        <v>3341.7142857142858</v>
      </c>
      <c r="C15" s="1">
        <v>9217.1429955785516</v>
      </c>
      <c r="D15" s="1">
        <v>18691.965160769465</v>
      </c>
      <c r="E15" s="1">
        <f>inequalitycalc!I18</f>
        <v>3508.8</v>
      </c>
      <c r="F15" s="1">
        <f>inequalitycalc!K18</f>
        <v>9678.0001453574805</v>
      </c>
      <c r="G15" s="1">
        <f>inequalitycalc!M18</f>
        <v>19626.563418807938</v>
      </c>
      <c r="H15" s="1">
        <f>inequalitycalc!J18</f>
        <v>7554.2505960264907</v>
      </c>
      <c r="I15" s="1">
        <f>inequalitycalc!L18</f>
        <v>17393.455244866604</v>
      </c>
      <c r="J15" s="1">
        <f>inequalitycalc!N18</f>
        <v>27823.127014987713</v>
      </c>
      <c r="K15" s="9">
        <f t="shared" ref="K15:K78" si="1">E15/H15-1</f>
        <v>-0.53551977719065658</v>
      </c>
    </row>
    <row r="16" spans="1:11">
      <c r="A16" s="2">
        <f>inequalitycalc!A19</f>
        <v>14</v>
      </c>
      <c r="B16" s="1">
        <v>4098.1333333333332</v>
      </c>
      <c r="C16" s="1">
        <v>9861.3409196094472</v>
      </c>
      <c r="D16" s="1">
        <v>19656.216974041105</v>
      </c>
      <c r="E16" s="1">
        <f>inequalitycalc!I19</f>
        <v>4303.04</v>
      </c>
      <c r="F16" s="1">
        <f>inequalitycalc!K19</f>
        <v>10354.40796558992</v>
      </c>
      <c r="G16" s="1">
        <f>inequalitycalc!M19</f>
        <v>20639.027822743159</v>
      </c>
      <c r="H16" s="1">
        <f>inequalitycalc!J19</f>
        <v>8574.5207947019881</v>
      </c>
      <c r="I16" s="1">
        <f>inequalitycalc!L19</f>
        <v>18330.79970469774</v>
      </c>
      <c r="J16" s="1">
        <f>inequalitycalc!N19</f>
        <v>28957.085190783433</v>
      </c>
      <c r="K16" s="9">
        <f t="shared" si="1"/>
        <v>-0.49815971025940531</v>
      </c>
    </row>
    <row r="17" spans="1:11">
      <c r="A17" s="2">
        <f>inequalitycalc!A20</f>
        <v>15</v>
      </c>
      <c r="B17" s="1">
        <v>4854.5523809523811</v>
      </c>
      <c r="C17" s="1">
        <v>10505.538843640343</v>
      </c>
      <c r="D17" s="1">
        <v>20534.575730775294</v>
      </c>
      <c r="E17" s="1">
        <f>inequalitycalc!I20</f>
        <v>5097.2800000000007</v>
      </c>
      <c r="F17" s="1">
        <f>inequalitycalc!K20</f>
        <v>11030.81578582236</v>
      </c>
      <c r="G17" s="1">
        <f>inequalitycalc!M20</f>
        <v>21561.30451731406</v>
      </c>
      <c r="H17" s="1">
        <f>inequalitycalc!J20</f>
        <v>9514.0196026490084</v>
      </c>
      <c r="I17" s="1">
        <f>inequalitycalc!L20</f>
        <v>19236.137280534647</v>
      </c>
      <c r="J17" s="1">
        <f>inequalitycalc!N20</f>
        <v>30017.884774592334</v>
      </c>
      <c r="K17" s="9">
        <f t="shared" si="1"/>
        <v>-0.46423486466427355</v>
      </c>
    </row>
    <row r="18" spans="1:11">
      <c r="A18" s="2">
        <f>inequalitycalc!A21</f>
        <v>16</v>
      </c>
      <c r="B18" s="1">
        <v>5553.9809523809527</v>
      </c>
      <c r="C18" s="1">
        <v>11141.556476572432</v>
      </c>
      <c r="D18" s="1">
        <v>21382.258395888963</v>
      </c>
      <c r="E18" s="1">
        <f>inequalitycalc!I21</f>
        <v>5831.68</v>
      </c>
      <c r="F18" s="1">
        <f>inequalitycalc!K21</f>
        <v>11698.634300401054</v>
      </c>
      <c r="G18" s="1">
        <f>inequalitycalc!M21</f>
        <v>22451.371315683413</v>
      </c>
      <c r="H18" s="1">
        <f>inequalitycalc!J21</f>
        <v>10445.016158940398</v>
      </c>
      <c r="I18" s="1">
        <f>inequalitycalc!L21</f>
        <v>20086.605912381438</v>
      </c>
      <c r="J18" s="1">
        <f>inequalitycalc!N21</f>
        <v>31000.953354415236</v>
      </c>
      <c r="K18" s="9">
        <f t="shared" si="1"/>
        <v>-0.44167822133923829</v>
      </c>
    </row>
    <row r="19" spans="1:11">
      <c r="A19" s="2">
        <f>inequalitycalc!A22</f>
        <v>17</v>
      </c>
      <c r="B19" s="1">
        <v>6232.6857142857143</v>
      </c>
      <c r="C19" s="1">
        <v>11824.610783322651</v>
      </c>
      <c r="D19" s="1">
        <v>22185.971996346558</v>
      </c>
      <c r="E19" s="1">
        <f>inequalitycalc!I22</f>
        <v>6544.3200000000006</v>
      </c>
      <c r="F19" s="1">
        <f>inequalitycalc!K22</f>
        <v>12415.841322488784</v>
      </c>
      <c r="G19" s="1">
        <f>inequalitycalc!M22</f>
        <v>23295.270596163886</v>
      </c>
      <c r="H19" s="1">
        <f>inequalitycalc!J22</f>
        <v>11261.232317880795</v>
      </c>
      <c r="I19" s="1">
        <f>inequalitycalc!L22</f>
        <v>20973.653840221636</v>
      </c>
      <c r="J19" s="1">
        <f>inequalitycalc!N22</f>
        <v>31942.870226245552</v>
      </c>
      <c r="K19" s="9">
        <f t="shared" si="1"/>
        <v>-0.41886289037756486</v>
      </c>
    </row>
    <row r="20" spans="1:11">
      <c r="A20" s="2">
        <f>inequalitycalc!A23</f>
        <v>18</v>
      </c>
      <c r="B20" s="1">
        <v>6914.4990476190478</v>
      </c>
      <c r="C20" s="1">
        <v>12473.921389290301</v>
      </c>
      <c r="D20" s="1">
        <v>22921.175658851658</v>
      </c>
      <c r="E20" s="1">
        <f>inequalitycalc!I23</f>
        <v>7260.2240000000002</v>
      </c>
      <c r="F20" s="1">
        <f>inequalitycalc!K23</f>
        <v>13097.617458754816</v>
      </c>
      <c r="G20" s="1">
        <f>inequalitycalc!M23</f>
        <v>24067.23444179424</v>
      </c>
      <c r="H20" s="1">
        <f>inequalitycalc!J23</f>
        <v>12141.215364238411</v>
      </c>
      <c r="I20" s="1">
        <f>inequalitycalc!L23</f>
        <v>21856.129356062662</v>
      </c>
      <c r="J20" s="1">
        <f>inequalitycalc!N23</f>
        <v>32916.793982070099</v>
      </c>
      <c r="K20" s="9">
        <f t="shared" si="1"/>
        <v>-0.40201834971276651</v>
      </c>
    </row>
    <row r="21" spans="1:11">
      <c r="A21" s="2">
        <f>inequalitycalc!A24</f>
        <v>19</v>
      </c>
      <c r="B21" s="1">
        <v>7601.4933333333338</v>
      </c>
      <c r="C21" s="1">
        <v>13149.817941329064</v>
      </c>
      <c r="D21" s="1">
        <v>23644.108884708552</v>
      </c>
      <c r="E21" s="1">
        <f>inequalitycalc!I24</f>
        <v>7981.5680000000011</v>
      </c>
      <c r="F21" s="1">
        <f>inequalitycalc!K24</f>
        <v>13807.308838395518</v>
      </c>
      <c r="G21" s="1">
        <f>inequalitycalc!M24</f>
        <v>24826.314328943979</v>
      </c>
      <c r="H21" s="1">
        <f>inequalitycalc!J24</f>
        <v>12953.180397350994</v>
      </c>
      <c r="I21" s="1">
        <f>inequalitycalc!L24</f>
        <v>22793.473815893798</v>
      </c>
      <c r="J21" s="1">
        <f>inequalitycalc!N24</f>
        <v>33822.131557907007</v>
      </c>
      <c r="K21" s="9">
        <f t="shared" si="1"/>
        <v>-0.38381403214053278</v>
      </c>
    </row>
    <row r="22" spans="1:11">
      <c r="A22" s="2">
        <f>inequalitycalc!A25</f>
        <v>20</v>
      </c>
      <c r="B22" s="1">
        <v>8248.0761904761912</v>
      </c>
      <c r="C22" s="1">
        <v>13854.345512213646</v>
      </c>
      <c r="D22" s="1">
        <v>24324.095582296719</v>
      </c>
      <c r="E22" s="1">
        <f>inequalitycalc!I25</f>
        <v>8660.4800000000014</v>
      </c>
      <c r="F22" s="1">
        <f>inequalitycalc!K25</f>
        <v>14547.062787824329</v>
      </c>
      <c r="G22" s="1">
        <f>inequalitycalc!M25</f>
        <v>25540.300361411555</v>
      </c>
      <c r="H22" s="1">
        <f>inequalitycalc!J25</f>
        <v>13811.907814569537</v>
      </c>
      <c r="I22" s="1">
        <f>inequalitycalc!L25</f>
        <v>23721.673451726583</v>
      </c>
      <c r="J22" s="1">
        <f>inequalitycalc!N25</f>
        <v>34736.613957742265</v>
      </c>
      <c r="K22" s="9">
        <f t="shared" si="1"/>
        <v>-0.37297004032531511</v>
      </c>
    </row>
    <row r="23" spans="1:11">
      <c r="A23" s="2">
        <f>inequalitycalc!A26</f>
        <v>21</v>
      </c>
      <c r="B23" s="1">
        <v>8856.32</v>
      </c>
      <c r="C23" s="1">
        <v>14535.354746189165</v>
      </c>
      <c r="D23" s="1">
        <v>25046.006271766259</v>
      </c>
      <c r="E23" s="1">
        <f>inequalitycalc!I26</f>
        <v>9299.1360000000004</v>
      </c>
      <c r="F23" s="1">
        <f>inequalitycalc!K26</f>
        <v>15262.122483498624</v>
      </c>
      <c r="G23" s="1">
        <f>inequalitycalc!M26</f>
        <v>26298.306585354574</v>
      </c>
      <c r="H23" s="1">
        <f>inequalitycalc!J26</f>
        <v>14708.895364238413</v>
      </c>
      <c r="I23" s="1">
        <f>inequalitycalc!L26</f>
        <v>24691.024795551959</v>
      </c>
      <c r="J23" s="1">
        <f>inequalitycalc!N26</f>
        <v>35646.523945578345</v>
      </c>
      <c r="K23" s="9">
        <f t="shared" si="1"/>
        <v>-0.36778828255119045</v>
      </c>
    </row>
    <row r="24" spans="1:11">
      <c r="A24" s="2">
        <f>inequalitycalc!A27</f>
        <v>22</v>
      </c>
      <c r="B24" s="1">
        <v>9496.6857142857134</v>
      </c>
      <c r="C24" s="1">
        <v>15234.769635136992</v>
      </c>
      <c r="D24" s="1">
        <v>25749.511306263492</v>
      </c>
      <c r="E24" s="1">
        <f>inequalitycalc!I27</f>
        <v>9971.52</v>
      </c>
      <c r="F24" s="1">
        <f>inequalitycalc!K27</f>
        <v>15996.508116893843</v>
      </c>
      <c r="G24" s="1">
        <f>inequalitycalc!M27</f>
        <v>27036.986871576668</v>
      </c>
      <c r="H24" s="1">
        <f>inequalitycalc!J27</f>
        <v>15597.380662251657</v>
      </c>
      <c r="I24" s="1">
        <f>inequalitycalc!L27</f>
        <v>25719.817495366624</v>
      </c>
      <c r="J24" s="1">
        <f>inequalitycalc!N27</f>
        <v>36506.137401423483</v>
      </c>
      <c r="K24" s="9">
        <f t="shared" si="1"/>
        <v>-0.36069265629114289</v>
      </c>
    </row>
    <row r="25" spans="1:11">
      <c r="A25" s="2">
        <f>inequalitycalc!A28</f>
        <v>23</v>
      </c>
      <c r="B25" s="1">
        <v>10116.327619047619</v>
      </c>
      <c r="C25" s="1">
        <v>15919.869014661914</v>
      </c>
      <c r="D25" s="1">
        <v>26450.971267986024</v>
      </c>
      <c r="E25" s="1">
        <f>inequalitycalc!I28</f>
        <v>10622.144</v>
      </c>
      <c r="F25" s="1">
        <f>inequalitycalc!K28</f>
        <v>16715.86246539501</v>
      </c>
      <c r="G25" s="1">
        <f>inequalitycalc!M28</f>
        <v>27773.519831385325</v>
      </c>
      <c r="H25" s="1">
        <f>inequalitycalc!J28</f>
        <v>16320.072052980133</v>
      </c>
      <c r="I25" s="1">
        <f>inequalitycalc!L28</f>
        <v>26803.479139171406</v>
      </c>
      <c r="J25" s="1">
        <f>inequalitycalc!N28</f>
        <v>37365.750857268635</v>
      </c>
      <c r="K25" s="9">
        <f t="shared" si="1"/>
        <v>-0.3491362069041638</v>
      </c>
    </row>
    <row r="26" spans="1:11">
      <c r="A26" s="2">
        <f>inequalitycalc!A29</f>
        <v>24</v>
      </c>
      <c r="B26" s="1">
        <v>10537.020952380954</v>
      </c>
      <c r="C26" s="1">
        <v>16605.990930574182</v>
      </c>
      <c r="D26" s="1">
        <v>27117.66499253863</v>
      </c>
      <c r="E26" s="1">
        <f>inequalitycalc!I29</f>
        <v>11063.872000000001</v>
      </c>
      <c r="F26" s="1">
        <f>inequalitycalc!K29</f>
        <v>17436.290477102892</v>
      </c>
      <c r="G26" s="1">
        <f>inequalitycalc!M29</f>
        <v>28473.548242165562</v>
      </c>
      <c r="H26" s="1">
        <f>inequalitycalc!J29</f>
        <v>17144.790463576159</v>
      </c>
      <c r="I26" s="1">
        <f>inequalitycalc!L29</f>
        <v>27882.568370977009</v>
      </c>
      <c r="J26" s="1">
        <f>inequalitycalc!N29</f>
        <v>38229.936725112952</v>
      </c>
      <c r="K26" s="9">
        <f t="shared" si="1"/>
        <v>-0.35468024391986441</v>
      </c>
    </row>
    <row r="27" spans="1:11">
      <c r="A27" s="2">
        <f>inequalitycalc!A30</f>
        <v>25</v>
      </c>
      <c r="B27" s="1">
        <v>11073.76761904762</v>
      </c>
      <c r="C27" s="1">
        <v>17299.27060119791</v>
      </c>
      <c r="D27" s="1">
        <v>27797.651690126801</v>
      </c>
      <c r="E27" s="1">
        <f>inequalitycalc!I30</f>
        <v>11627.456</v>
      </c>
      <c r="F27" s="1">
        <f>inequalitycalc!K30</f>
        <v>18164.234131257806</v>
      </c>
      <c r="G27" s="1">
        <f>inequalitycalc!M30</f>
        <v>29187.534274633141</v>
      </c>
      <c r="H27" s="1">
        <f>inequalitycalc!J30</f>
        <v>17926.997615894041</v>
      </c>
      <c r="I27" s="1">
        <f>inequalitycalc!L30</f>
        <v>28952.512778784258</v>
      </c>
      <c r="J27" s="1">
        <f>inequalitycalc!N30</f>
        <v>39030.108824968796</v>
      </c>
      <c r="K27" s="9">
        <f t="shared" si="1"/>
        <v>-0.35139970177208479</v>
      </c>
    </row>
    <row r="28" spans="1:11">
      <c r="A28" s="2">
        <f>inequalitycalc!A31</f>
        <v>26</v>
      </c>
      <c r="B28" s="1">
        <v>11660.25142857143</v>
      </c>
      <c r="C28" s="1">
        <v>18008.910854019243</v>
      </c>
      <c r="D28" s="1">
        <v>28456.165123580602</v>
      </c>
      <c r="E28" s="1">
        <f>inequalitycalc!I31</f>
        <v>12243.264000000001</v>
      </c>
      <c r="F28" s="1">
        <f>inequalitycalc!K31</f>
        <v>18909.356396720206</v>
      </c>
      <c r="G28" s="1">
        <f>inequalitycalc!M31</f>
        <v>29878.973379759635</v>
      </c>
      <c r="H28" s="1">
        <f>inequalitycalc!J31</f>
        <v>18709.204768211923</v>
      </c>
      <c r="I28" s="1">
        <f>inequalitycalc!L31</f>
        <v>29990.450302597277</v>
      </c>
      <c r="J28" s="1">
        <f>inequalitycalc!N31</f>
        <v>39830.280924824649</v>
      </c>
      <c r="K28" s="9">
        <f t="shared" si="1"/>
        <v>-0.34560211662218532</v>
      </c>
    </row>
    <row r="29" spans="1:11">
      <c r="A29" s="2">
        <f>inequalitycalc!A32</f>
        <v>27</v>
      </c>
      <c r="B29" s="1">
        <v>12258.133333333333</v>
      </c>
      <c r="C29" s="1">
        <v>18716.506034065878</v>
      </c>
      <c r="D29" s="1">
        <v>29085.025001801234</v>
      </c>
      <c r="E29" s="1">
        <f>inequalitycalc!I32</f>
        <v>12871.04</v>
      </c>
      <c r="F29" s="1">
        <f>inequalitycalc!K32</f>
        <v>19652.331335769173</v>
      </c>
      <c r="G29" s="1">
        <f>inequalitycalc!M32</f>
        <v>30539.276251891297</v>
      </c>
      <c r="H29" s="1">
        <f>inequalitycalc!J32</f>
        <v>19516.91867549669</v>
      </c>
      <c r="I29" s="1">
        <f>inequalitycalc!L32</f>
        <v>31078.684358401231</v>
      </c>
      <c r="J29" s="1">
        <f>inequalitycalc!N32</f>
        <v>40621.30820068215</v>
      </c>
      <c r="K29" s="9">
        <f t="shared" si="1"/>
        <v>-0.34051884859470816</v>
      </c>
    </row>
    <row r="30" spans="1:11">
      <c r="A30" s="2">
        <f>inequalitycalc!A33</f>
        <v>28</v>
      </c>
      <c r="B30" s="1">
        <v>12744.106666666667</v>
      </c>
      <c r="C30" s="1">
        <v>19438.416723535422</v>
      </c>
      <c r="D30" s="1">
        <v>29779.327208812312</v>
      </c>
      <c r="E30" s="1">
        <f>inequalitycalc!I33</f>
        <v>13381.312</v>
      </c>
      <c r="F30" s="1">
        <f>inequalitycalc!K33</f>
        <v>20410.337559712192</v>
      </c>
      <c r="G30" s="1">
        <f>inequalitycalc!M33</f>
        <v>31268.293569252928</v>
      </c>
      <c r="H30" s="1">
        <f>inequalitycalc!J33</f>
        <v>20396.901721854305</v>
      </c>
      <c r="I30" s="1">
        <f>inequalitycalc!L33</f>
        <v>32084.614998220015</v>
      </c>
      <c r="J30" s="1">
        <f>inequalitycalc!N33</f>
        <v>41348.321708551179</v>
      </c>
      <c r="K30" s="9">
        <f t="shared" si="1"/>
        <v>-0.34395369539568044</v>
      </c>
    </row>
    <row r="31" spans="1:11">
      <c r="A31" s="2">
        <f>inequalitycalc!A34</f>
        <v>29</v>
      </c>
      <c r="B31" s="1">
        <v>13339.91619047619</v>
      </c>
      <c r="C31" s="1">
        <v>20126.583712222393</v>
      </c>
      <c r="D31" s="1">
        <v>30472.60687943604</v>
      </c>
      <c r="E31" s="1">
        <f>inequalitycalc!I34</f>
        <v>14006.912</v>
      </c>
      <c r="F31" s="1">
        <f>inequalitycalc!K34</f>
        <v>21132.912897833514</v>
      </c>
      <c r="G31" s="1">
        <f>inequalitycalc!M34</f>
        <v>31996.237223407843</v>
      </c>
      <c r="H31" s="1">
        <f>inequalitycalc!J34</f>
        <v>21174.857748344373</v>
      </c>
      <c r="I31" s="1">
        <f>inequalitycalc!L34</f>
        <v>33076.828402041268</v>
      </c>
      <c r="J31" s="1">
        <f>inequalitycalc!N34</f>
        <v>42047.900744425147</v>
      </c>
      <c r="K31" s="9">
        <f t="shared" si="1"/>
        <v>-0.33851210872501958</v>
      </c>
    </row>
    <row r="32" spans="1:11">
      <c r="A32" s="2">
        <f>inequalitycalc!A35</f>
        <v>30</v>
      </c>
      <c r="B32" s="1">
        <v>13940.906666666669</v>
      </c>
      <c r="C32" s="1">
        <v>20810.660555359962</v>
      </c>
      <c r="D32" s="1">
        <v>31174.066841158568</v>
      </c>
      <c r="E32" s="1">
        <f>inequalitycalc!I35</f>
        <v>14637.952000000003</v>
      </c>
      <c r="F32" s="1">
        <f>inequalitycalc!K35</f>
        <v>21851.193583127962</v>
      </c>
      <c r="G32" s="1">
        <f>inequalitycalc!M35</f>
        <v>32732.770183216497</v>
      </c>
      <c r="H32" s="1">
        <f>inequalitycalc!J35</f>
        <v>21901.800264900663</v>
      </c>
      <c r="I32" s="1">
        <f>inequalitycalc!L35</f>
        <v>34133.055573850994</v>
      </c>
      <c r="J32" s="1">
        <f>inequalitycalc!N35</f>
        <v>42811.493548287588</v>
      </c>
      <c r="K32" s="9">
        <f t="shared" si="1"/>
        <v>-0.33165530582166536</v>
      </c>
    </row>
    <row r="33" spans="1:11">
      <c r="A33" s="2">
        <f>inequalitycalc!A36</f>
        <v>31</v>
      </c>
      <c r="B33" s="1">
        <v>14518.06476190476</v>
      </c>
      <c r="C33" s="1">
        <v>21502.917689596336</v>
      </c>
      <c r="D33" s="1">
        <v>31855.076075134086</v>
      </c>
      <c r="E33" s="1">
        <f>inequalitycalc!I36</f>
        <v>15243.967999999999</v>
      </c>
      <c r="F33" s="1">
        <f>inequalitycalc!K36</f>
        <v>22578.063574076154</v>
      </c>
      <c r="G33" s="1">
        <f>inequalitycalc!M36</f>
        <v>33447.829878890792</v>
      </c>
      <c r="H33" s="1">
        <f>inequalitycalc!J36</f>
        <v>22747.774304635765</v>
      </c>
      <c r="I33" s="1">
        <f>inequalitycalc!L36</f>
        <v>35198.42756965907</v>
      </c>
      <c r="J33" s="1">
        <f>inequalitycalc!N36</f>
        <v>43547.651880154976</v>
      </c>
      <c r="K33" s="9">
        <f t="shared" si="1"/>
        <v>-0.329869911849203</v>
      </c>
    </row>
    <row r="34" spans="1:11">
      <c r="A34" s="2">
        <f>inequalitycalc!A37</f>
        <v>32</v>
      </c>
      <c r="B34" s="1">
        <v>15063.100952380953</v>
      </c>
      <c r="C34" s="1">
        <v>22230.963597389986</v>
      </c>
      <c r="D34" s="1">
        <v>32575.964228216275</v>
      </c>
      <c r="E34" s="1">
        <f>inequalitycalc!I37</f>
        <v>15816.256000000001</v>
      </c>
      <c r="F34" s="1">
        <f>inequalitycalc!K37</f>
        <v>23342.511777259486</v>
      </c>
      <c r="G34" s="1">
        <f>inequalitycalc!M37</f>
        <v>34204.762439627091</v>
      </c>
      <c r="H34" s="1">
        <f>inequalitycalc!J37</f>
        <v>23563.99046357616</v>
      </c>
      <c r="I34" s="1">
        <f>inequalitycalc!L37</f>
        <v>36222.647857474556</v>
      </c>
      <c r="J34" s="1">
        <f>inequalitycalc!N37</f>
        <v>44306.672272018237</v>
      </c>
      <c r="K34" s="9">
        <f t="shared" si="1"/>
        <v>-0.32879551854988887</v>
      </c>
    </row>
    <row r="35" spans="1:11">
      <c r="A35" s="2">
        <f>inequalitycalc!A38</f>
        <v>33</v>
      </c>
      <c r="B35" s="1">
        <v>15613.318095238095</v>
      </c>
      <c r="C35" s="1">
        <v>23021.384224812016</v>
      </c>
      <c r="D35" s="1">
        <v>33328.551009306342</v>
      </c>
      <c r="E35" s="1">
        <f>inequalitycalc!I38</f>
        <v>16393.984</v>
      </c>
      <c r="F35" s="1">
        <f>inequalitycalc!K38</f>
        <v>24172.45343605262</v>
      </c>
      <c r="G35" s="1">
        <f>inequalitycalc!M38</f>
        <v>34994.978559771662</v>
      </c>
      <c r="H35" s="1">
        <f>inequalitycalc!J38</f>
        <v>24435.471258278147</v>
      </c>
      <c r="I35" s="1">
        <f>inequalitycalc!L38</f>
        <v>37310.881913278514</v>
      </c>
      <c r="J35" s="1">
        <f>inequalitycalc!N38</f>
        <v>45070.265075880678</v>
      </c>
      <c r="K35" s="9">
        <f t="shared" si="1"/>
        <v>-0.32909073752992934</v>
      </c>
    </row>
    <row r="36" spans="1:11">
      <c r="A36" s="2">
        <f>inequalitycalc!A39</f>
        <v>34</v>
      </c>
      <c r="B36" s="1">
        <v>16195.657142857144</v>
      </c>
      <c r="C36" s="1">
        <v>23827.142898044312</v>
      </c>
      <c r="D36" s="1">
        <v>34067.844817360849</v>
      </c>
      <c r="E36" s="1">
        <f>inequalitycalc!I39</f>
        <v>17005.440000000002</v>
      </c>
      <c r="F36" s="1">
        <f>inequalitycalc!K39</f>
        <v>25018.500042946529</v>
      </c>
      <c r="G36" s="1">
        <f>inequalitycalc!M39</f>
        <v>35771.237058228893</v>
      </c>
      <c r="H36" s="1">
        <f>inequalitycalc!J39</f>
        <v>25298.449801324507</v>
      </c>
      <c r="I36" s="1">
        <f>inequalitycalc!L39</f>
        <v>38348.81943709153</v>
      </c>
      <c r="J36" s="1">
        <f>inequalitycalc!N39</f>
        <v>45829.285467743939</v>
      </c>
      <c r="K36" s="9">
        <f t="shared" si="1"/>
        <v>-0.32780703428280111</v>
      </c>
    </row>
    <row r="37" spans="1:11">
      <c r="A37" s="2">
        <f>inequalitycalc!A40</f>
        <v>35</v>
      </c>
      <c r="B37" s="1">
        <v>16683.70285714286</v>
      </c>
      <c r="C37" s="1">
        <v>24585.864897458479</v>
      </c>
      <c r="D37" s="1">
        <v>34851.107690071425</v>
      </c>
      <c r="E37" s="1">
        <f>inequalitycalc!I40</f>
        <v>17517.888000000003</v>
      </c>
      <c r="F37" s="1">
        <f>inequalitycalc!K40</f>
        <v>25815.158142331406</v>
      </c>
      <c r="G37" s="1">
        <f>inequalitycalc!M40</f>
        <v>36593.663074575001</v>
      </c>
      <c r="H37" s="1">
        <f>inequalitycalc!J40</f>
        <v>26140.172715231791</v>
      </c>
      <c r="I37" s="1">
        <f>inequalitycalc!L40</f>
        <v>39336.460428913611</v>
      </c>
      <c r="J37" s="1">
        <f>inequalitycalc!N40</f>
        <v>46538.009327616266</v>
      </c>
      <c r="K37" s="9">
        <f t="shared" si="1"/>
        <v>-0.32984803922919803</v>
      </c>
    </row>
    <row r="38" spans="1:11">
      <c r="A38" s="2">
        <f>inequalitycalc!A41</f>
        <v>36</v>
      </c>
      <c r="B38" s="1">
        <v>17250.499047619047</v>
      </c>
      <c r="C38" s="1">
        <v>25314.933341639477</v>
      </c>
      <c r="D38" s="1">
        <v>35632.325490007301</v>
      </c>
      <c r="E38" s="1">
        <f>inequalitycalc!I41</f>
        <v>18113.024000000001</v>
      </c>
      <c r="F38" s="1">
        <f>inequalitycalc!K41</f>
        <v>26580.680008721451</v>
      </c>
      <c r="G38" s="1">
        <f>inequalitycalc!M41</f>
        <v>37413.941764507668</v>
      </c>
      <c r="H38" s="1">
        <f>inequalitycalc!J41</f>
        <v>26943.635496688745</v>
      </c>
      <c r="I38" s="1">
        <f>inequalitycalc!L41</f>
        <v>40342.391068732395</v>
      </c>
      <c r="J38" s="1">
        <f>inequalitycalc!N41</f>
        <v>47255.878011486944</v>
      </c>
      <c r="K38" s="9">
        <f t="shared" si="1"/>
        <v>-0.32774387471853927</v>
      </c>
    </row>
    <row r="39" spans="1:11">
      <c r="A39" s="2">
        <f>inequalitycalc!A42</f>
        <v>37</v>
      </c>
      <c r="B39" s="1">
        <v>17851.489523809527</v>
      </c>
      <c r="C39" s="1">
        <v>26076.722950215695</v>
      </c>
      <c r="D39" s="1">
        <v>36429.903872140792</v>
      </c>
      <c r="E39" s="1">
        <f>inequalitycalc!I42</f>
        <v>18744.064000000002</v>
      </c>
      <c r="F39" s="1">
        <f>inequalitycalc!K42</f>
        <v>27380.55909772648</v>
      </c>
      <c r="G39" s="1">
        <f>inequalitycalc!M42</f>
        <v>38251.399065747835</v>
      </c>
      <c r="H39" s="1">
        <f>inequalitycalc!J42</f>
        <v>27751.349403973512</v>
      </c>
      <c r="I39" s="1">
        <f>inequalitycalc!L42</f>
        <v>41320.887236556118</v>
      </c>
      <c r="J39" s="1">
        <f>inequalitycalc!N42</f>
        <v>47978.319107356801</v>
      </c>
      <c r="K39" s="9">
        <f t="shared" si="1"/>
        <v>-0.32457107843137256</v>
      </c>
    </row>
    <row r="40" spans="1:11">
      <c r="A40" s="2">
        <f>inequalitycalc!A43</f>
        <v>38</v>
      </c>
      <c r="B40" s="1">
        <v>18483.565714285716</v>
      </c>
      <c r="C40" s="1">
        <v>26853.850604602168</v>
      </c>
      <c r="D40" s="1">
        <v>37222.36957233752</v>
      </c>
      <c r="E40" s="1">
        <f>inequalitycalc!I43</f>
        <v>19407.744000000002</v>
      </c>
      <c r="F40" s="1">
        <f>inequalitycalc!K43</f>
        <v>28196.543134832278</v>
      </c>
      <c r="G40" s="1">
        <f>inequalitycalc!M43</f>
        <v>39083.488050954402</v>
      </c>
      <c r="H40" s="1">
        <f>inequalitycalc!J43</f>
        <v>28597.323443708614</v>
      </c>
      <c r="I40" s="1">
        <f>inequalitycalc!L43</f>
        <v>42335.96270037326</v>
      </c>
      <c r="J40" s="1">
        <f>inequalitycalc!N43</f>
        <v>48719.049851223361</v>
      </c>
      <c r="K40" s="9">
        <f t="shared" si="1"/>
        <v>-0.32134403982937465</v>
      </c>
    </row>
    <row r="41" spans="1:11">
      <c r="A41" s="2">
        <f>inequalitycalc!A44</f>
        <v>39</v>
      </c>
      <c r="B41" s="1">
        <v>18986.118095238096</v>
      </c>
      <c r="C41" s="1">
        <v>27698.465660553786</v>
      </c>
      <c r="D41" s="1">
        <v>38035.286000281274</v>
      </c>
      <c r="E41" s="1">
        <f>inequalitycalc!I44</f>
        <v>19935.424000000003</v>
      </c>
      <c r="F41" s="1">
        <f>inequalitycalc!K44</f>
        <v>29083.388943581478</v>
      </c>
      <c r="G41" s="1">
        <f>inequalitycalc!M44</f>
        <v>39937.050300295341</v>
      </c>
      <c r="H41" s="1">
        <f>inequalitycalc!J44</f>
        <v>29477.306490066225</v>
      </c>
      <c r="I41" s="1">
        <f>inequalitycalc!L44</f>
        <v>43387.617460183807</v>
      </c>
      <c r="J41" s="1">
        <f>inequalitycalc!N44</f>
        <v>49510.077127080855</v>
      </c>
      <c r="K41" s="9">
        <f t="shared" si="1"/>
        <v>-0.32370265896858019</v>
      </c>
    </row>
    <row r="42" spans="1:11">
      <c r="A42" s="2">
        <f>inequalitycalc!A45</f>
        <v>40</v>
      </c>
      <c r="B42" s="1">
        <v>19652.388571428572</v>
      </c>
      <c r="C42" s="1">
        <v>28576.824417287975</v>
      </c>
      <c r="D42" s="1">
        <v>38832.864382414766</v>
      </c>
      <c r="E42" s="1">
        <f>inequalitycalc!I45</f>
        <v>20635.008000000002</v>
      </c>
      <c r="F42" s="1">
        <f>inequalitycalc!K45</f>
        <v>30005.665638152375</v>
      </c>
      <c r="G42" s="1">
        <f>inequalitycalc!M45</f>
        <v>40774.507601535508</v>
      </c>
      <c r="H42" s="1">
        <f>inequalitycalc!J45</f>
        <v>30314.778278145699</v>
      </c>
      <c r="I42" s="1">
        <f>inequalitycalc!L45</f>
        <v>44398.120512001762</v>
      </c>
      <c r="J42" s="1">
        <f>inequalitycalc!N45</f>
        <v>50241.663046949063</v>
      </c>
      <c r="K42" s="9">
        <f t="shared" si="1"/>
        <v>-0.31930862859465359</v>
      </c>
    </row>
    <row r="43" spans="1:11">
      <c r="A43" s="2">
        <f>inequalitycalc!A46</f>
        <v>41</v>
      </c>
      <c r="B43" s="1">
        <v>20293.790476190476</v>
      </c>
      <c r="C43" s="1">
        <v>29448.02541931071</v>
      </c>
      <c r="D43" s="1">
        <v>39662.141392556121</v>
      </c>
      <c r="E43" s="1">
        <f>inequalitycalc!I46</f>
        <v>21308.48</v>
      </c>
      <c r="F43" s="1">
        <f>inequalitycalc!K46</f>
        <v>30920.426690276247</v>
      </c>
      <c r="G43" s="1">
        <f>inequalitycalc!M46</f>
        <v>41645.248462183932</v>
      </c>
      <c r="H43" s="1">
        <f>inequalitycalc!J46</f>
        <v>31156.501192052983</v>
      </c>
      <c r="I43" s="1">
        <f>inequalitycalc!L46</f>
        <v>45385.761503823844</v>
      </c>
      <c r="J43" s="1">
        <f>inequalitycalc!N46</f>
        <v>50964.104142818913</v>
      </c>
      <c r="K43" s="9">
        <f t="shared" si="1"/>
        <v>-0.31608238458318594</v>
      </c>
    </row>
    <row r="44" spans="1:11">
      <c r="A44" s="2">
        <f>inequalitycalc!A47</f>
        <v>42</v>
      </c>
      <c r="B44" s="1">
        <v>20727.954285714288</v>
      </c>
      <c r="C44" s="1">
        <v>30337.632076305756</v>
      </c>
      <c r="D44" s="1">
        <v>40460.74231107696</v>
      </c>
      <c r="E44" s="1">
        <f>inequalitycalc!I47</f>
        <v>21764.352000000003</v>
      </c>
      <c r="F44" s="1">
        <f>inequalitycalc!K47</f>
        <v>31854.513680121043</v>
      </c>
      <c r="G44" s="1">
        <f>inequalitycalc!M47</f>
        <v>42483.779426630812</v>
      </c>
      <c r="H44" s="1">
        <f>inequalitycalc!J47</f>
        <v>31947.210596026493</v>
      </c>
      <c r="I44" s="1">
        <f>inequalitycalc!L47</f>
        <v>46469.423147628615</v>
      </c>
      <c r="J44" s="1">
        <f>inequalitycalc!N47</f>
        <v>51768.848654673944</v>
      </c>
      <c r="K44" s="9">
        <f t="shared" si="1"/>
        <v>-0.31874014682499408</v>
      </c>
    </row>
    <row r="45" spans="1:11">
      <c r="A45" s="2">
        <f>inequalitycalc!A48</f>
        <v>43</v>
      </c>
      <c r="B45" s="1">
        <v>21177.660952380953</v>
      </c>
      <c r="C45" s="1">
        <v>31286.545843767137</v>
      </c>
      <c r="D45" s="1">
        <v>41302.289757866529</v>
      </c>
      <c r="E45" s="1">
        <f>inequalitycalc!I48</f>
        <v>22236.544000000002</v>
      </c>
      <c r="F45" s="1">
        <f>inequalitycalc!K48</f>
        <v>32850.873135955495</v>
      </c>
      <c r="G45" s="1">
        <f>inequalitycalc!M48</f>
        <v>43367.404245759855</v>
      </c>
      <c r="H45" s="1">
        <f>inequalitycalc!J48</f>
        <v>32733.668874172185</v>
      </c>
      <c r="I45" s="1">
        <f>inequalitycalc!L48</f>
        <v>47489.071023444936</v>
      </c>
      <c r="J45" s="1">
        <f>inequalitycalc!N48</f>
        <v>52555.303518532259</v>
      </c>
      <c r="K45" s="9">
        <f t="shared" si="1"/>
        <v>-0.32068280871670696</v>
      </c>
    </row>
    <row r="46" spans="1:11">
      <c r="A46" s="2">
        <f>inequalitycalc!A49</f>
        <v>44</v>
      </c>
      <c r="B46" s="1">
        <v>21847.039999999997</v>
      </c>
      <c r="C46" s="1">
        <v>32229.324392904415</v>
      </c>
      <c r="D46" s="1">
        <v>42130.544231620537</v>
      </c>
      <c r="E46" s="1">
        <f>inequalitycalc!I49</f>
        <v>22939.392</v>
      </c>
      <c r="F46" s="1">
        <f>inequalitycalc!K49</f>
        <v>33840.790612549637</v>
      </c>
      <c r="G46" s="1">
        <f>inequalitycalc!M49</f>
        <v>44237.071443201567</v>
      </c>
      <c r="H46" s="1">
        <f>inequalitycalc!J49</f>
        <v>33600.898543046358</v>
      </c>
      <c r="I46" s="1">
        <f>inequalitycalc!L49</f>
        <v>48481.284427266182</v>
      </c>
      <c r="J46" s="1">
        <f>inequalitycalc!N49</f>
        <v>53378.337678383992</v>
      </c>
      <c r="K46" s="9">
        <f t="shared" si="1"/>
        <v>-0.31729825705071024</v>
      </c>
    </row>
    <row r="47" spans="1:11">
      <c r="A47" s="2">
        <f>inequalitycalc!A50</f>
        <v>45</v>
      </c>
      <c r="B47" s="1">
        <v>22588.952380952382</v>
      </c>
      <c r="C47" s="1">
        <v>33280.491799100862</v>
      </c>
      <c r="D47" s="1">
        <v>42979.249433121557</v>
      </c>
      <c r="E47" s="1">
        <f>inequalitycalc!I50</f>
        <v>23718.400000000001</v>
      </c>
      <c r="F47" s="1">
        <f>inequalitycalc!K50</f>
        <v>34944.516389055905</v>
      </c>
      <c r="G47" s="1">
        <f>inequalitycalc!M50</f>
        <v>45128.211904777636</v>
      </c>
      <c r="H47" s="1">
        <f>inequalitycalc!J50</f>
        <v>34434.119205298011</v>
      </c>
      <c r="I47" s="1">
        <f>inequalitycalc!L50</f>
        <v>49500.932303082503</v>
      </c>
      <c r="J47" s="1">
        <f>inequalitycalc!N50</f>
        <v>54169.364954241493</v>
      </c>
      <c r="K47" s="9">
        <f t="shared" si="1"/>
        <v>-0.31119481062983878</v>
      </c>
    </row>
    <row r="48" spans="1:11">
      <c r="A48" s="2">
        <f>inequalitycalc!A51</f>
        <v>46</v>
      </c>
      <c r="B48" s="1">
        <v>23331.900952380951</v>
      </c>
      <c r="C48" s="1">
        <v>34352.10993304431</v>
      </c>
      <c r="D48" s="1">
        <v>43813.639125199668</v>
      </c>
      <c r="E48" s="1">
        <f>inequalitycalc!I51</f>
        <v>24498.495999999999</v>
      </c>
      <c r="F48" s="1">
        <f>inequalitycalc!K51</f>
        <v>36069.715429696531</v>
      </c>
      <c r="G48" s="1">
        <f>inequalitycalc!M51</f>
        <v>46004.321081459653</v>
      </c>
      <c r="H48" s="1">
        <f>inequalitycalc!J51</f>
        <v>35377.869139072849</v>
      </c>
      <c r="I48" s="1">
        <f>inequalitycalc!L51</f>
        <v>50516.007766899638</v>
      </c>
      <c r="J48" s="1">
        <f>inequalitycalc!N51</f>
        <v>54960.392230098987</v>
      </c>
      <c r="K48" s="9">
        <f t="shared" si="1"/>
        <v>-0.30751917523085637</v>
      </c>
    </row>
    <row r="49" spans="1:11">
      <c r="A49" s="2">
        <f>inequalitycalc!A52</f>
        <v>47</v>
      </c>
      <c r="B49" s="1">
        <v>24087.283809523811</v>
      </c>
      <c r="C49" s="1">
        <v>35440.088649185389</v>
      </c>
      <c r="D49" s="1">
        <v>44674.614763348894</v>
      </c>
      <c r="E49" s="1">
        <f>inequalitycalc!I52</f>
        <v>25291.648000000005</v>
      </c>
      <c r="F49" s="1">
        <f>inequalitycalc!K52</f>
        <v>37212.093081644656</v>
      </c>
      <c r="G49" s="1">
        <f>inequalitycalc!M52</f>
        <v>46908.345501516342</v>
      </c>
      <c r="H49" s="1">
        <f>inequalitycalc!J52</f>
        <v>36325.870198675504</v>
      </c>
      <c r="I49" s="1">
        <f>inequalitycalc!L52</f>
        <v>51576.807350708536</v>
      </c>
      <c r="J49" s="1">
        <f>inequalitycalc!N52</f>
        <v>55755.99191795566</v>
      </c>
      <c r="K49" s="9">
        <f t="shared" si="1"/>
        <v>-0.30375658279695728</v>
      </c>
    </row>
    <row r="50" spans="1:11">
      <c r="A50" s="2">
        <f>inequalitycalc!A53</f>
        <v>48</v>
      </c>
      <c r="B50" s="1">
        <v>24842.666666666664</v>
      </c>
      <c r="C50" s="1">
        <v>36526.022292551752</v>
      </c>
      <c r="D50" s="1">
        <v>45529.455183174025</v>
      </c>
      <c r="E50" s="1">
        <f>inequalitycalc!I53</f>
        <v>26084.799999999999</v>
      </c>
      <c r="F50" s="1">
        <f>inequalitycalc!K53</f>
        <v>38352.323407179341</v>
      </c>
      <c r="G50" s="1">
        <f>inequalitycalc!M53</f>
        <v>47805.927942332724</v>
      </c>
      <c r="H50" s="1">
        <f>inequalitycalc!J53</f>
        <v>37201.602119205301</v>
      </c>
      <c r="I50" s="1">
        <f>inequalitycalc!L53</f>
        <v>52587.310402526491</v>
      </c>
      <c r="J50" s="1">
        <f>inequalitycalc!N53</f>
        <v>56560.736429810691</v>
      </c>
      <c r="K50" s="9">
        <f t="shared" si="1"/>
        <v>-0.29882589689507644</v>
      </c>
    </row>
    <row r="51" spans="1:11">
      <c r="A51" s="2">
        <f>inequalitycalc!A54</f>
        <v>49</v>
      </c>
      <c r="B51" s="1">
        <v>25599.085714285717</v>
      </c>
      <c r="C51" s="1">
        <v>37611.955935918122</v>
      </c>
      <c r="D51" s="1">
        <v>46390.430821323251</v>
      </c>
      <c r="E51" s="1">
        <f>inequalitycalc!I54</f>
        <v>26879.040000000005</v>
      </c>
      <c r="F51" s="1">
        <f>inequalitycalc!K54</f>
        <v>39492.553732714026</v>
      </c>
      <c r="G51" s="1">
        <f>inequalitycalc!M54</f>
        <v>48709.952362389413</v>
      </c>
      <c r="H51" s="1">
        <f>inequalitycalc!J54</f>
        <v>38017.8182781457</v>
      </c>
      <c r="I51" s="1">
        <f>inequalitycalc!L54</f>
        <v>53643.537574336216</v>
      </c>
      <c r="J51" s="1">
        <f>inequalitycalc!N54</f>
        <v>57319.756821673953</v>
      </c>
      <c r="K51" s="9">
        <f t="shared" si="1"/>
        <v>-0.2929883613165869</v>
      </c>
    </row>
    <row r="52" spans="1:11">
      <c r="A52" s="2">
        <f>inequalitycalc!A55</f>
        <v>50</v>
      </c>
      <c r="B52" s="1">
        <v>26357.577142857142</v>
      </c>
      <c r="C52" s="1">
        <v>38679.483924312175</v>
      </c>
      <c r="D52" s="1">
        <v>47267.767041670086</v>
      </c>
      <c r="E52" s="1">
        <f>inequalitycalc!I55</f>
        <v>27675.456000000002</v>
      </c>
      <c r="F52" s="1">
        <f>inequalitycalc!K55</f>
        <v>40613.458120527786</v>
      </c>
      <c r="G52" s="1">
        <f>inequalitycalc!M55</f>
        <v>49631.155393753594</v>
      </c>
      <c r="H52" s="1">
        <f>inequalitycalc!J55</f>
        <v>38829.783311258281</v>
      </c>
      <c r="I52" s="1">
        <f>inequalitycalc!L55</f>
        <v>54672.330274150889</v>
      </c>
      <c r="J52" s="1">
        <f>inequalitycalc!N55</f>
        <v>58101.639273533103</v>
      </c>
      <c r="K52" s="9">
        <f t="shared" si="1"/>
        <v>-0.28726215703666313</v>
      </c>
    </row>
    <row r="53" spans="1:11">
      <c r="A53" s="2">
        <f>inequalitycalc!A56</f>
        <v>51</v>
      </c>
      <c r="B53" s="1">
        <v>27191.710476190477</v>
      </c>
      <c r="C53" s="1">
        <v>39736.786548832722</v>
      </c>
      <c r="D53" s="1">
        <v>48137.945507305471</v>
      </c>
      <c r="E53" s="1">
        <f>inequalitycalc!I56</f>
        <v>28551.296000000002</v>
      </c>
      <c r="F53" s="1">
        <f>inequalitycalc!K56</f>
        <v>41723.62587627436</v>
      </c>
      <c r="G53" s="1">
        <f>inequalitycalc!M56</f>
        <v>50544.842782670748</v>
      </c>
      <c r="H53" s="1">
        <f>inequalitycalc!J56</f>
        <v>39692.761854304634</v>
      </c>
      <c r="I53" s="1">
        <f>inequalitycalc!L56</f>
        <v>55705.695385964726</v>
      </c>
      <c r="J53" s="1">
        <f>inequalitycalc!N56</f>
        <v>58929.245845384008</v>
      </c>
      <c r="K53" s="9">
        <f t="shared" si="1"/>
        <v>-0.28069263346300388</v>
      </c>
    </row>
    <row r="54" spans="1:11">
      <c r="A54" s="2">
        <f>inequalitycalc!A57</f>
        <v>52</v>
      </c>
      <c r="B54" s="1">
        <v>28022.73523809524</v>
      </c>
      <c r="C54" s="1">
        <v>40788.976491416513</v>
      </c>
      <c r="D54" s="1">
        <v>49000.966218229405</v>
      </c>
      <c r="E54" s="1">
        <f>inequalitycalc!I57</f>
        <v>29423.872000000003</v>
      </c>
      <c r="F54" s="1">
        <f>inequalitycalc!K57</f>
        <v>42828.425315987341</v>
      </c>
      <c r="G54" s="1">
        <f>inequalitycalc!M57</f>
        <v>51451.014529140877</v>
      </c>
      <c r="H54" s="1">
        <f>inequalitycalc!J57</f>
        <v>40555.740397350994</v>
      </c>
      <c r="I54" s="1">
        <f>inequalitycalc!L57</f>
        <v>56816.791501764565</v>
      </c>
      <c r="J54" s="1">
        <f>inequalitycalc!N57</f>
        <v>59752.280005235734</v>
      </c>
      <c r="K54" s="9">
        <f t="shared" si="1"/>
        <v>-0.27448317521230847</v>
      </c>
    </row>
    <row r="55" spans="1:11">
      <c r="A55" s="2">
        <f>inequalitycalc!A58</f>
        <v>53</v>
      </c>
      <c r="B55" s="1">
        <v>28848.579047619052</v>
      </c>
      <c r="C55" s="1">
        <v>41870.819989233474</v>
      </c>
      <c r="D55" s="1">
        <v>49883.415120512989</v>
      </c>
      <c r="E55" s="1">
        <f>inequalitycalc!I58</f>
        <v>30291.008000000005</v>
      </c>
      <c r="F55" s="1">
        <f>inequalitycalc!K58</f>
        <v>43964.360988695153</v>
      </c>
      <c r="G55" s="1">
        <f>inequalitycalc!M58</f>
        <v>52377.585876538644</v>
      </c>
      <c r="H55" s="1">
        <f>inequalitycalc!J58</f>
        <v>41380.458807947027</v>
      </c>
      <c r="I55" s="1">
        <f>inequalitycalc!L58</f>
        <v>57859.30143757676</v>
      </c>
      <c r="J55" s="1">
        <f>inequalitycalc!N58</f>
        <v>60602.748637082528</v>
      </c>
      <c r="K55" s="9">
        <f t="shared" si="1"/>
        <v>-0.26798762332275827</v>
      </c>
    </row>
    <row r="56" spans="1:11">
      <c r="A56" s="2">
        <f>inequalitycalc!A59</f>
        <v>54</v>
      </c>
      <c r="B56" s="1">
        <v>29680.640000000003</v>
      </c>
      <c r="C56" s="1">
        <v>42984.362115058313</v>
      </c>
      <c r="D56" s="1">
        <v>50776.089386670094</v>
      </c>
      <c r="E56" s="1">
        <f>inequalitycalc!I59</f>
        <v>31164.672000000006</v>
      </c>
      <c r="F56" s="1">
        <f>inequalitycalc!K59</f>
        <v>45133.580220811229</v>
      </c>
      <c r="G56" s="1">
        <f>inequalitycalc!M59</f>
        <v>53314.893856003597</v>
      </c>
      <c r="H56" s="1">
        <f>inequalitycalc!J59</f>
        <v>42260.441854304641</v>
      </c>
      <c r="I56" s="1">
        <f>inequalitycalc!L59</f>
        <v>58878.949313393066</v>
      </c>
      <c r="J56" s="1">
        <f>inequalitycalc!N59</f>
        <v>61471.506916926024</v>
      </c>
      <c r="K56" s="9">
        <f t="shared" si="1"/>
        <v>-0.26255688221523932</v>
      </c>
    </row>
    <row r="57" spans="1:11">
      <c r="A57" s="2">
        <f>inequalitycalc!A60</f>
        <v>55</v>
      </c>
      <c r="B57" s="1">
        <v>30534.460952380952</v>
      </c>
      <c r="C57" s="1">
        <v>44078.47604952348</v>
      </c>
      <c r="D57" s="1">
        <v>51662.62843450308</v>
      </c>
      <c r="E57" s="1">
        <f>inequalitycalc!I60</f>
        <v>32061.184000000001</v>
      </c>
      <c r="F57" s="1">
        <f>inequalitycalc!K60</f>
        <v>46282.399851999653</v>
      </c>
      <c r="G57" s="1">
        <f>inequalitycalc!M60</f>
        <v>54245.759856228236</v>
      </c>
      <c r="H57" s="1">
        <f>inequalitycalc!J60</f>
        <v>43110.667019867557</v>
      </c>
      <c r="I57" s="1">
        <f>inequalitycalc!L60</f>
        <v>59985.473017193726</v>
      </c>
      <c r="J57" s="1">
        <f>inequalitycalc!N60</f>
        <v>62363.127256765401</v>
      </c>
      <c r="K57" s="9">
        <f t="shared" si="1"/>
        <v>-0.25630508140306429</v>
      </c>
    </row>
    <row r="58" spans="1:11">
      <c r="A58" s="2">
        <f>inequalitycalc!A61</f>
        <v>56</v>
      </c>
      <c r="B58" s="1">
        <v>31403.824761904765</v>
      </c>
      <c r="C58" s="1">
        <v>45284.046450209877</v>
      </c>
      <c r="D58" s="1">
        <v>52561.437918984288</v>
      </c>
      <c r="E58" s="1">
        <f>inequalitycalc!I61</f>
        <v>32974.016000000003</v>
      </c>
      <c r="F58" s="1">
        <f>inequalitycalc!K61</f>
        <v>47548.24877272037</v>
      </c>
      <c r="G58" s="1">
        <f>inequalitycalc!M61</f>
        <v>55189.509814933503</v>
      </c>
      <c r="H58" s="1">
        <f>inequalitycalc!J61</f>
        <v>43994.901192052981</v>
      </c>
      <c r="I58" s="1">
        <f>inequalitycalc!L61</f>
        <v>61087.424308995214</v>
      </c>
      <c r="J58" s="1">
        <f>inequalitycalc!N61</f>
        <v>63277.60965660066</v>
      </c>
      <c r="K58" s="9">
        <f t="shared" si="1"/>
        <v>-0.25050369232432179</v>
      </c>
    </row>
    <row r="59" spans="1:11">
      <c r="A59" s="2">
        <f>inequalitycalc!A62</f>
        <v>57</v>
      </c>
      <c r="B59" s="1">
        <v>32319.817142857144</v>
      </c>
      <c r="C59" s="1">
        <v>46513.135187805332</v>
      </c>
      <c r="D59" s="1">
        <v>53511.374222833016</v>
      </c>
      <c r="E59" s="1">
        <f>inequalitycalc!I62</f>
        <v>33935.808000000005</v>
      </c>
      <c r="F59" s="1">
        <f>inequalitycalc!K62</f>
        <v>48838.791947195597</v>
      </c>
      <c r="G59" s="1">
        <f>inequalitycalc!M62</f>
        <v>56186.942933974671</v>
      </c>
      <c r="H59" s="1">
        <f>inequalitycalc!J62</f>
        <v>44874.884238410603</v>
      </c>
      <c r="I59" s="1">
        <f>inequalitycalc!L62</f>
        <v>62216.810072791763</v>
      </c>
      <c r="J59" s="1">
        <f>inequalitycalc!N62</f>
        <v>64160.085172441686</v>
      </c>
      <c r="K59" s="9">
        <f t="shared" si="1"/>
        <v>-0.24376834445507733</v>
      </c>
    </row>
    <row r="60" spans="1:11">
      <c r="A60" s="2">
        <f>inequalitycalc!A63</f>
        <v>58</v>
      </c>
      <c r="B60" s="1">
        <v>33229.592380952388</v>
      </c>
      <c r="C60" s="1">
        <v>47717.683052104367</v>
      </c>
      <c r="D60" s="1">
        <v>54497.099300239024</v>
      </c>
      <c r="E60" s="1">
        <f>inequalitycalc!I63</f>
        <v>34891.072000000007</v>
      </c>
      <c r="F60" s="1">
        <f>inequalitycalc!K63</f>
        <v>50103.567204709587</v>
      </c>
      <c r="G60" s="1">
        <f>inequalitycalc!M63</f>
        <v>57221.954265250977</v>
      </c>
      <c r="H60" s="1">
        <f>inequalitycalc!J63</f>
        <v>45784.625165562917</v>
      </c>
      <c r="I60" s="1">
        <f>inequalitycalc!L63</f>
        <v>63373.630308583357</v>
      </c>
      <c r="J60" s="1">
        <f>inequalitycalc!N63</f>
        <v>65092.857220273647</v>
      </c>
      <c r="K60" s="9">
        <f t="shared" si="1"/>
        <v>-0.23793037785436622</v>
      </c>
    </row>
    <row r="61" spans="1:11">
      <c r="A61" s="2">
        <f>inequalitycalc!A64</f>
        <v>59</v>
      </c>
      <c r="B61" s="1">
        <v>34159.055238095236</v>
      </c>
      <c r="C61" s="1">
        <v>48944.726716925114</v>
      </c>
      <c r="D61" s="1">
        <v>55504.297641779391</v>
      </c>
      <c r="E61" s="1">
        <f>inequalitycalc!I64</f>
        <v>35867.008000000002</v>
      </c>
      <c r="F61" s="1">
        <f>inequalitycalc!K64</f>
        <v>51391.963052771374</v>
      </c>
      <c r="G61" s="1">
        <f>inequalitycalc!M64</f>
        <v>58279.512523868361</v>
      </c>
      <c r="H61" s="1">
        <f>inequalitycalc!J64</f>
        <v>46677.361589403976</v>
      </c>
      <c r="I61" s="1">
        <f>inequalitycalc!L64</f>
        <v>64493.871248381547</v>
      </c>
      <c r="J61" s="1">
        <f>inequalitycalc!N64</f>
        <v>66103.36027209161</v>
      </c>
      <c r="K61" s="9">
        <f t="shared" si="1"/>
        <v>-0.23159735729060538</v>
      </c>
    </row>
    <row r="62" spans="1:11">
      <c r="A62" s="2">
        <f>inequalitycalc!A65</f>
        <v>60</v>
      </c>
      <c r="B62" s="1">
        <v>35115.45904761905</v>
      </c>
      <c r="C62" s="1">
        <v>50207.559155303141</v>
      </c>
      <c r="D62" s="1">
        <v>56537.059393003525</v>
      </c>
      <c r="E62" s="1">
        <f>inequalitycalc!I65</f>
        <v>36871.232000000004</v>
      </c>
      <c r="F62" s="1">
        <f>inequalitycalc!K65</f>
        <v>52717.937113068299</v>
      </c>
      <c r="G62" s="1">
        <f>inequalitycalc!M65</f>
        <v>59363.912362653704</v>
      </c>
      <c r="H62" s="1">
        <f>inequalitycalc!J65</f>
        <v>47574.349139072852</v>
      </c>
      <c r="I62" s="1">
        <f>inequalitycalc!L65</f>
        <v>65714.705252161628</v>
      </c>
      <c r="J62" s="1">
        <f>inequalitycalc!N65</f>
        <v>67013.270259927682</v>
      </c>
      <c r="K62" s="9">
        <f t="shared" si="1"/>
        <v>-0.22497663830953751</v>
      </c>
    </row>
    <row r="63" spans="1:11">
      <c r="A63" s="2">
        <f>inequalitycalc!A66</f>
        <v>61</v>
      </c>
      <c r="B63" s="1">
        <v>36074.971428571429</v>
      </c>
      <c r="C63" s="1">
        <v>51450.963402321504</v>
      </c>
      <c r="D63" s="1">
        <v>57564.708462290902</v>
      </c>
      <c r="E63" s="1">
        <f>inequalitycalc!I66</f>
        <v>37878.720000000001</v>
      </c>
      <c r="F63" s="1">
        <f>inequalitycalc!K66</f>
        <v>54023.511572437579</v>
      </c>
      <c r="G63" s="1">
        <f>inequalitycalc!M66</f>
        <v>60442.943885405453</v>
      </c>
      <c r="H63" s="1">
        <f>inequalitycalc!J66</f>
        <v>48462.834437086101</v>
      </c>
      <c r="I63" s="1">
        <f>inequalitycalc!L66</f>
        <v>66985.835787932621</v>
      </c>
      <c r="J63" s="1">
        <f>inequalitycalc!N66</f>
        <v>67946.04230775965</v>
      </c>
      <c r="K63" s="9">
        <f t="shared" si="1"/>
        <v>-0.21839652096342566</v>
      </c>
    </row>
    <row r="64" spans="1:11">
      <c r="A64" s="2">
        <f>inequalitycalc!A67</f>
        <v>62</v>
      </c>
      <c r="B64" s="1">
        <v>37063.497142857144</v>
      </c>
      <c r="C64" s="1">
        <v>52730.15642289714</v>
      </c>
      <c r="D64" s="1">
        <v>58601.560359064446</v>
      </c>
      <c r="E64" s="1">
        <f>inequalitycalc!I67</f>
        <v>38916.672000000006</v>
      </c>
      <c r="F64" s="1">
        <f>inequalitycalc!K67</f>
        <v>55366.664244041996</v>
      </c>
      <c r="G64" s="1">
        <f>inequalitycalc!M67</f>
        <v>61531.638377017669</v>
      </c>
      <c r="H64" s="1">
        <f>inequalitycalc!J67</f>
        <v>49427.840000000004</v>
      </c>
      <c r="I64" s="1">
        <f>inequalitycalc!L67</f>
        <v>68247.821499705286</v>
      </c>
      <c r="J64" s="1">
        <f>inequalitycalc!N67</f>
        <v>68901.676415587499</v>
      </c>
      <c r="K64" s="9">
        <f t="shared" si="1"/>
        <v>-0.21265683469073293</v>
      </c>
    </row>
    <row r="65" spans="1:11">
      <c r="A65" s="2">
        <f>inequalitycalc!A68</f>
        <v>63</v>
      </c>
      <c r="B65" s="1">
        <v>38024.045714285712</v>
      </c>
      <c r="C65" s="1">
        <v>54072.746699488511</v>
      </c>
      <c r="D65" s="1">
        <v>59682.381320494045</v>
      </c>
      <c r="E65" s="1">
        <f>inequalitycalc!I68</f>
        <v>39925.248</v>
      </c>
      <c r="F65" s="1">
        <f>inequalitycalc!K68</f>
        <v>56776.384034462943</v>
      </c>
      <c r="G65" s="1">
        <f>inequalitycalc!M68</f>
        <v>62666.500386518754</v>
      </c>
      <c r="H65" s="1">
        <f>inequalitycalc!J68</f>
        <v>50320.576423841063</v>
      </c>
      <c r="I65" s="1">
        <f>inequalitycalc!L68</f>
        <v>69532.669271473816</v>
      </c>
      <c r="J65" s="1">
        <f>inequalitycalc!N68</f>
        <v>69925.896703402977</v>
      </c>
      <c r="K65" s="9">
        <f t="shared" si="1"/>
        <v>-0.20658206170539672</v>
      </c>
    </row>
    <row r="66" spans="1:11">
      <c r="A66" s="2">
        <f>inequalitycalc!A69</f>
        <v>64</v>
      </c>
      <c r="B66" s="1">
        <v>38991.847619047621</v>
      </c>
      <c r="C66" s="1">
        <v>55495.094814293232</v>
      </c>
      <c r="D66" s="1">
        <v>60768.314963860415</v>
      </c>
      <c r="E66" s="1">
        <f>inequalitycalc!I69</f>
        <v>40941.440000000002</v>
      </c>
      <c r="F66" s="1">
        <f>inequalitycalc!K69</f>
        <v>58269.849555007895</v>
      </c>
      <c r="G66" s="1">
        <f>inequalitycalc!M69</f>
        <v>63806.730712053439</v>
      </c>
      <c r="H66" s="1">
        <f>inequalitycalc!J69</f>
        <v>51221.815099337749</v>
      </c>
      <c r="I66" s="1">
        <f>inequalitycalc!L69</f>
        <v>70822.089455241541</v>
      </c>
      <c r="J66" s="1">
        <f>inequalitycalc!N69</f>
        <v>70945.544579219291</v>
      </c>
      <c r="K66" s="9">
        <f t="shared" si="1"/>
        <v>-0.20070306136946447</v>
      </c>
    </row>
    <row r="67" spans="1:11">
      <c r="A67" s="2">
        <f>inequalitycalc!A70</f>
        <v>65</v>
      </c>
      <c r="B67" s="1">
        <v>39992.80761904762</v>
      </c>
      <c r="C67" s="1">
        <v>56935.848584070271</v>
      </c>
      <c r="D67" s="1">
        <v>61857.316216388826</v>
      </c>
      <c r="E67" s="1">
        <f>inequalitycalc!I70</f>
        <v>41992.448000000004</v>
      </c>
      <c r="F67" s="1">
        <f>inequalitycalc!K70</f>
        <v>59782.641013273787</v>
      </c>
      <c r="G67" s="1">
        <f>inequalitycalc!M70</f>
        <v>64950.18202720827</v>
      </c>
      <c r="H67" s="1">
        <f>inequalitycalc!J70</f>
        <v>52157.06278145696</v>
      </c>
      <c r="I67" s="1">
        <f>inequalitycalc!L70</f>
        <v>72029.20622302407</v>
      </c>
      <c r="J67" s="1">
        <f>inequalitycalc!N70</f>
        <v>72029.20622302407</v>
      </c>
      <c r="K67" s="9">
        <f t="shared" si="1"/>
        <v>-0.1948847239356184</v>
      </c>
    </row>
    <row r="68" spans="1:11">
      <c r="A68" s="2">
        <f>inequalitycalc!A71</f>
        <v>66</v>
      </c>
      <c r="B68" s="1">
        <v>41026.925714285717</v>
      </c>
      <c r="C68" s="1">
        <v>58435.909464313634</v>
      </c>
      <c r="D68" s="1">
        <v>62951.430150854008</v>
      </c>
      <c r="E68" s="1">
        <f>inequalitycalc!I71</f>
        <v>43078.272000000004</v>
      </c>
      <c r="F68" s="1">
        <f>inequalitycalc!K71</f>
        <v>61357.704937529321</v>
      </c>
      <c r="G68" s="1">
        <f>inequalitycalc!M71</f>
        <v>66099.001658396708</v>
      </c>
      <c r="H68" s="1">
        <f>inequalitycalc!J71</f>
        <v>53088.059337748346</v>
      </c>
      <c r="I68" s="1">
        <f>inequalitycalc!L71</f>
        <v>73318.62640679178</v>
      </c>
      <c r="J68" s="1">
        <f>inequalitycalc!N71</f>
        <v>73090.005806832982</v>
      </c>
      <c r="K68" s="9">
        <f t="shared" si="1"/>
        <v>-0.18855063572894382</v>
      </c>
    </row>
    <row r="69" spans="1:11">
      <c r="A69" s="2">
        <f>inequalitycalc!A72</f>
        <v>67</v>
      </c>
      <c r="B69" s="1">
        <v>42100.419047619049</v>
      </c>
      <c r="C69" s="1">
        <v>60019.818328319758</v>
      </c>
      <c r="D69" s="1">
        <v>64109.963877722257</v>
      </c>
      <c r="E69" s="1">
        <f>inequalitycalc!I72</f>
        <v>44205.440000000002</v>
      </c>
      <c r="F69" s="1">
        <f>inequalitycalc!K72</f>
        <v>63020.809244735749</v>
      </c>
      <c r="G69" s="1">
        <f>inequalitycalc!M72</f>
        <v>67315.462071608374</v>
      </c>
      <c r="H69" s="1">
        <f>inequalitycalc!J72</f>
        <v>54065.818278145693</v>
      </c>
      <c r="I69" s="1">
        <f>inequalitycalc!L72</f>
        <v>74745.218950534792</v>
      </c>
      <c r="J69" s="1">
        <f>inequalitycalc!N72</f>
        <v>74205.674334631985</v>
      </c>
      <c r="K69" s="9">
        <f t="shared" si="1"/>
        <v>-0.18237730588702517</v>
      </c>
    </row>
    <row r="70" spans="1:11">
      <c r="A70" s="2">
        <f>inequalitycalc!A73</f>
        <v>68</v>
      </c>
      <c r="B70" s="1">
        <v>43251.626666666671</v>
      </c>
      <c r="C70" s="1">
        <v>61639.515965883162</v>
      </c>
      <c r="D70" s="1">
        <v>65343.142760867122</v>
      </c>
      <c r="E70" s="1">
        <f>inequalitycalc!I73</f>
        <v>45414.208000000006</v>
      </c>
      <c r="F70" s="1">
        <f>inequalitycalc!K73</f>
        <v>64721.491764177321</v>
      </c>
      <c r="G70" s="1">
        <f>inequalitycalc!M73</f>
        <v>68610.299898910482</v>
      </c>
      <c r="H70" s="1">
        <f>inequalitycalc!J73</f>
        <v>55064.832847682119</v>
      </c>
      <c r="I70" s="1">
        <f>inequalitycalc!L73</f>
        <v>76286.121794257197</v>
      </c>
      <c r="J70" s="1">
        <f>inequalitycalc!N73</f>
        <v>75266.473918440883</v>
      </c>
      <c r="K70" s="9">
        <f t="shared" si="1"/>
        <v>-0.17525931431367892</v>
      </c>
    </row>
    <row r="71" spans="1:11">
      <c r="A71" s="2">
        <f>inequalitycalc!A74</f>
        <v>69</v>
      </c>
      <c r="B71" s="1">
        <v>44414.23238095238</v>
      </c>
      <c r="C71" s="1">
        <v>63196.838883818149</v>
      </c>
      <c r="D71" s="1">
        <v>66546.668088778795</v>
      </c>
      <c r="E71" s="1">
        <f>inequalitycalc!I74</f>
        <v>46634.944000000003</v>
      </c>
      <c r="F71" s="1">
        <f>inequalitycalc!K74</f>
        <v>66356.680828009063</v>
      </c>
      <c r="G71" s="1">
        <f>inequalitycalc!M74</f>
        <v>69874.001493217744</v>
      </c>
      <c r="H71" s="1">
        <f>inequalitycalc!J74</f>
        <v>56068.098543046355</v>
      </c>
      <c r="I71" s="1">
        <f>inequalitycalc!L74</f>
        <v>77799.590165984555</v>
      </c>
      <c r="J71" s="1">
        <f>inequalitycalc!N74</f>
        <v>76437.011390230022</v>
      </c>
      <c r="K71" s="9">
        <f t="shared" si="1"/>
        <v>-0.16824459520067436</v>
      </c>
    </row>
    <row r="72" spans="1:11">
      <c r="A72" s="2">
        <f>inequalitycalc!A75</f>
        <v>70</v>
      </c>
      <c r="B72" s="1">
        <v>45626.57523809524</v>
      </c>
      <c r="C72" s="1">
        <v>64814.491448606852</v>
      </c>
      <c r="D72" s="1">
        <v>67825.861109354431</v>
      </c>
      <c r="E72" s="1">
        <f>inequalitycalc!I75</f>
        <v>47907.904000000002</v>
      </c>
      <c r="F72" s="1">
        <f>inequalitycalc!K75</f>
        <v>68055.216021037195</v>
      </c>
      <c r="G72" s="1">
        <f>inequalitycalc!M75</f>
        <v>71217.154164822161</v>
      </c>
      <c r="H72" s="1">
        <f>inequalitycalc!J75</f>
        <v>57084.117615894043</v>
      </c>
      <c r="I72" s="1">
        <f>inequalitycalc!L75</f>
        <v>79326.775773709436</v>
      </c>
      <c r="J72" s="1">
        <f>inequalitycalc!N75</f>
        <v>77575.541978024907</v>
      </c>
      <c r="K72" s="9">
        <f t="shared" si="1"/>
        <v>-0.16074897886026163</v>
      </c>
    </row>
    <row r="73" spans="1:11">
      <c r="A73" s="2">
        <f>inequalitycalc!A76</f>
        <v>71</v>
      </c>
      <c r="B73" s="1">
        <v>46845.135238095238</v>
      </c>
      <c r="C73" s="1">
        <v>66438.279231719644</v>
      </c>
      <c r="D73" s="1">
        <v>69164.361240396422</v>
      </c>
      <c r="E73" s="1">
        <f>inequalitycalc!I76</f>
        <v>49187.392</v>
      </c>
      <c r="F73" s="1">
        <f>inequalitycalc!K76</f>
        <v>69760.193193305633</v>
      </c>
      <c r="G73" s="1">
        <f>inequalitycalc!M76</f>
        <v>72622.579302416241</v>
      </c>
      <c r="H73" s="1">
        <f>inequalitycalc!J76</f>
        <v>58117.141192052979</v>
      </c>
      <c r="I73" s="1">
        <f>inequalitycalc!L76</f>
        <v>80817.382085440899</v>
      </c>
      <c r="J73" s="1">
        <f>inequalitycalc!N76</f>
        <v>78759.796685811583</v>
      </c>
      <c r="K73" s="9">
        <f t="shared" si="1"/>
        <v>-0.153650868038121</v>
      </c>
    </row>
    <row r="74" spans="1:11">
      <c r="A74" s="2">
        <f>inequalitycalc!A77</f>
        <v>72</v>
      </c>
      <c r="B74" s="1">
        <v>48090.636190476194</v>
      </c>
      <c r="C74" s="1">
        <v>68172.500944666303</v>
      </c>
      <c r="D74" s="1">
        <v>70558.07833635532</v>
      </c>
      <c r="E74" s="1">
        <f>inequalitycalc!I77</f>
        <v>50495.168000000005</v>
      </c>
      <c r="F74" s="1">
        <f>inequalitycalc!K77</f>
        <v>71581.125991899622</v>
      </c>
      <c r="G74" s="1">
        <f>inequalitycalc!M77</f>
        <v>74085.98225317309</v>
      </c>
      <c r="H74" s="1">
        <f>inequalitycalc!J77</f>
        <v>59167.169271523177</v>
      </c>
      <c r="I74" s="1">
        <f>inequalitycalc!L77</f>
        <v>82289.698749175674</v>
      </c>
      <c r="J74" s="1">
        <f>inequalitycalc!N77</f>
        <v>80008.065161586695</v>
      </c>
      <c r="K74" s="9">
        <f t="shared" si="1"/>
        <v>-0.14656779052123681</v>
      </c>
    </row>
    <row r="75" spans="1:11">
      <c r="A75" s="2">
        <f>inequalitycalc!A78</f>
        <v>73</v>
      </c>
      <c r="B75" s="1">
        <v>49420.068571428572</v>
      </c>
      <c r="C75" s="1">
        <v>70060.103115715567</v>
      </c>
      <c r="D75" s="1">
        <v>72098.018135705352</v>
      </c>
      <c r="E75" s="1">
        <f>inequalitycalc!I78</f>
        <v>51891.072</v>
      </c>
      <c r="F75" s="1">
        <f>inequalitycalc!K78</f>
        <v>73563.108271501347</v>
      </c>
      <c r="G75" s="1">
        <f>inequalitycalc!M78</f>
        <v>75702.919042490626</v>
      </c>
      <c r="H75" s="1">
        <f>inequalitycalc!J78</f>
        <v>60289.466490066225</v>
      </c>
      <c r="I75" s="1">
        <f>inequalitycalc!L78</f>
        <v>83903.760184884901</v>
      </c>
      <c r="J75" s="1">
        <f>inequalitycalc!N78</f>
        <v>81288.340521356062</v>
      </c>
      <c r="K75" s="9">
        <f t="shared" si="1"/>
        <v>-0.13930119105383043</v>
      </c>
    </row>
    <row r="76" spans="1:11">
      <c r="A76" s="2">
        <f>inequalitycalc!A79</f>
        <v>74</v>
      </c>
      <c r="B76" s="1">
        <v>50762.971428571429</v>
      </c>
      <c r="C76" s="1">
        <v>71958.953187025691</v>
      </c>
      <c r="D76" s="1">
        <v>73665.566417513881</v>
      </c>
      <c r="E76" s="1">
        <f>inequalitycalc!I79</f>
        <v>53301.120000000003</v>
      </c>
      <c r="F76" s="1">
        <f>inequalitycalc!K79</f>
        <v>75556.900846376971</v>
      </c>
      <c r="G76" s="1">
        <f>inequalitycalc!M79</f>
        <v>77348.844738389584</v>
      </c>
      <c r="H76" s="1">
        <f>inequalitycalc!J79</f>
        <v>61445.772715231797</v>
      </c>
      <c r="I76" s="1">
        <f>inequalitycalc!L79</f>
        <v>85554.400916587532</v>
      </c>
      <c r="J76" s="1">
        <f>inequalitycalc!N79</f>
        <v>82678.353769105641</v>
      </c>
      <c r="K76" s="9">
        <f t="shared" si="1"/>
        <v>-0.13255025293567213</v>
      </c>
    </row>
    <row r="77" spans="1:11">
      <c r="A77" s="2">
        <f>inequalitycalc!A80</f>
        <v>75</v>
      </c>
      <c r="B77" s="1">
        <v>52102.765714285713</v>
      </c>
      <c r="C77" s="1">
        <v>73892.569495505712</v>
      </c>
      <c r="D77" s="1">
        <v>75209.596362413329</v>
      </c>
      <c r="E77" s="1">
        <f>inequalitycalc!I80</f>
        <v>54707.904000000002</v>
      </c>
      <c r="F77" s="1">
        <f>inequalitycalc!K80</f>
        <v>77587.197970281006</v>
      </c>
      <c r="G77" s="1">
        <f>inequalitycalc!M80</f>
        <v>78970.076180534001</v>
      </c>
      <c r="H77" s="1">
        <f>inequalitycalc!J80</f>
        <v>62606.330066225171</v>
      </c>
      <c r="I77" s="1">
        <f>inequalitycalc!L80</f>
        <v>87273.627828277822</v>
      </c>
      <c r="J77" s="1">
        <f>inequalitycalc!N80</f>
        <v>84095.801488850295</v>
      </c>
      <c r="K77" s="9">
        <f t="shared" si="1"/>
        <v>-0.12616018312956834</v>
      </c>
    </row>
    <row r="78" spans="1:11">
      <c r="A78" s="2">
        <f>inequalitycalc!A81</f>
        <v>76</v>
      </c>
      <c r="B78" s="1">
        <v>53516.129523809526</v>
      </c>
      <c r="C78" s="1">
        <v>76004.107135384766</v>
      </c>
      <c r="D78" s="1">
        <v>76883.488428506302</v>
      </c>
      <c r="E78" s="1">
        <f>inequalitycalc!I81</f>
        <v>56191.936000000002</v>
      </c>
      <c r="F78" s="1">
        <f>inequalitycalc!K81</f>
        <v>79804.312492154</v>
      </c>
      <c r="G78" s="1">
        <f>inequalitycalc!M81</f>
        <v>80727.662849931614</v>
      </c>
      <c r="H78" s="1">
        <f>inequalitycalc!J81</f>
        <v>63851.909933774841</v>
      </c>
      <c r="I78" s="1">
        <f>inequalitycalc!L81</f>
        <v>89088.875391950802</v>
      </c>
      <c r="J78" s="1">
        <f>inequalitycalc!N81</f>
        <v>85540.683680589995</v>
      </c>
      <c r="K78" s="9">
        <f t="shared" si="1"/>
        <v>-0.1199646798618792</v>
      </c>
    </row>
    <row r="79" spans="1:11">
      <c r="A79" s="2">
        <f>inequalitycalc!A82</f>
        <v>77</v>
      </c>
      <c r="B79" s="1">
        <v>54966.796190476183</v>
      </c>
      <c r="C79" s="1">
        <v>78405.022572884031</v>
      </c>
      <c r="D79" s="1">
        <v>78617.710141452946</v>
      </c>
      <c r="E79" s="1">
        <f>inequalitycalc!I82</f>
        <v>57715.135999999999</v>
      </c>
      <c r="F79" s="1">
        <f>inequalitycalc!K82</f>
        <v>82325.273701528233</v>
      </c>
      <c r="G79" s="1">
        <f>inequalitycalc!M82</f>
        <v>82548.595648525603</v>
      </c>
      <c r="H79" s="1">
        <f>inequalitycalc!J82</f>
        <v>65131.49880794702</v>
      </c>
      <c r="I79" s="1">
        <f>inequalitycalc!L82</f>
        <v>91041.295315599084</v>
      </c>
      <c r="J79" s="1">
        <f>inequalitycalc!N82</f>
        <v>87081.586524312414</v>
      </c>
      <c r="K79" s="9">
        <f t="shared" ref="K79:K128" si="2">E79/H79-1</f>
        <v>-0.11386752867173566</v>
      </c>
    </row>
    <row r="80" spans="1:11">
      <c r="A80" s="2">
        <f>inequalitycalc!A83</f>
        <v>78</v>
      </c>
      <c r="B80" s="1">
        <v>56540.769523809533</v>
      </c>
      <c r="C80" s="1">
        <v>80957.273395711192</v>
      </c>
      <c r="D80" s="1">
        <v>80518.605285537793</v>
      </c>
      <c r="E80" s="1">
        <f>inequalitycalc!I83</f>
        <v>59367.808000000012</v>
      </c>
      <c r="F80" s="1">
        <f>inequalitycalc!K83</f>
        <v>85005.137065496761</v>
      </c>
      <c r="G80" s="1">
        <f>inequalitycalc!M83</f>
        <v>84544.535549814682</v>
      </c>
      <c r="H80" s="1">
        <f>inequalitycalc!J83</f>
        <v>66381.329801324508</v>
      </c>
      <c r="I80" s="1">
        <f>inequalitycalc!L83</f>
        <v>93135.460011221818</v>
      </c>
      <c r="J80" s="1">
        <f>inequalitycalc!N83</f>
        <v>88663.641076027416</v>
      </c>
      <c r="K80" s="9">
        <f t="shared" si="2"/>
        <v>-0.10565503617230265</v>
      </c>
    </row>
    <row r="81" spans="1:11">
      <c r="A81" s="2">
        <f>inequalitycalc!A84</f>
        <v>79</v>
      </c>
      <c r="B81" s="1">
        <v>58190.384761904759</v>
      </c>
      <c r="C81" s="1">
        <v>83561.673574293251</v>
      </c>
      <c r="D81" s="1">
        <v>82515.618850033556</v>
      </c>
      <c r="E81" s="1">
        <f>inequalitycalc!I84</f>
        <v>61099.904000000002</v>
      </c>
      <c r="F81" s="1">
        <f>inequalitycalc!K84</f>
        <v>87739.75725300792</v>
      </c>
      <c r="G81" s="1">
        <f>inequalitycalc!M84</f>
        <v>86641.399792535231</v>
      </c>
      <c r="H81" s="1">
        <f>inequalitycalc!J84</f>
        <v>67813.959205298015</v>
      </c>
      <c r="I81" s="1">
        <f>inequalitycalc!L84</f>
        <v>95215.907470847029</v>
      </c>
      <c r="J81" s="1">
        <f>inequalitycalc!N84</f>
        <v>90323.426631728405</v>
      </c>
      <c r="K81" s="9">
        <f t="shared" si="2"/>
        <v>-9.9006978562807046E-2</v>
      </c>
    </row>
    <row r="82" spans="1:11">
      <c r="A82" s="2">
        <f>inequalitycalc!A85</f>
        <v>80</v>
      </c>
      <c r="B82" s="1">
        <v>59890.773333333338</v>
      </c>
      <c r="C82" s="1">
        <v>86341.950011499604</v>
      </c>
      <c r="D82" s="1">
        <v>84609.773371327639</v>
      </c>
      <c r="E82" s="1">
        <f>inequalitycalc!I85</f>
        <v>62885.312000000005</v>
      </c>
      <c r="F82" s="1">
        <f>inequalitycalc!K85</f>
        <v>90659.047512074583</v>
      </c>
      <c r="G82" s="1">
        <f>inequalitycalc!M85</f>
        <v>88840.26203989402</v>
      </c>
      <c r="H82" s="1">
        <f>inequalitycalc!J85</f>
        <v>69255.090860927157</v>
      </c>
      <c r="I82" s="1">
        <f>inequalitycalc!L85</f>
        <v>97346.651462463182</v>
      </c>
      <c r="J82" s="1">
        <f>inequalitycalc!N85</f>
        <v>92010.646659424456</v>
      </c>
      <c r="K82" s="9">
        <f t="shared" si="2"/>
        <v>-9.1975604706352354E-2</v>
      </c>
    </row>
    <row r="83" spans="1:11">
      <c r="A83" s="2">
        <f>inequalitycalc!A86</f>
        <v>81</v>
      </c>
      <c r="B83" s="1">
        <v>61684.419047619049</v>
      </c>
      <c r="C83" s="1">
        <v>89149.834931164412</v>
      </c>
      <c r="D83" s="1">
        <v>86765.280075862756</v>
      </c>
      <c r="E83" s="1">
        <f>inequalitycalc!I86</f>
        <v>64768.640000000007</v>
      </c>
      <c r="F83" s="1">
        <f>inequalitycalc!K86</f>
        <v>93607.326677722638</v>
      </c>
      <c r="G83" s="1">
        <f>inequalitycalc!M86</f>
        <v>91103.544079655898</v>
      </c>
      <c r="H83" s="1">
        <f>inequalitycalc!J86</f>
        <v>70751.487152317888</v>
      </c>
      <c r="I83" s="1">
        <f>inequalitycalc!L86</f>
        <v>99509.402338073574</v>
      </c>
      <c r="J83" s="1">
        <f>inequalitycalc!N86</f>
        <v>93894.480403085094</v>
      </c>
      <c r="K83" s="9">
        <f t="shared" si="2"/>
        <v>-8.4561433167300915E-2</v>
      </c>
    </row>
    <row r="84" spans="1:11">
      <c r="A84" s="2">
        <f>inequalitycalc!A87</f>
        <v>82</v>
      </c>
      <c r="B84" s="1">
        <v>63649.036190476196</v>
      </c>
      <c r="C84" s="1">
        <v>92140.753864165003</v>
      </c>
      <c r="D84" s="1">
        <v>89014.860128034139</v>
      </c>
      <c r="E84" s="1">
        <f>inequalitycalc!I87</f>
        <v>66831.488000000012</v>
      </c>
      <c r="F84" s="1">
        <f>inequalitycalc!K87</f>
        <v>96747.791557373261</v>
      </c>
      <c r="G84" s="1">
        <f>inequalitycalc!M87</f>
        <v>93465.603134435849</v>
      </c>
      <c r="H84" s="1">
        <f>inequalitycalc!J87</f>
        <v>72396.67284768213</v>
      </c>
      <c r="I84" s="1">
        <f>inequalitycalc!L87</f>
        <v>101713.30492167654</v>
      </c>
      <c r="J84" s="1">
        <f>inequalitycalc!N87</f>
        <v>95961.210626712767</v>
      </c>
      <c r="K84" s="9">
        <f t="shared" si="2"/>
        <v>-7.6870726633955999E-2</v>
      </c>
    </row>
    <row r="85" spans="1:11">
      <c r="A85" s="2">
        <f>inequalitycalc!A88</f>
        <v>83</v>
      </c>
      <c r="B85" s="1">
        <v>65700.693333333329</v>
      </c>
      <c r="C85" s="1">
        <v>95379.126602904435</v>
      </c>
      <c r="D85" s="1">
        <v>91442.361511604526</v>
      </c>
      <c r="E85" s="1">
        <f>inequalitycalc!I88</f>
        <v>68985.728000000003</v>
      </c>
      <c r="F85" s="1">
        <f>inequalitycalc!K88</f>
        <v>100148.08293304966</v>
      </c>
      <c r="G85" s="1">
        <f>inequalitycalc!M88</f>
        <v>96014.47958718476</v>
      </c>
      <c r="H85" s="1">
        <f>inequalitycalc!J88</f>
        <v>74101.37430463577</v>
      </c>
      <c r="I85" s="1">
        <f>inequalitycalc!L88</f>
        <v>104278.42805321443</v>
      </c>
      <c r="J85" s="1">
        <f>inequalitycalc!N88</f>
        <v>98096.527030328085</v>
      </c>
      <c r="K85" s="9">
        <f t="shared" si="2"/>
        <v>-6.9035781760335535E-2</v>
      </c>
    </row>
    <row r="86" spans="1:11">
      <c r="A86" s="2">
        <f>inequalitycalc!A89</f>
        <v>84</v>
      </c>
      <c r="B86" s="1">
        <v>68070.460952380949</v>
      </c>
      <c r="C86" s="1">
        <v>98773.947408908527</v>
      </c>
      <c r="D86" s="1">
        <v>94204.232293838577</v>
      </c>
      <c r="E86" s="1">
        <f>inequalitycalc!I89</f>
        <v>71473.983999999997</v>
      </c>
      <c r="F86" s="1">
        <f>inequalitycalc!K89</f>
        <v>103712.64477935396</v>
      </c>
      <c r="G86" s="1">
        <f>inequalitycalc!M89</f>
        <v>98914.443908530506</v>
      </c>
      <c r="H86" s="1">
        <f>inequalitycalc!J89</f>
        <v>75865.591523178809</v>
      </c>
      <c r="I86" s="1">
        <f>inequalitycalc!L89</f>
        <v>107035.59248871774</v>
      </c>
      <c r="J86" s="1">
        <f>inequalitycalc!N89</f>
        <v>100455.89162190307</v>
      </c>
      <c r="K86" s="9">
        <f t="shared" si="2"/>
        <v>-5.7886684002682154E-2</v>
      </c>
    </row>
    <row r="87" spans="1:11">
      <c r="A87" s="2">
        <f>inequalitycalc!A90</f>
        <v>85</v>
      </c>
      <c r="B87" s="1">
        <v>70591.512380952379</v>
      </c>
      <c r="C87" s="1">
        <v>102454.05586698343</v>
      </c>
      <c r="D87" s="1">
        <v>97177.768108254197</v>
      </c>
      <c r="E87" s="1">
        <f>inequalitycalc!I90</f>
        <v>74121.088000000003</v>
      </c>
      <c r="F87" s="1">
        <f>inequalitycalc!K90</f>
        <v>107576.75866033261</v>
      </c>
      <c r="G87" s="1">
        <f>inequalitycalc!M90</f>
        <v>102036.65651366691</v>
      </c>
      <c r="H87" s="1">
        <f>inequalitycalc!J90</f>
        <v>77723.333509933786</v>
      </c>
      <c r="I87" s="1">
        <f>inequalitycalc!L90</f>
        <v>110245.42571213949</v>
      </c>
      <c r="J87" s="1">
        <f>inequalitycalc!N90</f>
        <v>103094.17334542777</v>
      </c>
      <c r="K87" s="9">
        <f t="shared" si="2"/>
        <v>-4.6347027942044927E-2</v>
      </c>
    </row>
    <row r="88" spans="1:11">
      <c r="A88" s="2">
        <f>inequalitycalc!A91</f>
        <v>86</v>
      </c>
      <c r="B88" s="1">
        <v>73357.10476190476</v>
      </c>
      <c r="C88" s="1">
        <v>106683.26636506562</v>
      </c>
      <c r="D88" s="1">
        <v>100445.79440222681</v>
      </c>
      <c r="E88" s="1">
        <f>inequalitycalc!I91</f>
        <v>77024.960000000006</v>
      </c>
      <c r="F88" s="1">
        <f>inequalitycalc!K91</f>
        <v>112017.4296833189</v>
      </c>
      <c r="G88" s="1">
        <f>inequalitycalc!M91</f>
        <v>105468.08412233816</v>
      </c>
      <c r="H88" s="1">
        <f>inequalitycalc!J91</f>
        <v>79823.389668874181</v>
      </c>
      <c r="I88" s="1">
        <f>inequalitycalc!L91</f>
        <v>113555.85199954313</v>
      </c>
      <c r="J88" s="1">
        <f>inequalitycalc!N91</f>
        <v>105915.35154891956</v>
      </c>
      <c r="K88" s="9">
        <f t="shared" si="2"/>
        <v>-3.5057765405386854E-2</v>
      </c>
    </row>
    <row r="89" spans="1:11">
      <c r="A89" s="2">
        <f>inequalitycalc!A92</f>
        <v>87</v>
      </c>
      <c r="B89" s="1">
        <v>76358.948571428569</v>
      </c>
      <c r="C89" s="1">
        <v>111262.18430762173</v>
      </c>
      <c r="D89" s="1">
        <v>104004.22103020697</v>
      </c>
      <c r="E89" s="1">
        <f>inequalitycalc!I92</f>
        <v>80176.896000000008</v>
      </c>
      <c r="F89" s="1">
        <f>inequalitycalc!K92</f>
        <v>116825.29352300282</v>
      </c>
      <c r="G89" s="1">
        <f>inequalitycalc!M92</f>
        <v>109204.43208171733</v>
      </c>
      <c r="H89" s="1">
        <f>inequalitycalc!J92</f>
        <v>82089.239735099341</v>
      </c>
      <c r="I89" s="1">
        <f>inequalitycalc!L92</f>
        <v>117241.21607087921</v>
      </c>
      <c r="J89" s="1">
        <f>inequalitycalc!N92</f>
        <v>109084.03306434871</v>
      </c>
      <c r="K89" s="9">
        <f t="shared" si="2"/>
        <v>-2.329591236647377E-2</v>
      </c>
    </row>
    <row r="90" spans="1:11">
      <c r="A90" s="2">
        <f>inequalitycalc!A93</f>
        <v>88</v>
      </c>
      <c r="B90" s="1">
        <v>79715.169523809527</v>
      </c>
      <c r="C90" s="1">
        <v>116565.05801242209</v>
      </c>
      <c r="D90" s="1">
        <v>108079.02853379922</v>
      </c>
      <c r="E90" s="1">
        <f>inequalitycalc!I93</f>
        <v>83700.928</v>
      </c>
      <c r="F90" s="1">
        <f>inequalitycalc!K93</f>
        <v>122393.3109130432</v>
      </c>
      <c r="G90" s="1">
        <f>inequalitycalc!M93</f>
        <v>113482.97996048919</v>
      </c>
      <c r="H90" s="1">
        <f>inequalitycalc!J93</f>
        <v>84520.883708609283</v>
      </c>
      <c r="I90" s="1">
        <f>inequalitycalc!L93</f>
        <v>121585.00747009668</v>
      </c>
      <c r="J90" s="1">
        <f>inequalitycalc!N93</f>
        <v>112659.65924770458</v>
      </c>
      <c r="K90" s="9">
        <f t="shared" si="2"/>
        <v>-9.7012202503244938E-3</v>
      </c>
    </row>
    <row r="91" spans="1:11">
      <c r="A91" s="2">
        <f>inequalitycalc!A94</f>
        <v>89</v>
      </c>
      <c r="B91" s="1">
        <v>83496.228571428583</v>
      </c>
      <c r="C91" s="1">
        <v>122413.96614806767</v>
      </c>
      <c r="D91" s="1">
        <v>112761.22265147776</v>
      </c>
      <c r="E91" s="1">
        <f>inequalitycalc!I94</f>
        <v>87671.040000000008</v>
      </c>
      <c r="F91" s="1">
        <f>inequalitycalc!K94</f>
        <v>128534.66445547107</v>
      </c>
      <c r="G91" s="1">
        <f>inequalitycalc!M94</f>
        <v>118399.28378405164</v>
      </c>
      <c r="H91" s="1">
        <f>inequalitycalc!J94</f>
        <v>87220.348609271532</v>
      </c>
      <c r="I91" s="1">
        <f>inequalitycalc!L94</f>
        <v>126326.59871324251</v>
      </c>
      <c r="J91" s="1">
        <f>inequalitycalc!N94</f>
        <v>116742.82316296901</v>
      </c>
      <c r="K91" s="9">
        <f t="shared" si="2"/>
        <v>5.1672734392231856E-3</v>
      </c>
    </row>
    <row r="92" spans="1:11">
      <c r="A92" s="2">
        <f>inequalitycalc!A95</f>
        <v>90</v>
      </c>
      <c r="B92" s="1">
        <v>87896.929523809522</v>
      </c>
      <c r="C92" s="1">
        <v>129158.61615903242</v>
      </c>
      <c r="D92" s="1">
        <v>118119.31332119505</v>
      </c>
      <c r="E92" s="1">
        <f>inequalitycalc!I95</f>
        <v>92291.775999999998</v>
      </c>
      <c r="F92" s="1">
        <f>inequalitycalc!K95</f>
        <v>135616.54696698405</v>
      </c>
      <c r="G92" s="1">
        <f>inequalitycalc!M95</f>
        <v>124025.2789872548</v>
      </c>
      <c r="H92" s="1">
        <f>inequalitycalc!J95</f>
        <v>90323.670463576171</v>
      </c>
      <c r="I92" s="1">
        <f>inequalitycalc!L95</f>
        <v>131932.37582423264</v>
      </c>
      <c r="J92" s="1">
        <f>inequalitycalc!N95</f>
        <v>121470.69717011727</v>
      </c>
      <c r="K92" s="9">
        <f t="shared" si="2"/>
        <v>2.1789476959060083E-2</v>
      </c>
    </row>
    <row r="93" spans="1:11">
      <c r="A93" s="2">
        <f>inequalitycalc!A96</f>
        <v>91</v>
      </c>
      <c r="B93" s="1">
        <v>92784.639999999999</v>
      </c>
      <c r="C93" s="1">
        <v>137046.46185105512</v>
      </c>
      <c r="D93" s="1">
        <v>124454.94877721951</v>
      </c>
      <c r="E93" s="1">
        <f>inequalitycalc!I96</f>
        <v>97423.872000000003</v>
      </c>
      <c r="F93" s="1">
        <f>inequalitycalc!K96</f>
        <v>143898.7849436079</v>
      </c>
      <c r="G93" s="1">
        <f>inequalitycalc!M96</f>
        <v>130677.6962160805</v>
      </c>
      <c r="H93" s="1">
        <f>inequalitycalc!J96</f>
        <v>93754.329006622531</v>
      </c>
      <c r="I93" s="1">
        <f>inequalitycalc!L96</f>
        <v>138374.90433107203</v>
      </c>
      <c r="J93" s="1">
        <f>inequalitycalc!N96</f>
        <v>126797.55714915766</v>
      </c>
      <c r="K93" s="9">
        <f t="shared" si="2"/>
        <v>3.9139984598665967E-2</v>
      </c>
    </row>
    <row r="94" spans="1:11">
      <c r="A94" s="2">
        <f>inequalitycalc!A97</f>
        <v>92</v>
      </c>
      <c r="B94" s="1">
        <v>98577.980952380953</v>
      </c>
      <c r="C94" s="1">
        <v>146637.85316440405</v>
      </c>
      <c r="D94" s="1">
        <v>132075.91247214374</v>
      </c>
      <c r="E94" s="1">
        <f>inequalitycalc!I97</f>
        <v>103506.88</v>
      </c>
      <c r="F94" s="1">
        <f>inequalitycalc!K97</f>
        <v>153969.74582262425</v>
      </c>
      <c r="G94" s="1">
        <f>inequalitycalc!M97</f>
        <v>138679.70809575095</v>
      </c>
      <c r="H94" s="1">
        <f>inequalitycalc!J97</f>
        <v>97678.118145695378</v>
      </c>
      <c r="I94" s="1">
        <f>inequalitycalc!L97</f>
        <v>146093.1357856816</v>
      </c>
      <c r="J94" s="1">
        <f>inequalitycalc!N97</f>
        <v>133276.66495199045</v>
      </c>
      <c r="K94" s="9">
        <f t="shared" si="2"/>
        <v>5.9673158788855041E-2</v>
      </c>
    </row>
    <row r="95" spans="1:11">
      <c r="A95" s="2">
        <f>inequalitycalc!A98</f>
        <v>93</v>
      </c>
      <c r="B95" s="1">
        <v>105617.85904761904</v>
      </c>
      <c r="C95" s="1">
        <v>158183.31151397995</v>
      </c>
      <c r="D95" s="1">
        <v>141180.57646511373</v>
      </c>
      <c r="E95" s="1">
        <f>inequalitycalc!I98</f>
        <v>110898.75200000001</v>
      </c>
      <c r="F95" s="1">
        <f>inequalitycalc!K98</f>
        <v>166092.47708967896</v>
      </c>
      <c r="G95" s="1">
        <f>inequalitycalc!M98</f>
        <v>148239.60528836941</v>
      </c>
      <c r="H95" s="1">
        <f>inequalitycalc!J98</f>
        <v>102524.40158940398</v>
      </c>
      <c r="I95" s="1">
        <f>inequalitycalc!L98</f>
        <v>155388.84938000698</v>
      </c>
      <c r="J95" s="1">
        <f>inequalitycalc!N98</f>
        <v>140880.58610662064</v>
      </c>
      <c r="K95" s="9">
        <f t="shared" si="2"/>
        <v>8.1681534159391056E-2</v>
      </c>
    </row>
    <row r="96" spans="1:11">
      <c r="A96" s="2">
        <f>inequalitycalc!A99</f>
        <v>94</v>
      </c>
      <c r="B96" s="1">
        <v>114673.12761904762</v>
      </c>
      <c r="C96" s="1">
        <v>173145.06393369433</v>
      </c>
      <c r="D96" s="1">
        <v>153154.47756098956</v>
      </c>
      <c r="E96" s="1">
        <f>inequalitycalc!I99</f>
        <v>120406.784</v>
      </c>
      <c r="F96" s="1">
        <f>inequalitycalc!K99</f>
        <v>181802.31713037906</v>
      </c>
      <c r="G96" s="1">
        <f>inequalitycalc!M99</f>
        <v>160812.20143903905</v>
      </c>
      <c r="H96" s="1">
        <f>inequalitycalc!J99</f>
        <v>108680.03178807948</v>
      </c>
      <c r="I96" s="1">
        <f>inequalitycalc!L99</f>
        <v>166888.46555793536</v>
      </c>
      <c r="J96" s="1">
        <f>inequalitycalc!N99</f>
        <v>150962.75456480435</v>
      </c>
      <c r="K96" s="9">
        <f t="shared" si="2"/>
        <v>0.10790162662803682</v>
      </c>
    </row>
    <row r="97" spans="1:11">
      <c r="A97" s="2">
        <f>inequalitycalc!A100</f>
        <v>95</v>
      </c>
      <c r="B97" s="1">
        <v>126803.80952380951</v>
      </c>
      <c r="C97" s="1">
        <v>194084.56407386047</v>
      </c>
      <c r="D97" s="1">
        <v>169841.24886616445</v>
      </c>
      <c r="E97" s="1">
        <f>inequalitycalc!I100</f>
        <v>133144</v>
      </c>
      <c r="F97" s="1">
        <f>inequalitycalc!K100</f>
        <v>203788.7922775535</v>
      </c>
      <c r="G97" s="1">
        <f>inequalitycalc!M100</f>
        <v>178333.31130947269</v>
      </c>
      <c r="H97" s="1">
        <f>inequalitycalc!J100</f>
        <v>117084.50754966888</v>
      </c>
      <c r="I97" s="1">
        <f>inequalitycalc!L100</f>
        <v>182905.62479104989</v>
      </c>
      <c r="J97" s="1">
        <f>inequalitycalc!N100</f>
        <v>164332.48725039579</v>
      </c>
      <c r="K97" s="9">
        <f t="shared" si="2"/>
        <v>0.13716154926405144</v>
      </c>
    </row>
    <row r="98" spans="1:11">
      <c r="A98" s="2">
        <f>inequalitycalc!A101</f>
        <v>96</v>
      </c>
      <c r="B98" s="1">
        <v>144377.60000000001</v>
      </c>
      <c r="C98" s="1">
        <v>224937.55448939095</v>
      </c>
      <c r="D98" s="1">
        <v>194405.64049948857</v>
      </c>
      <c r="E98" s="1">
        <f>inequalitycalc!I101</f>
        <v>151596.48000000001</v>
      </c>
      <c r="F98" s="1">
        <f>inequalitycalc!K101</f>
        <v>236184.43221386051</v>
      </c>
      <c r="G98" s="1">
        <f>inequalitycalc!M101</f>
        <v>204125.92252446301</v>
      </c>
      <c r="H98" s="1">
        <f>inequalitycalc!J101</f>
        <v>128558.29615894041</v>
      </c>
      <c r="I98" s="1">
        <f>inequalitycalc!L101</f>
        <v>206334.66387482919</v>
      </c>
      <c r="J98" s="1">
        <f>inequalitycalc!N101</f>
        <v>183070.23162302023</v>
      </c>
      <c r="K98" s="9">
        <f t="shared" si="2"/>
        <v>0.17920417841083403</v>
      </c>
    </row>
    <row r="99" spans="1:11">
      <c r="A99" s="2">
        <f>inequalitycalc!A102</f>
        <v>97</v>
      </c>
      <c r="B99" s="1">
        <v>173744.27428571429</v>
      </c>
      <c r="C99" s="1">
        <v>277239.26816598821</v>
      </c>
      <c r="D99" s="1">
        <v>235477.8595702012</v>
      </c>
      <c r="E99" s="1">
        <f>inequalitycalc!I102</f>
        <v>182431.48800000001</v>
      </c>
      <c r="F99" s="1">
        <f>inequalitycalc!K102</f>
        <v>291101.23157428764</v>
      </c>
      <c r="G99" s="1">
        <f>inequalitycalc!M102</f>
        <v>247251.75254871126</v>
      </c>
      <c r="H99" s="1">
        <f>inequalitycalc!J102</f>
        <v>146965.67099337748</v>
      </c>
      <c r="I99" s="1">
        <f>inequalitycalc!L102</f>
        <v>242740.20821227081</v>
      </c>
      <c r="J99" s="1">
        <f>inequalitycalc!N102</f>
        <v>212896.07509364717</v>
      </c>
      <c r="K99" s="9">
        <f t="shared" si="2"/>
        <v>0.2413204169851384</v>
      </c>
    </row>
    <row r="100" spans="1:11">
      <c r="A100" s="2">
        <f>inequalitycalc!A103</f>
        <v>98</v>
      </c>
      <c r="B100" s="1">
        <v>237402.63619047619</v>
      </c>
      <c r="C100" s="1">
        <v>383374.45502743381</v>
      </c>
      <c r="D100" s="1">
        <v>319110.08815522166</v>
      </c>
      <c r="E100" s="1">
        <f>inequalitycalc!I103</f>
        <v>249272.76800000001</v>
      </c>
      <c r="F100" s="1">
        <f>inequalitycalc!K103</f>
        <v>402543.17777880555</v>
      </c>
      <c r="G100" s="1">
        <f>inequalitycalc!M103</f>
        <v>335065.59256298275</v>
      </c>
      <c r="H100" s="1">
        <f>inequalitycalc!J103</f>
        <v>184596.63682119205</v>
      </c>
      <c r="I100" s="1">
        <f>inequalitycalc!L103</f>
        <v>313608.02178750414</v>
      </c>
      <c r="J100" s="1">
        <f>inequalitycalc!N103</f>
        <v>268277.12922767038</v>
      </c>
      <c r="K100" s="9">
        <f t="shared" si="2"/>
        <v>0.35036462360609488</v>
      </c>
    </row>
    <row r="101" spans="1:11">
      <c r="A101" s="2">
        <f>inequalitycalc!A104</f>
        <v>99</v>
      </c>
      <c r="B101" s="1">
        <v>306209.82857142854</v>
      </c>
      <c r="C101" s="1">
        <v>494583.46744291345</v>
      </c>
      <c r="D101" s="1">
        <v>409179.18329861428</v>
      </c>
      <c r="E101" s="1">
        <f>inequalitycalc!I104</f>
        <v>321520.32</v>
      </c>
      <c r="F101" s="1">
        <f>inequalitycalc!K104</f>
        <v>519312.64081505913</v>
      </c>
      <c r="G101" s="1">
        <f>inequalitycalc!M104</f>
        <v>429638.14246354502</v>
      </c>
      <c r="H101" s="1">
        <f>inequalitycalc!J104</f>
        <v>223145.8458278146</v>
      </c>
      <c r="I101" s="1">
        <f>inequalitycalc!L104</f>
        <v>387457.04798620037</v>
      </c>
      <c r="J101" s="1">
        <f>inequalitycalc!N104</f>
        <v>324805.85877348681</v>
      </c>
      <c r="K101" s="9">
        <f t="shared" si="2"/>
        <v>0.44085281447763913</v>
      </c>
    </row>
    <row r="102" spans="1:11">
      <c r="A102" s="2">
        <f>inequalitycalc!A105</f>
        <v>99.099998474121094</v>
      </c>
      <c r="B102" s="1">
        <v>327512.86857142852</v>
      </c>
      <c r="C102" s="1">
        <v>529040.89862385485</v>
      </c>
      <c r="D102" s="1">
        <v>436647.57827201416</v>
      </c>
      <c r="E102" s="1">
        <f>inequalitycalc!I105</f>
        <v>343888.51199999999</v>
      </c>
      <c r="F102" s="1">
        <f>inequalitycalc!K105</f>
        <v>555492.94355504762</v>
      </c>
      <c r="G102" s="1">
        <f>inequalitycalc!M105</f>
        <v>458479.95718561491</v>
      </c>
      <c r="H102" s="1">
        <f>inequalitycalc!J105</f>
        <v>234649.39231788079</v>
      </c>
      <c r="I102" s="1">
        <f>inequalitycalc!L105</f>
        <v>408503.86041840882</v>
      </c>
      <c r="J102" s="1">
        <f>inequalitycalc!N105</f>
        <v>341261.96955852234</v>
      </c>
      <c r="K102" s="9">
        <f t="shared" si="2"/>
        <v>0.46554188188193724</v>
      </c>
    </row>
    <row r="103" spans="1:11">
      <c r="A103" s="2">
        <f>inequalitycalc!A106</f>
        <v>99.199996948242202</v>
      </c>
      <c r="B103" s="1">
        <v>354578.16380952386</v>
      </c>
      <c r="C103" s="1">
        <v>571813.59570673155</v>
      </c>
      <c r="D103" s="1">
        <v>469495.53717926575</v>
      </c>
      <c r="E103" s="1">
        <f>inequalitycalc!I106</f>
        <v>372307.07200000004</v>
      </c>
      <c r="F103" s="1">
        <f>inequalitycalc!K106</f>
        <v>600404.27549206815</v>
      </c>
      <c r="G103" s="1">
        <f>inequalitycalc!M106</f>
        <v>492970.31403822906</v>
      </c>
      <c r="H103" s="1">
        <f>inequalitycalc!J106</f>
        <v>248601.58728476823</v>
      </c>
      <c r="I103" s="1">
        <f>inequalitycalc!L106</f>
        <v>433108.00938597642</v>
      </c>
      <c r="J103" s="1">
        <f>inequalitycalc!N106</f>
        <v>360484.38960305945</v>
      </c>
      <c r="K103" s="9">
        <f t="shared" si="2"/>
        <v>0.49760536956479529</v>
      </c>
    </row>
    <row r="104" spans="1:11">
      <c r="A104" s="2">
        <f>inequalitycalc!A107</f>
        <v>99.300003051757798</v>
      </c>
      <c r="B104" s="1">
        <v>387868.89142857143</v>
      </c>
      <c r="C104" s="1">
        <v>623335.11411978025</v>
      </c>
      <c r="D104" s="1">
        <v>510879.62984812033</v>
      </c>
      <c r="E104" s="1">
        <f>inequalitycalc!I107</f>
        <v>407262.33600000001</v>
      </c>
      <c r="F104" s="1">
        <f>inequalitycalc!K107</f>
        <v>654501.86982576933</v>
      </c>
      <c r="G104" s="1">
        <f>inequalitycalc!M107</f>
        <v>536423.61134052637</v>
      </c>
      <c r="H104" s="1">
        <f>inequalitycalc!J107</f>
        <v>266103.47231788083</v>
      </c>
      <c r="I104" s="1">
        <f>inequalitycalc!L107</f>
        <v>463541.98365249374</v>
      </c>
      <c r="J104" s="1">
        <f>inequalitycalc!N107</f>
        <v>383739.67703086999</v>
      </c>
      <c r="K104" s="9">
        <f t="shared" si="2"/>
        <v>0.53046607191015593</v>
      </c>
    </row>
    <row r="105" spans="1:11">
      <c r="A105" s="2">
        <f>inequalitycalc!A108</f>
        <v>99.400001525878906</v>
      </c>
      <c r="B105" s="1">
        <v>429914.39238095237</v>
      </c>
      <c r="C105" s="1">
        <v>692620.13465388399</v>
      </c>
      <c r="D105" s="1">
        <v>562182.32547427597</v>
      </c>
      <c r="E105" s="1">
        <f>inequalitycalc!I108</f>
        <v>451410.11200000002</v>
      </c>
      <c r="F105" s="1">
        <f>inequalitycalc!K108</f>
        <v>727251.14138657821</v>
      </c>
      <c r="G105" s="1">
        <f>inequalitycalc!M108</f>
        <v>590291.44174798974</v>
      </c>
      <c r="H105" s="1">
        <f>inequalitycalc!J108</f>
        <v>287954.25907284772</v>
      </c>
      <c r="I105" s="1">
        <f>inequalitycalc!L108</f>
        <v>502256.59604951943</v>
      </c>
      <c r="J105" s="1">
        <f>inequalitycalc!N108</f>
        <v>413208.8723655612</v>
      </c>
      <c r="K105" s="9">
        <f t="shared" si="2"/>
        <v>0.56764519980862871</v>
      </c>
    </row>
    <row r="106" spans="1:11">
      <c r="A106" s="2">
        <f>inequalitycalc!A109</f>
        <v>99.5</v>
      </c>
      <c r="B106" s="1">
        <v>485213.80571428576</v>
      </c>
      <c r="C106" s="1">
        <v>786511.47081319324</v>
      </c>
      <c r="D106" s="1">
        <v>636537.0814168643</v>
      </c>
      <c r="E106" s="1">
        <f>inequalitycalc!I109</f>
        <v>509474.49600000004</v>
      </c>
      <c r="F106" s="1">
        <f>inequalitycalc!K109</f>
        <v>825837.04435385298</v>
      </c>
      <c r="G106" s="1">
        <f>inequalitycalc!M109</f>
        <v>668363.93548770749</v>
      </c>
      <c r="H106" s="1">
        <f>inequalitycalc!J109</f>
        <v>315811.88662251655</v>
      </c>
      <c r="I106" s="1">
        <f>inequalitycalc!L109</f>
        <v>553453.89320429624</v>
      </c>
      <c r="J106" s="1">
        <f>inequalitycalc!N109</f>
        <v>451868.61581859668</v>
      </c>
      <c r="K106" s="9">
        <f t="shared" si="2"/>
        <v>0.61322140673243375</v>
      </c>
    </row>
    <row r="107" spans="1:11">
      <c r="A107" s="2">
        <f>inequalitycalc!A110</f>
        <v>99.599998474121094</v>
      </c>
      <c r="B107" s="1">
        <v>573602.92571428569</v>
      </c>
      <c r="C107" s="1">
        <v>915269.2527083843</v>
      </c>
      <c r="D107" s="1">
        <v>740237.60914002801</v>
      </c>
      <c r="E107" s="1">
        <f>inequalitycalc!I110</f>
        <v>602283.07200000004</v>
      </c>
      <c r="F107" s="1">
        <f>inequalitycalc!K110</f>
        <v>961032.71534380352</v>
      </c>
      <c r="G107" s="1">
        <f>inequalitycalc!M110</f>
        <v>777249.4895970294</v>
      </c>
      <c r="H107" s="1">
        <f>inequalitycalc!J110</f>
        <v>356061.54596026492</v>
      </c>
      <c r="I107" s="1">
        <f>inequalitycalc!L110</f>
        <v>626667.35413510702</v>
      </c>
      <c r="J107" s="1">
        <f>inequalitycalc!N110</f>
        <v>507857.8007485104</v>
      </c>
      <c r="K107" s="9">
        <f t="shared" si="2"/>
        <v>0.69151394985858006</v>
      </c>
    </row>
    <row r="108" spans="1:11">
      <c r="A108" s="2">
        <f>inequalitycalc!A111</f>
        <v>99.699996948242202</v>
      </c>
      <c r="B108" s="1">
        <v>724229.79047619051</v>
      </c>
      <c r="C108" s="1">
        <v>1135798.6528319067</v>
      </c>
      <c r="D108" s="1">
        <v>903481.45323500619</v>
      </c>
      <c r="E108" s="1">
        <f>inequalitycalc!I111</f>
        <v>760441.28</v>
      </c>
      <c r="F108" s="1">
        <f>inequalitycalc!K111</f>
        <v>1192588.5854735021</v>
      </c>
      <c r="G108" s="1">
        <f>inequalitycalc!M111</f>
        <v>948655.52589675656</v>
      </c>
      <c r="H108" s="1">
        <f>inequalitycalc!J111</f>
        <v>420151.51894039742</v>
      </c>
      <c r="I108" s="1">
        <f>inequalitycalc!L111</f>
        <v>739048.09625086188</v>
      </c>
      <c r="J108" s="1">
        <f>inequalitycalc!N111</f>
        <v>596096.2075086144</v>
      </c>
      <c r="K108" s="9">
        <f t="shared" si="2"/>
        <v>0.80992153001802203</v>
      </c>
    </row>
    <row r="109" spans="1:11">
      <c r="A109" s="2">
        <f>inequalitycalc!A112</f>
        <v>99.800003051757798</v>
      </c>
      <c r="B109" s="1">
        <v>1051414.1866666665</v>
      </c>
      <c r="C109" s="1">
        <v>1612307.7670920102</v>
      </c>
      <c r="D109" s="1">
        <v>1251631.5747909858</v>
      </c>
      <c r="E109" s="1">
        <f>inequalitycalc!I112</f>
        <v>1103984.8959999999</v>
      </c>
      <c r="F109" s="1">
        <f>inequalitycalc!K112</f>
        <v>1692923.1554466109</v>
      </c>
      <c r="G109" s="1">
        <f>inequalitycalc!M112</f>
        <v>1314213.1535305351</v>
      </c>
      <c r="H109" s="1">
        <f>inequalitycalc!J112</f>
        <v>544267.3886092715</v>
      </c>
      <c r="I109" s="1">
        <f>inequalitycalc!L112</f>
        <v>960901.52645089547</v>
      </c>
      <c r="J109" s="1">
        <f>inequalitycalc!N112</f>
        <v>767305.60240577126</v>
      </c>
      <c r="K109" s="9">
        <f t="shared" si="2"/>
        <v>1.028387000773527</v>
      </c>
    </row>
    <row r="110" spans="1:11">
      <c r="A110" s="2">
        <f>inequalitycalc!A113</f>
        <v>99.900001525878906</v>
      </c>
      <c r="B110" s="1">
        <v>1425002.3009523808</v>
      </c>
      <c r="C110" s="1">
        <v>2126140.4820267991</v>
      </c>
      <c r="D110" s="1">
        <v>1638149.3066731351</v>
      </c>
      <c r="E110" s="1">
        <f>inequalitycalc!I113</f>
        <v>1496252.416</v>
      </c>
      <c r="F110" s="1">
        <f>inequalitycalc!K113</f>
        <v>2232447.5061281393</v>
      </c>
      <c r="G110" s="1">
        <f>inequalitycalc!M113</f>
        <v>1720056.772006792</v>
      </c>
      <c r="H110" s="1">
        <f>inequalitycalc!J113</f>
        <v>679389.4230463577</v>
      </c>
      <c r="I110" s="1">
        <f>inequalitycalc!L113</f>
        <v>1194885.5656847435</v>
      </c>
      <c r="J110" s="1">
        <f>inequalitycalc!N113</f>
        <v>941340.74791841919</v>
      </c>
      <c r="K110" s="9">
        <f t="shared" si="2"/>
        <v>1.2023487049457704</v>
      </c>
    </row>
    <row r="111" spans="1:11">
      <c r="A111" s="2">
        <f>inequalitycalc!A114</f>
        <v>99.910003662109403</v>
      </c>
      <c r="B111" s="1">
        <v>1547497.6304761907</v>
      </c>
      <c r="C111" s="1">
        <v>2286009.9560435205</v>
      </c>
      <c r="D111" s="1">
        <v>1748592.4393344892</v>
      </c>
      <c r="E111" s="1">
        <f>inequalitycalc!I114</f>
        <v>1624872.5120000003</v>
      </c>
      <c r="F111" s="1">
        <f>inequalitycalc!K114</f>
        <v>2400310.4538456965</v>
      </c>
      <c r="G111" s="1">
        <f>inequalitycalc!M114</f>
        <v>1836022.0613012137</v>
      </c>
      <c r="H111" s="1">
        <f>inequalitycalc!J114</f>
        <v>721492.57324503316</v>
      </c>
      <c r="I111" s="1">
        <f>inequalitycalc!L114</f>
        <v>1263896.9799883112</v>
      </c>
      <c r="J111" s="1">
        <f>inequalitycalc!N114</f>
        <v>996095.38160855521</v>
      </c>
      <c r="K111" s="9">
        <f t="shared" si="2"/>
        <v>1.2520987356693989</v>
      </c>
    </row>
    <row r="112" spans="1:11">
      <c r="A112" s="2">
        <f>inequalitycalc!A115</f>
        <v>99.919998168945298</v>
      </c>
      <c r="B112" s="1">
        <v>1696940.1295238095</v>
      </c>
      <c r="C112" s="1">
        <v>2493118.5660830657</v>
      </c>
      <c r="D112" s="1">
        <v>1884483.4350678381</v>
      </c>
      <c r="E112" s="1">
        <f>inequalitycalc!I115</f>
        <v>1781787.1360000002</v>
      </c>
      <c r="F112" s="1">
        <f>inequalitycalc!K115</f>
        <v>2617774.4943872192</v>
      </c>
      <c r="G112" s="1">
        <f>inequalitycalc!M115</f>
        <v>1978707.6068212301</v>
      </c>
      <c r="H112" s="1">
        <f>inequalitycalc!J115</f>
        <v>769415.5147019868</v>
      </c>
      <c r="I112" s="1">
        <f>inequalitycalc!L115</f>
        <v>1347302.3472652859</v>
      </c>
      <c r="J112" s="1">
        <f>inequalitycalc!N115</f>
        <v>1065673.7750000209</v>
      </c>
      <c r="K112" s="9">
        <f t="shared" si="2"/>
        <v>1.3157671010703877</v>
      </c>
    </row>
    <row r="113" spans="1:11">
      <c r="A113" s="2">
        <f>inequalitycalc!A116</f>
        <v>99.930000305175795</v>
      </c>
      <c r="B113" s="1">
        <v>1885856.3047619048</v>
      </c>
      <c r="C113" s="1">
        <v>2762547.7013224699</v>
      </c>
      <c r="D113" s="1">
        <v>2062906.8318330362</v>
      </c>
      <c r="E113" s="1">
        <f>inequalitycalc!I116</f>
        <v>1980149.12</v>
      </c>
      <c r="F113" s="1">
        <f>inequalitycalc!K116</f>
        <v>2900675.0863885935</v>
      </c>
      <c r="G113" s="1">
        <f>inequalitycalc!M116</f>
        <v>2166052.1734246882</v>
      </c>
      <c r="H113" s="1">
        <f>inequalitycalc!J116</f>
        <v>828098.05562913918</v>
      </c>
      <c r="I113" s="1">
        <f>inequalitycalc!L116</f>
        <v>1452065.4509904133</v>
      </c>
      <c r="J113" s="1">
        <f>inequalitycalc!N116</f>
        <v>1147547.3842572714</v>
      </c>
      <c r="K113" s="9">
        <f t="shared" si="2"/>
        <v>1.3912012672166001</v>
      </c>
    </row>
    <row r="114" spans="1:11">
      <c r="A114" s="2">
        <f>inequalitycalc!A117</f>
        <v>99.940002441406307</v>
      </c>
      <c r="B114" s="1">
        <v>2137214.3542857142</v>
      </c>
      <c r="C114" s="1">
        <v>3101588.0462035425</v>
      </c>
      <c r="D114" s="1">
        <v>2295419.335879921</v>
      </c>
      <c r="E114" s="1">
        <f>inequalitycalc!I117</f>
        <v>2244075.0720000002</v>
      </c>
      <c r="F114" s="1">
        <f>inequalitycalc!K117</f>
        <v>3256667.4485137197</v>
      </c>
      <c r="G114" s="1">
        <f>inequalitycalc!M117</f>
        <v>2410190.3026739173</v>
      </c>
      <c r="H114" s="1">
        <f>inequalitycalc!J117</f>
        <v>905230.48264900676</v>
      </c>
      <c r="I114" s="1">
        <f>inequalitycalc!L117</f>
        <v>1590623.2518014521</v>
      </c>
      <c r="J114" s="1">
        <f>inequalitycalc!N117</f>
        <v>1246480.6626834488</v>
      </c>
      <c r="K114" s="9">
        <f t="shared" si="2"/>
        <v>1.4790096169023021</v>
      </c>
    </row>
    <row r="115" spans="1:11">
      <c r="A115" s="2">
        <f>inequalitycalc!A118</f>
        <v>99.949996948242202</v>
      </c>
      <c r="B115" s="1">
        <v>2471534.9942857143</v>
      </c>
      <c r="C115" s="1">
        <v>3558436.8533440558</v>
      </c>
      <c r="D115" s="1">
        <v>2626513.5504948921</v>
      </c>
      <c r="E115" s="1">
        <f>inequalitycalc!I118</f>
        <v>2595111.7439999999</v>
      </c>
      <c r="F115" s="1">
        <f>inequalitycalc!K118</f>
        <v>3736358.6960112588</v>
      </c>
      <c r="G115" s="1">
        <f>inequalitycalc!M118</f>
        <v>2757839.2280196366</v>
      </c>
      <c r="H115" s="1">
        <f>inequalitycalc!J118</f>
        <v>1007244.7491390728</v>
      </c>
      <c r="I115" s="1">
        <f>inequalitycalc!L118</f>
        <v>1779733.6396753842</v>
      </c>
      <c r="J115" s="1">
        <f>inequalitycalc!N118</f>
        <v>1384828.1325425257</v>
      </c>
      <c r="K115" s="9">
        <f t="shared" si="2"/>
        <v>1.5764460387786903</v>
      </c>
    </row>
    <row r="116" spans="1:11">
      <c r="A116" s="2">
        <f>inequalitycalc!A119</f>
        <v>99.959999084472699</v>
      </c>
      <c r="B116" s="1">
        <v>2968101.3028571429</v>
      </c>
      <c r="C116" s="1">
        <v>4259817.0572283734</v>
      </c>
      <c r="D116" s="1">
        <v>3108407.3413707842</v>
      </c>
      <c r="E116" s="1">
        <f>inequalitycalc!I119</f>
        <v>3116506.3680000002</v>
      </c>
      <c r="F116" s="1">
        <f>inequalitycalc!K119</f>
        <v>4472807.9100897918</v>
      </c>
      <c r="G116" s="1">
        <f>inequalitycalc!M119</f>
        <v>3263827.7084393236</v>
      </c>
      <c r="H116" s="1">
        <f>inequalitycalc!J119</f>
        <v>1162381.08397351</v>
      </c>
      <c r="I116" s="1">
        <f>inequalitycalc!L119</f>
        <v>2031783.2787179782</v>
      </c>
      <c r="J116" s="1">
        <f>inequalitycalc!N119</f>
        <v>1584267.5991225971</v>
      </c>
      <c r="K116" s="9">
        <f t="shared" si="2"/>
        <v>1.6811399557075242</v>
      </c>
    </row>
    <row r="117" spans="1:11">
      <c r="A117" s="2">
        <f>inequalitycalc!A120</f>
        <v>99.970001220703097</v>
      </c>
      <c r="B117" s="1">
        <v>3803901.8666666667</v>
      </c>
      <c r="C117" s="1">
        <v>5440083.7724733828</v>
      </c>
      <c r="D117" s="1">
        <v>3933853.9302051268</v>
      </c>
      <c r="E117" s="1">
        <f>inequalitycalc!I120</f>
        <v>3994096.9600000004</v>
      </c>
      <c r="F117" s="1">
        <f>inequalitycalc!K120</f>
        <v>5712087.9610970523</v>
      </c>
      <c r="G117" s="1">
        <f>inequalitycalc!M120</f>
        <v>4130546.6267153835</v>
      </c>
      <c r="H117" s="1">
        <f>inequalitycalc!J120</f>
        <v>1406650.7740397353</v>
      </c>
      <c r="I117" s="1">
        <f>inequalitycalc!L120</f>
        <v>2454168.981965886</v>
      </c>
      <c r="J117" s="1">
        <f>inequalitycalc!N120</f>
        <v>1907395.3826923864</v>
      </c>
      <c r="K117" s="9">
        <f t="shared" si="2"/>
        <v>1.8394375019816924</v>
      </c>
    </row>
    <row r="118" spans="1:11">
      <c r="A118" s="2">
        <f>inequalitycalc!A121</f>
        <v>99.980003356933594</v>
      </c>
      <c r="B118" s="1">
        <v>5609605.7295238096</v>
      </c>
      <c r="C118" s="1">
        <v>7820606.7667997219</v>
      </c>
      <c r="D118" s="1">
        <v>5754245.8070502151</v>
      </c>
      <c r="E118" s="1">
        <f>inequalitycalc!I121</f>
        <v>5890086.0160000008</v>
      </c>
      <c r="F118" s="1">
        <f>inequalitycalc!K121</f>
        <v>8211637.1051397081</v>
      </c>
      <c r="G118" s="1">
        <f>inequalitycalc!M121</f>
        <v>6041958.0974027263</v>
      </c>
      <c r="H118" s="1">
        <f>inequalitycalc!J121</f>
        <v>1912309.437880795</v>
      </c>
      <c r="I118" s="1">
        <f>inequalitycalc!L121</f>
        <v>3323082.7238173527</v>
      </c>
      <c r="J118" s="1">
        <f>inequalitycalc!N121</f>
        <v>2570299.1019209651</v>
      </c>
      <c r="K118" s="9">
        <f t="shared" si="2"/>
        <v>2.0800904389863515</v>
      </c>
    </row>
    <row r="119" spans="1:11">
      <c r="A119" s="2">
        <f>inequalitycalc!A122</f>
        <v>99.989997863769503</v>
      </c>
      <c r="B119" s="1">
        <v>7597771.3371428577</v>
      </c>
      <c r="C119" s="1">
        <v>10341097.609435776</v>
      </c>
      <c r="D119" s="1">
        <v>7434238.3252301263</v>
      </c>
      <c r="E119" s="1">
        <f>inequalitycalc!I122</f>
        <v>7977659.904000001</v>
      </c>
      <c r="F119" s="1">
        <f>inequalitycalc!K122</f>
        <v>10858152.489907566</v>
      </c>
      <c r="G119" s="1">
        <f>inequalitycalc!M122</f>
        <v>7805950.2414916325</v>
      </c>
      <c r="H119" s="1">
        <f>inequalitycalc!J122</f>
        <v>2473585.5809271527</v>
      </c>
      <c r="I119" s="1">
        <f>inequalitycalc!L122</f>
        <v>4247971.9333627354</v>
      </c>
      <c r="J119" s="1">
        <f>inequalitycalc!N122</f>
        <v>3302452.0008770693</v>
      </c>
      <c r="K119" s="9">
        <f t="shared" si="2"/>
        <v>2.2251400418536575</v>
      </c>
    </row>
    <row r="120" spans="1:11">
      <c r="A120" s="2">
        <f>inequalitycalc!A123</f>
        <v>99.990997314453097</v>
      </c>
      <c r="B120" s="1">
        <v>8192218.2704761904</v>
      </c>
      <c r="C120" s="1">
        <v>11192695.566376612</v>
      </c>
      <c r="D120" s="1">
        <v>7977893.3139019962</v>
      </c>
      <c r="E120" s="1">
        <f>inequalitycalc!I123</f>
        <v>8601829.1840000004</v>
      </c>
      <c r="F120" s="1">
        <f>inequalitycalc!K123</f>
        <v>11752330.344695443</v>
      </c>
      <c r="G120" s="1">
        <f>inequalitycalc!M123</f>
        <v>8376787.9795970963</v>
      </c>
      <c r="H120" s="1">
        <f>inequalitycalc!J123</f>
        <v>2646181.289536424</v>
      </c>
      <c r="I120" s="1">
        <f>inequalitycalc!L123</f>
        <v>4547720.9743807362</v>
      </c>
      <c r="J120" s="1">
        <f>inequalitycalc!N123</f>
        <v>3506628.4862882872</v>
      </c>
      <c r="K120" s="9">
        <f t="shared" si="2"/>
        <v>2.2506575486772213</v>
      </c>
    </row>
    <row r="121" spans="1:11">
      <c r="A121" s="2">
        <f>inequalitycalc!A124</f>
        <v>99.991996765136705</v>
      </c>
      <c r="B121" s="1">
        <v>8934131.6876190491</v>
      </c>
      <c r="C121" s="1">
        <v>12269043.953647953</v>
      </c>
      <c r="D121" s="1">
        <v>8737552.9791833609</v>
      </c>
      <c r="E121" s="1">
        <f>inequalitycalc!I124</f>
        <v>9380838.2720000017</v>
      </c>
      <c r="F121" s="1">
        <f>inequalitycalc!K124</f>
        <v>12882496.15133035</v>
      </c>
      <c r="G121" s="1">
        <f>inequalitycalc!M124</f>
        <v>9174430.6281425301</v>
      </c>
      <c r="H121" s="1">
        <f>inequalitycalc!J124</f>
        <v>2854626.742251656</v>
      </c>
      <c r="I121" s="1">
        <f>inequalitycalc!L124</f>
        <v>4890711.3156749476</v>
      </c>
      <c r="J121" s="1">
        <f>inequalitycalc!N124</f>
        <v>3771512.8858125689</v>
      </c>
      <c r="K121" s="9">
        <f t="shared" si="2"/>
        <v>2.2861873439189595</v>
      </c>
    </row>
    <row r="122" spans="1:11">
      <c r="A122" s="2">
        <f>inequalitycalc!A125</f>
        <v>99.992996215820298</v>
      </c>
      <c r="B122" s="1">
        <v>9911324.5866666678</v>
      </c>
      <c r="C122" s="1">
        <v>13568581.358186316</v>
      </c>
      <c r="D122" s="1">
        <v>9688134.5034925118</v>
      </c>
      <c r="E122" s="1">
        <f>inequalitycalc!I125</f>
        <v>10406890.816000002</v>
      </c>
      <c r="F122" s="1">
        <f>inequalitycalc!K125</f>
        <v>14247010.426095633</v>
      </c>
      <c r="G122" s="1">
        <f>inequalitycalc!M125</f>
        <v>10172541.228667138</v>
      </c>
      <c r="H122" s="1">
        <f>inequalitycalc!J125</f>
        <v>3115173.9931125832</v>
      </c>
      <c r="I122" s="1">
        <f>inequalitycalc!L125</f>
        <v>5317884.3342859931</v>
      </c>
      <c r="J122" s="1">
        <f>inequalitycalc!N125</f>
        <v>4124434.5059689907</v>
      </c>
      <c r="K122" s="9">
        <f t="shared" si="2"/>
        <v>2.3407093276359072</v>
      </c>
    </row>
    <row r="123" spans="1:11">
      <c r="A123" s="2">
        <f>inequalitycalc!A126</f>
        <v>99.994003295898395</v>
      </c>
      <c r="B123" s="1">
        <v>11214689.523809524</v>
      </c>
      <c r="C123" s="1">
        <v>15284447.52044365</v>
      </c>
      <c r="D123" s="1">
        <v>10889421.499252291</v>
      </c>
      <c r="E123" s="1">
        <f>inequalitycalc!I126</f>
        <v>11775424.000000002</v>
      </c>
      <c r="F123" s="1">
        <f>inequalitycalc!K126</f>
        <v>16048669.896465832</v>
      </c>
      <c r="G123" s="1">
        <f>inequalitycalc!M126</f>
        <v>11433892.574214906</v>
      </c>
      <c r="H123" s="1">
        <f>inequalitycalc!J126</f>
        <v>3458771.2381456955</v>
      </c>
      <c r="I123" s="1">
        <f>inequalitycalc!L126</f>
        <v>5903669.7527364651</v>
      </c>
      <c r="J123" s="1">
        <f>inequalitycalc!N126</f>
        <v>4539138.5570582831</v>
      </c>
      <c r="K123" s="9">
        <f t="shared" si="2"/>
        <v>2.4045107898818427</v>
      </c>
    </row>
    <row r="124" spans="1:11">
      <c r="A124" s="2">
        <f>inequalitycalc!A127</f>
        <v>99.995002746582003</v>
      </c>
      <c r="B124" s="1">
        <v>12950799.725714287</v>
      </c>
      <c r="C124" s="1">
        <v>17584122.652767722</v>
      </c>
      <c r="D124" s="1">
        <v>12526194.47194805</v>
      </c>
      <c r="E124" s="1">
        <f>inequalitycalc!I127</f>
        <v>13598339.712000001</v>
      </c>
      <c r="F124" s="1">
        <f>inequalitycalc!K127</f>
        <v>18463328.785406109</v>
      </c>
      <c r="G124" s="1">
        <f>inequalitycalc!M127</f>
        <v>13152504.195545454</v>
      </c>
      <c r="H124" s="1">
        <f>inequalitycalc!J127</f>
        <v>3897151.584635762</v>
      </c>
      <c r="I124" s="1">
        <f>inequalitycalc!L127</f>
        <v>6618113.7000197591</v>
      </c>
      <c r="J124" s="1">
        <f>inequalitycalc!N127</f>
        <v>5059945.4285884602</v>
      </c>
      <c r="K124" s="9">
        <f t="shared" si="2"/>
        <v>2.4893022292513516</v>
      </c>
    </row>
    <row r="125" spans="1:11">
      <c r="A125" s="2">
        <f>inequalitycalc!A128</f>
        <v>99.996002197265597</v>
      </c>
      <c r="B125" s="1">
        <v>15410884.815238096</v>
      </c>
      <c r="C125" s="1">
        <v>20961468.311911982</v>
      </c>
      <c r="D125" s="1">
        <v>14991593.099106429</v>
      </c>
      <c r="E125" s="1">
        <f>inequalitycalc!I128</f>
        <v>16181429.056000002</v>
      </c>
      <c r="F125" s="1">
        <f>inequalitycalc!K128</f>
        <v>22009541.72750758</v>
      </c>
      <c r="G125" s="1">
        <f>inequalitycalc!M128</f>
        <v>15741172.754061751</v>
      </c>
      <c r="H125" s="1">
        <f>inequalitycalc!J128</f>
        <v>4574453.7049006624</v>
      </c>
      <c r="I125" s="1">
        <f>inequalitycalc!L128</f>
        <v>7567666.4998886995</v>
      </c>
      <c r="J125" s="1">
        <f>inequalitycalc!N128</f>
        <v>5868334.1528068306</v>
      </c>
      <c r="K125" s="9">
        <f t="shared" si="2"/>
        <v>2.5373467740343858</v>
      </c>
    </row>
    <row r="126" spans="1:11">
      <c r="A126" s="2">
        <f>inequalitycalc!A129</f>
        <v>99.997001647949205</v>
      </c>
      <c r="B126" s="1">
        <v>19628941.653333332</v>
      </c>
      <c r="C126" s="1">
        <v>26769266.394640524</v>
      </c>
      <c r="D126" s="1">
        <v>19072377.327882741</v>
      </c>
      <c r="E126" s="1">
        <f>inequalitycalc!I129</f>
        <v>20610388.736000001</v>
      </c>
      <c r="F126" s="1">
        <f>inequalitycalc!K129</f>
        <v>28107729.714372553</v>
      </c>
      <c r="G126" s="1">
        <f>inequalitycalc!M129</f>
        <v>20025996.19427688</v>
      </c>
      <c r="H126" s="1">
        <f>inequalitycalc!J129</f>
        <v>5621565.5120529812</v>
      </c>
      <c r="I126" s="1">
        <f>inequalitycalc!L129</f>
        <v>9148879.7277958468</v>
      </c>
      <c r="J126" s="1">
        <f>inequalitycalc!N129</f>
        <v>7142669.9493892612</v>
      </c>
      <c r="K126" s="9">
        <f t="shared" si="2"/>
        <v>2.66630766675405</v>
      </c>
    </row>
    <row r="127" spans="1:11">
      <c r="A127" s="2">
        <f>inequalitycalc!A130</f>
        <v>99.998001098632798</v>
      </c>
      <c r="B127" s="1">
        <v>28216602.331428573</v>
      </c>
      <c r="C127" s="1">
        <v>38541944.599922411</v>
      </c>
      <c r="D127" s="1">
        <v>27683759.542230908</v>
      </c>
      <c r="E127" s="1">
        <f>inequalitycalc!I130</f>
        <v>29627432.448000003</v>
      </c>
      <c r="F127" s="1">
        <f>inequalitycalc!K130</f>
        <v>40469041.829918534</v>
      </c>
      <c r="G127" s="1">
        <f>inequalitycalc!M130</f>
        <v>29067947.519342456</v>
      </c>
      <c r="H127" s="1">
        <f>inequalitycalc!J130</f>
        <v>7757020.7957615899</v>
      </c>
      <c r="I127" s="1">
        <f>inequalitycalc!L130</f>
        <v>12610575.121368229</v>
      </c>
      <c r="J127" s="1">
        <f>inequalitycalc!N130</f>
        <v>9659892.4928237889</v>
      </c>
      <c r="K127" s="9">
        <f t="shared" si="2"/>
        <v>2.8194344488786638</v>
      </c>
    </row>
    <row r="128" spans="1:11">
      <c r="A128" s="2">
        <f>inequalitycalc!A131</f>
        <v>99.999000549316406</v>
      </c>
      <c r="B128" s="1">
        <v>91299347.992380947</v>
      </c>
      <c r="C128" s="1">
        <v>128366690.35804819</v>
      </c>
      <c r="D128" s="1">
        <v>93470452.001984671</v>
      </c>
      <c r="E128" s="1">
        <f>inequalitycalc!I131</f>
        <v>95864315.392000005</v>
      </c>
      <c r="F128" s="1">
        <f>inequalitycalc!K131</f>
        <v>134785024.8759506</v>
      </c>
      <c r="G128" s="1">
        <f>inequalitycalc!M131</f>
        <v>98143974.602083907</v>
      </c>
      <c r="H128" s="1">
        <f>inequalitycalc!J131</f>
        <v>20042141.020397354</v>
      </c>
      <c r="I128" s="1">
        <f>inequalitycalc!L131</f>
        <v>29469561.12765111</v>
      </c>
      <c r="J128" s="1">
        <f>inequalitycalc!N131</f>
        <v>22009936.15089095</v>
      </c>
      <c r="K128" s="9">
        <f t="shared" si="2"/>
        <v>3.7831374549473864</v>
      </c>
    </row>
    <row r="129" spans="5:10">
      <c r="E129" s="1"/>
      <c r="F129" s="1"/>
      <c r="G129" s="1"/>
      <c r="H129" s="1"/>
      <c r="I129" s="1"/>
      <c r="J129" s="1"/>
    </row>
    <row r="130" spans="5:10">
      <c r="E130" s="1"/>
      <c r="F130" s="1"/>
      <c r="G130" s="1"/>
      <c r="H130" s="1"/>
      <c r="I130" s="1"/>
      <c r="J130" s="1"/>
    </row>
    <row r="131" spans="5:10">
      <c r="E131" s="1"/>
      <c r="F131" s="1"/>
      <c r="G131" s="1"/>
      <c r="H131" s="1"/>
      <c r="I131" s="1"/>
      <c r="J131" s="1"/>
    </row>
    <row r="132" spans="5:10">
      <c r="E132" s="1"/>
      <c r="F132" s="1"/>
      <c r="G132" s="1"/>
      <c r="H132" s="1"/>
      <c r="I132" s="1"/>
      <c r="J132" s="1"/>
    </row>
    <row r="133" spans="5:10">
      <c r="E133" s="1"/>
      <c r="F133" s="1"/>
      <c r="G133" s="1"/>
      <c r="H133" s="1"/>
      <c r="I133" s="1"/>
      <c r="J133" s="1"/>
    </row>
    <row r="134" spans="5:10">
      <c r="E134" s="1"/>
      <c r="F134" s="1"/>
      <c r="G134" s="1"/>
      <c r="H134" s="1"/>
      <c r="I134" s="1"/>
      <c r="J134" s="1"/>
    </row>
    <row r="135" spans="5:10">
      <c r="E135" s="1"/>
      <c r="F135" s="1"/>
      <c r="G135" s="1"/>
      <c r="H135" s="1"/>
      <c r="I135" s="1"/>
      <c r="J135" s="1"/>
    </row>
    <row r="136" spans="5:10">
      <c r="E136" s="1"/>
      <c r="F136" s="1"/>
      <c r="G136" s="1"/>
      <c r="H136" s="1"/>
      <c r="I136" s="1"/>
      <c r="J136" s="1"/>
    </row>
    <row r="137" spans="5:10">
      <c r="E137" s="1"/>
      <c r="F137" s="1"/>
      <c r="G137" s="1"/>
      <c r="H137" s="1"/>
      <c r="I137" s="1"/>
      <c r="J137" s="1"/>
    </row>
    <row r="138" spans="5:10">
      <c r="E138" s="1"/>
      <c r="F138" s="1"/>
      <c r="G138" s="1"/>
      <c r="H138" s="1"/>
      <c r="I138" s="1"/>
      <c r="J13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zoomScale="200" zoomScaleNormal="200" zoomScalePageLayoutView="200" workbookViewId="0">
      <selection activeCell="P3" sqref="P3"/>
    </sheetView>
  </sheetViews>
  <sheetFormatPr baseColWidth="10" defaultRowHeight="15" x14ac:dyDescent="0"/>
  <cols>
    <col min="1" max="1" width="10.83203125" style="2"/>
    <col min="3" max="3" width="11.6640625" customWidth="1"/>
  </cols>
  <sheetData>
    <row r="1" spans="1:29">
      <c r="A1" s="2" t="s">
        <v>60</v>
      </c>
      <c r="K1" t="s">
        <v>51</v>
      </c>
      <c r="V1" t="s">
        <v>57</v>
      </c>
      <c r="Y1" t="s">
        <v>55</v>
      </c>
    </row>
    <row r="2" spans="1:29">
      <c r="A2" s="2" t="s">
        <v>0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19</v>
      </c>
      <c r="K2" s="2" t="str">
        <f>A2</f>
        <v>perc</v>
      </c>
      <c r="L2" s="2" t="str">
        <f t="shared" ref="L2" si="0">B2</f>
        <v>total tax rate</v>
      </c>
      <c r="M2" s="2" t="str">
        <f t="shared" ref="M2" si="1">C2</f>
        <v>sales tax</v>
      </c>
      <c r="N2" s="2" t="str">
        <f t="shared" ref="N2" si="2">D2</f>
        <v>property tax</v>
      </c>
      <c r="O2" s="2" t="str">
        <f t="shared" ref="O2" si="3">E2</f>
        <v>payroll tax</v>
      </c>
      <c r="P2" s="2" t="str">
        <f t="shared" ref="P2" si="4">F2</f>
        <v>income tax</v>
      </c>
      <c r="Q2" s="2" t="str">
        <f t="shared" ref="Q2" si="5">G2</f>
        <v>corporate tax</v>
      </c>
      <c r="R2" s="2" t="str">
        <f t="shared" ref="R2:R11" si="6">H2</f>
        <v>estate tax</v>
      </c>
      <c r="S2" s="2" t="s">
        <v>58</v>
      </c>
      <c r="V2" t="s">
        <v>52</v>
      </c>
      <c r="Y2">
        <v>0.02</v>
      </c>
      <c r="Z2" t="s">
        <v>62</v>
      </c>
      <c r="AC2" t="s">
        <v>64</v>
      </c>
    </row>
    <row r="3" spans="1:29">
      <c r="A3" s="2" t="s">
        <v>35</v>
      </c>
      <c r="B3" s="6">
        <f>[8]taxrates!P$103</f>
        <v>0.24411490559577942</v>
      </c>
      <c r="C3" s="6">
        <f>[8]taxrates!Q$103</f>
        <v>4.9705389887094498E-2</v>
      </c>
      <c r="D3" s="6">
        <f>[8]taxrates!R$103</f>
        <v>1.0479992255568504E-2</v>
      </c>
      <c r="E3" s="6">
        <f>[8]taxrates!S$103</f>
        <v>0.1140255406498909</v>
      </c>
      <c r="F3" s="6">
        <f>[8]taxrates!T$103</f>
        <v>6.369965523481369E-2</v>
      </c>
      <c r="G3" s="6">
        <f>[8]taxrates!U$103</f>
        <v>6.2084225937724113E-3</v>
      </c>
      <c r="H3" s="6">
        <f>[8]taxrates!V$103</f>
        <v>1.8690407443955337E-7</v>
      </c>
      <c r="I3" s="6">
        <f>B3-SUM(C3:H3)</f>
        <v>-4.2819294350238124E-6</v>
      </c>
      <c r="K3" s="2" t="str">
        <f t="shared" ref="K3:K11" si="7">A3</f>
        <v>P0-50</v>
      </c>
      <c r="L3" s="6">
        <f>SUM(M3:S3)</f>
        <v>0.25741153127022259</v>
      </c>
      <c r="M3" s="6">
        <f>C3*(1-$Y$2)</f>
        <v>4.871128208935261E-2</v>
      </c>
      <c r="N3" s="6">
        <f t="shared" ref="N3:N11" si="8">D3*(1-$Y$2)</f>
        <v>1.0270392410457133E-2</v>
      </c>
      <c r="O3" s="6">
        <f t="shared" ref="O3:O11" si="9">E3*(1-$Y$2)</f>
        <v>0.11174502983689308</v>
      </c>
      <c r="P3" s="6">
        <f t="shared" ref="P3:P11" si="10">F3*(1-$Y$2)</f>
        <v>6.2425662130117417E-2</v>
      </c>
      <c r="Q3" s="6">
        <f>G3*(0.25+0.75*$Y$5/0.35)*(1-$Y$2)</f>
        <v>4.2589778993278741E-3</v>
      </c>
      <c r="R3" s="6">
        <f t="shared" si="6"/>
        <v>1.8690407443955337E-7</v>
      </c>
      <c r="S3" s="6">
        <f>$Y$2</f>
        <v>0.02</v>
      </c>
      <c r="V3" t="s">
        <v>53</v>
      </c>
    </row>
    <row r="4" spans="1:29">
      <c r="A4" s="2" t="s">
        <v>36</v>
      </c>
      <c r="B4" s="6">
        <f>[8]taxrates!W$103</f>
        <v>0.28579744696617126</v>
      </c>
      <c r="C4" s="6">
        <f>[8]taxrates!X$103</f>
        <v>5.3419977426528931E-2</v>
      </c>
      <c r="D4" s="6">
        <f>[8]taxrates!Y$103</f>
        <v>1.1997070163488388E-2</v>
      </c>
      <c r="E4" s="6">
        <f>[8]taxrates!Z$103</f>
        <v>0.10180278867483139</v>
      </c>
      <c r="F4" s="6">
        <f>[8]taxrates!AA$103</f>
        <v>8.583473414182663E-2</v>
      </c>
      <c r="G4" s="6">
        <f>[8]taxrates!AB$103</f>
        <v>3.2742906361818314E-2</v>
      </c>
      <c r="H4" s="6">
        <f>[8]taxrates!AC$103</f>
        <v>0</v>
      </c>
      <c r="I4" s="6">
        <f t="shared" ref="I4:I10" si="11">B4-SUM(C4:H4)</f>
        <v>-2.9802322387695312E-8</v>
      </c>
      <c r="K4" s="2" t="str">
        <f t="shared" si="7"/>
        <v>P50-90</v>
      </c>
      <c r="L4" s="6">
        <f t="shared" ref="L4:L11" si="12">SUM(M4:S4)</f>
        <v>0.29045511276274921</v>
      </c>
      <c r="M4" s="6">
        <f t="shared" ref="M4:M11" si="13">C4*(1-$Y$2)</f>
        <v>5.2351577877998351E-2</v>
      </c>
      <c r="N4" s="6">
        <f t="shared" si="8"/>
        <v>1.1757128760218619E-2</v>
      </c>
      <c r="O4" s="6">
        <f t="shared" si="9"/>
        <v>9.9766732901334768E-2</v>
      </c>
      <c r="P4" s="6">
        <f t="shared" si="10"/>
        <v>8.4118039458990101E-2</v>
      </c>
      <c r="Q4" s="6">
        <f t="shared" ref="Q4:Q11" si="14">G4*(0.25+0.75*$Y$5/0.35)*(1-$Y$2)</f>
        <v>2.2461633764207362E-2</v>
      </c>
      <c r="R4" s="6">
        <f t="shared" si="6"/>
        <v>0</v>
      </c>
      <c r="S4" s="6">
        <f t="shared" ref="S4:S11" si="15">$Y$2</f>
        <v>0.02</v>
      </c>
      <c r="V4" t="s">
        <v>54</v>
      </c>
    </row>
    <row r="5" spans="1:29">
      <c r="A5" s="2" t="s">
        <v>37</v>
      </c>
      <c r="B5" s="6">
        <f>[8]taxrates!CA$103</f>
        <v>0.32007589936256409</v>
      </c>
      <c r="C5" s="6">
        <f>[8]taxrates!CB$103</f>
        <v>5.0717029720544815E-2</v>
      </c>
      <c r="D5" s="6">
        <f>[8]taxrates!CC$103</f>
        <v>1.4069866389036179E-2</v>
      </c>
      <c r="E5" s="6">
        <f>[8]taxrates!CD$103</f>
        <v>8.207114040851593E-2</v>
      </c>
      <c r="F5" s="6">
        <f>[8]taxrates!CE$103</f>
        <v>0.1250317245721817</v>
      </c>
      <c r="G5" s="6">
        <f>[8]taxrates!CF$103</f>
        <v>4.8186618834733963E-2</v>
      </c>
      <c r="H5" s="6">
        <f>[8]taxrates!CG$103</f>
        <v>6.7184822150068157E-9</v>
      </c>
      <c r="I5" s="6">
        <f t="shared" si="11"/>
        <v>-4.8728093071659373E-7</v>
      </c>
      <c r="K5" s="2" t="str">
        <f t="shared" si="7"/>
        <v>P90-95</v>
      </c>
      <c r="L5" s="6">
        <f t="shared" si="12"/>
        <v>0.31950799310758282</v>
      </c>
      <c r="M5" s="6">
        <f t="shared" si="13"/>
        <v>4.9702689126133917E-2</v>
      </c>
      <c r="N5" s="6">
        <f t="shared" si="8"/>
        <v>1.3788469061255455E-2</v>
      </c>
      <c r="O5" s="6">
        <f t="shared" si="9"/>
        <v>8.0429717600345604E-2</v>
      </c>
      <c r="P5" s="6">
        <f t="shared" si="10"/>
        <v>0.12253109008073806</v>
      </c>
      <c r="Q5" s="6">
        <f t="shared" si="14"/>
        <v>3.3056020520627491E-2</v>
      </c>
      <c r="R5" s="6">
        <f t="shared" si="6"/>
        <v>6.7184822150068157E-9</v>
      </c>
      <c r="S5" s="6">
        <f t="shared" si="15"/>
        <v>0.02</v>
      </c>
      <c r="V5" t="s">
        <v>56</v>
      </c>
      <c r="Y5">
        <v>0.21</v>
      </c>
      <c r="Z5" t="s">
        <v>61</v>
      </c>
      <c r="AC5" t="s">
        <v>63</v>
      </c>
    </row>
    <row r="6" spans="1:29">
      <c r="A6" s="2" t="s">
        <v>38</v>
      </c>
      <c r="B6" s="6">
        <f>[8]taxrates!CH$103</f>
        <v>0.32119268178939819</v>
      </c>
      <c r="C6" s="6">
        <f>[8]taxrates!CI$103</f>
        <v>4.4954728335142136E-2</v>
      </c>
      <c r="D6" s="6">
        <f>[8]taxrates!CJ$103</f>
        <v>1.2268321588635445E-2</v>
      </c>
      <c r="E6" s="6">
        <f>[8]taxrates!CK$103</f>
        <v>5.208185687661171E-2</v>
      </c>
      <c r="F6" s="6">
        <f>[8]taxrates!CL$103</f>
        <v>0.14766132831573486</v>
      </c>
      <c r="G6" s="6">
        <f>[8]taxrates!CM$103</f>
        <v>6.4049072563648224E-2</v>
      </c>
      <c r="H6" s="6">
        <f>[8]taxrates!CN$103</f>
        <v>1.8303607066627592E-4</v>
      </c>
      <c r="I6" s="6">
        <f t="shared" si="11"/>
        <v>-5.6619610404595733E-6</v>
      </c>
      <c r="K6" s="2" t="str">
        <f t="shared" si="7"/>
        <v>P95-99</v>
      </c>
      <c r="L6" s="6">
        <f t="shared" si="12"/>
        <v>0.31594761026313067</v>
      </c>
      <c r="M6" s="6">
        <f t="shared" si="13"/>
        <v>4.4055633768439295E-2</v>
      </c>
      <c r="N6" s="6">
        <f t="shared" si="8"/>
        <v>1.2022955156862735E-2</v>
      </c>
      <c r="O6" s="6">
        <f t="shared" si="9"/>
        <v>5.1040219739079476E-2</v>
      </c>
      <c r="P6" s="6">
        <f t="shared" si="10"/>
        <v>0.14470810174942017</v>
      </c>
      <c r="Q6" s="6">
        <f t="shared" si="14"/>
        <v>4.3937663778662678E-2</v>
      </c>
      <c r="R6" s="6">
        <f t="shared" si="6"/>
        <v>1.8303607066627592E-4</v>
      </c>
      <c r="S6" s="6">
        <f t="shared" si="15"/>
        <v>0.02</v>
      </c>
      <c r="V6" t="s">
        <v>59</v>
      </c>
    </row>
    <row r="7" spans="1:29">
      <c r="A7" s="2" t="s">
        <v>50</v>
      </c>
      <c r="B7" s="6">
        <f>[8]taxrates!CO$103</f>
        <v>0.32254001498222351</v>
      </c>
      <c r="C7" s="6">
        <f>[8]taxrates!CP$103</f>
        <v>4.0784433484077454E-2</v>
      </c>
      <c r="D7" s="6">
        <f>[8]taxrates!CQ$103</f>
        <v>9.5520131289958954E-3</v>
      </c>
      <c r="E7" s="6">
        <f>[8]taxrates!CR$103</f>
        <v>2.9989870265126228E-2</v>
      </c>
      <c r="F7" s="6">
        <f>[8]taxrates!CS$103</f>
        <v>0.16207146644592285</v>
      </c>
      <c r="G7" s="6">
        <f>[8]taxrates!CT$103</f>
        <v>7.8560769557952881E-2</v>
      </c>
      <c r="H7" s="6">
        <f>[8]taxrates!CU$103</f>
        <v>1.5822108834981918E-3</v>
      </c>
      <c r="I7" s="6">
        <f t="shared" si="11"/>
        <v>-7.4878334999084473E-7</v>
      </c>
      <c r="K7" s="2" t="str">
        <f t="shared" si="7"/>
        <v>P99-99.5</v>
      </c>
      <c r="L7" s="6">
        <f t="shared" si="12"/>
        <v>0.31302472645789386</v>
      </c>
      <c r="M7" s="6">
        <f t="shared" si="13"/>
        <v>3.9968744814395905E-2</v>
      </c>
      <c r="N7" s="6">
        <f t="shared" si="8"/>
        <v>9.3609728664159775E-3</v>
      </c>
      <c r="O7" s="6">
        <f t="shared" si="9"/>
        <v>2.9390072859823702E-2</v>
      </c>
      <c r="P7" s="6">
        <f t="shared" si="10"/>
        <v>0.15883003711700439</v>
      </c>
      <c r="Q7" s="6">
        <f t="shared" si="14"/>
        <v>5.3892687916755673E-2</v>
      </c>
      <c r="R7" s="6">
        <f t="shared" si="6"/>
        <v>1.5822108834981918E-3</v>
      </c>
      <c r="S7" s="6">
        <f t="shared" si="15"/>
        <v>0.02</v>
      </c>
    </row>
    <row r="8" spans="1:29">
      <c r="A8" s="2" t="s">
        <v>39</v>
      </c>
      <c r="B8" s="6">
        <f>[8]taxrates!CV$103</f>
        <v>0.34231743216514587</v>
      </c>
      <c r="C8" s="6">
        <f>[8]taxrates!CW$103</f>
        <v>3.9682254195213318E-2</v>
      </c>
      <c r="D8" s="6">
        <f>[8]taxrates!CX$103</f>
        <v>7.6336199417710304E-3</v>
      </c>
      <c r="E8" s="6">
        <f>[8]taxrates!CY$103</f>
        <v>2.0295962691307068E-2</v>
      </c>
      <c r="F8" s="6">
        <f>[8]taxrates!CZ$103</f>
        <v>0.17989835143089294</v>
      </c>
      <c r="G8" s="6">
        <f>[8]taxrates!DA$103</f>
        <v>8.9657023549079895E-2</v>
      </c>
      <c r="H8" s="6">
        <f>[8]taxrates!DB$103</f>
        <v>5.1533682271838188E-3</v>
      </c>
      <c r="I8" s="6">
        <f t="shared" si="11"/>
        <v>-3.1478703022003174E-6</v>
      </c>
      <c r="K8" s="2" t="str">
        <f t="shared" si="7"/>
        <v>P99-99.9</v>
      </c>
      <c r="L8" s="6">
        <f t="shared" si="12"/>
        <v>0.32921807087585331</v>
      </c>
      <c r="M8" s="6">
        <f t="shared" si="13"/>
        <v>3.888860911130905E-2</v>
      </c>
      <c r="N8" s="6">
        <f t="shared" si="8"/>
        <v>7.4809475429356096E-3</v>
      </c>
      <c r="O8" s="6">
        <f t="shared" si="9"/>
        <v>1.9890043437480926E-2</v>
      </c>
      <c r="P8" s="6">
        <f t="shared" si="10"/>
        <v>0.17630038440227508</v>
      </c>
      <c r="Q8" s="6">
        <f t="shared" si="14"/>
        <v>6.1504718154668812E-2</v>
      </c>
      <c r="R8" s="6">
        <f t="shared" si="6"/>
        <v>5.1533682271838188E-3</v>
      </c>
      <c r="S8" s="6">
        <f t="shared" si="15"/>
        <v>0.02</v>
      </c>
    </row>
    <row r="9" spans="1:29">
      <c r="A9" s="2" t="s">
        <v>40</v>
      </c>
      <c r="B9" s="6">
        <f>[8]taxrates!DC$103</f>
        <v>0.38918039202690125</v>
      </c>
      <c r="C9" s="6">
        <f>[8]taxrates!DD$103</f>
        <v>4.0406409651041031E-2</v>
      </c>
      <c r="D9" s="6">
        <f>[8]taxrates!DE$103</f>
        <v>5.2902549505233765E-3</v>
      </c>
      <c r="E9" s="6">
        <f>[8]taxrates!DF$103</f>
        <v>1.2630573473870754E-2</v>
      </c>
      <c r="F9" s="6">
        <f>[8]taxrates!DG$103</f>
        <v>0.21036405861377716</v>
      </c>
      <c r="G9" s="6">
        <f>[8]taxrates!DH$103</f>
        <v>0.10843773931264877</v>
      </c>
      <c r="H9" s="6">
        <f>[8]taxrates!DI$103</f>
        <v>1.2057827785611153E-2</v>
      </c>
      <c r="I9" s="6">
        <f t="shared" si="11"/>
        <v>-6.4717605710029602E-6</v>
      </c>
      <c r="K9" s="2" t="str">
        <f t="shared" si="7"/>
        <v>P99.9-99.99</v>
      </c>
      <c r="L9" s="6">
        <f t="shared" si="12"/>
        <v>0.36976358770951634</v>
      </c>
      <c r="M9" s="6">
        <f t="shared" si="13"/>
        <v>3.9598281458020211E-2</v>
      </c>
      <c r="N9" s="6">
        <f t="shared" si="8"/>
        <v>5.1844498515129086E-3</v>
      </c>
      <c r="O9" s="6">
        <f t="shared" si="9"/>
        <v>1.2377962004393339E-2</v>
      </c>
      <c r="P9" s="6">
        <f t="shared" si="10"/>
        <v>0.20615677744150163</v>
      </c>
      <c r="Q9" s="6">
        <f t="shared" si="14"/>
        <v>7.4388289168477048E-2</v>
      </c>
      <c r="R9" s="6">
        <f t="shared" si="6"/>
        <v>1.2057827785611153E-2</v>
      </c>
      <c r="S9" s="6">
        <f t="shared" si="15"/>
        <v>0.02</v>
      </c>
    </row>
    <row r="10" spans="1:29">
      <c r="A10" s="2" t="s">
        <v>41</v>
      </c>
      <c r="B10" s="6">
        <f>[8]taxrates!DJ$103</f>
        <v>0.40972316265106201</v>
      </c>
      <c r="C10" s="6">
        <f>[8]taxrates!DK$103</f>
        <v>4.002077504992485E-2</v>
      </c>
      <c r="D10" s="6">
        <f>[8]taxrates!DL$103</f>
        <v>3.2788235694169998E-3</v>
      </c>
      <c r="E10" s="6">
        <f>[8]taxrates!DM$103</f>
        <v>7.8121009282767773E-3</v>
      </c>
      <c r="F10" s="6">
        <f>[8]taxrates!DN$103</f>
        <v>0.21504880487918854</v>
      </c>
      <c r="G10" s="6">
        <f>[8]taxrates!DO$103</f>
        <v>0.13159288465976715</v>
      </c>
      <c r="H10" s="6">
        <f>[8]taxrates!DP$103</f>
        <v>1.1969779618084431E-2</v>
      </c>
      <c r="I10" s="6">
        <f t="shared" si="11"/>
        <v>-6.0535967350006104E-9</v>
      </c>
      <c r="K10" s="2" t="str">
        <f t="shared" si="7"/>
        <v>P99.99-99.999</v>
      </c>
      <c r="L10" s="6">
        <f t="shared" si="12"/>
        <v>0.38307979283295573</v>
      </c>
      <c r="M10" s="6">
        <f t="shared" si="13"/>
        <v>3.9220359548926352E-2</v>
      </c>
      <c r="N10" s="6">
        <f t="shared" si="8"/>
        <v>3.2132470980286596E-3</v>
      </c>
      <c r="O10" s="6">
        <f t="shared" si="9"/>
        <v>7.6558589097112419E-3</v>
      </c>
      <c r="P10" s="6">
        <f t="shared" si="10"/>
        <v>0.21074782878160475</v>
      </c>
      <c r="Q10" s="6">
        <f t="shared" si="14"/>
        <v>9.0272718876600266E-2</v>
      </c>
      <c r="R10" s="6">
        <f t="shared" si="6"/>
        <v>1.1969779618084431E-2</v>
      </c>
      <c r="S10" s="6">
        <f t="shared" si="15"/>
        <v>0.02</v>
      </c>
    </row>
    <row r="11" spans="1:29">
      <c r="A11" s="2" t="s">
        <v>42</v>
      </c>
      <c r="B11" s="6">
        <f>[8]taxrates!BT$103</f>
        <v>0.40556967258453369</v>
      </c>
      <c r="C11" s="6">
        <f>[8]taxrates!BU$103</f>
        <v>3.7995848804712296E-2</v>
      </c>
      <c r="D11" s="6">
        <f>[8]taxrates!BV$103</f>
        <v>1.694798469543457E-3</v>
      </c>
      <c r="E11" s="6">
        <f>[8]taxrates!BW$103</f>
        <v>2.81138950958848E-3</v>
      </c>
      <c r="F11" s="6">
        <f>[8]taxrates!BX$103</f>
        <v>0.18818037211894989</v>
      </c>
      <c r="G11" s="6">
        <f>[8]taxrates!BY$103</f>
        <v>0.16106049716472626</v>
      </c>
      <c r="H11" s="6">
        <f>[8]taxrates!BZ$103</f>
        <v>1.3826766982674599E-2</v>
      </c>
      <c r="I11" s="6">
        <f t="shared" ref="I11" si="16">B11-SUM(C11:H11)</f>
        <v>-4.6566128730773926E-10</v>
      </c>
      <c r="K11" s="2" t="str">
        <f t="shared" si="7"/>
        <v>P99.999-100</v>
      </c>
      <c r="L11" s="6">
        <f t="shared" si="12"/>
        <v>0.37038302876241508</v>
      </c>
      <c r="M11" s="6">
        <f t="shared" si="13"/>
        <v>3.7235931828618049E-2</v>
      </c>
      <c r="N11" s="6">
        <f t="shared" si="8"/>
        <v>1.6609025001525879E-3</v>
      </c>
      <c r="O11" s="6">
        <f t="shared" si="9"/>
        <v>2.7551617193967105E-3</v>
      </c>
      <c r="P11" s="6">
        <f t="shared" si="10"/>
        <v>0.18441676467657089</v>
      </c>
      <c r="Q11" s="6">
        <f t="shared" si="14"/>
        <v>0.1104875010550022</v>
      </c>
      <c r="R11" s="6">
        <f t="shared" si="6"/>
        <v>1.3826766982674599E-2</v>
      </c>
      <c r="S11" s="6">
        <f t="shared" si="15"/>
        <v>0.02</v>
      </c>
    </row>
    <row r="12" spans="1:29">
      <c r="B12" s="1"/>
      <c r="C12" s="1"/>
      <c r="D12" s="1"/>
      <c r="E12" s="1"/>
      <c r="F12" s="1"/>
      <c r="G12" s="1"/>
    </row>
    <row r="13" spans="1:29">
      <c r="B13" s="1"/>
      <c r="C13" s="1"/>
      <c r="D13" s="1"/>
      <c r="E13" s="1"/>
      <c r="F13" s="1"/>
      <c r="G13" s="1"/>
    </row>
    <row r="14" spans="1:29">
      <c r="B14" s="1"/>
      <c r="C14" s="1"/>
      <c r="D14" s="1"/>
      <c r="E14" s="1"/>
      <c r="F14" s="1"/>
      <c r="G14" s="1"/>
    </row>
    <row r="15" spans="1:29">
      <c r="B15" s="1"/>
      <c r="C15" s="1"/>
      <c r="D15" s="1"/>
      <c r="E15" s="1"/>
      <c r="F15" s="1"/>
      <c r="G15" s="1"/>
    </row>
    <row r="16" spans="1:29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  <row r="20" spans="2:7">
      <c r="B20" s="1"/>
      <c r="C20" s="1"/>
      <c r="D20" s="1"/>
      <c r="E20" s="1"/>
      <c r="F20" s="1"/>
      <c r="G2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opLeftCell="B19" workbookViewId="0">
      <selection activeCell="J54" sqref="J54"/>
    </sheetView>
  </sheetViews>
  <sheetFormatPr baseColWidth="10" defaultRowHeight="15" x14ac:dyDescent="0"/>
  <cols>
    <col min="1" max="1" width="10.83203125" style="2"/>
    <col min="3" max="3" width="11.6640625" customWidth="1"/>
  </cols>
  <sheetData>
    <row r="1" spans="1:29">
      <c r="A1" s="2" t="s">
        <v>60</v>
      </c>
      <c r="K1" t="s">
        <v>51</v>
      </c>
      <c r="V1" t="s">
        <v>57</v>
      </c>
      <c r="Y1" t="s">
        <v>55</v>
      </c>
    </row>
    <row r="2" spans="1:29">
      <c r="A2" s="2" t="s">
        <v>0</v>
      </c>
      <c r="B2" t="s">
        <v>80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19</v>
      </c>
      <c r="K2" s="2" t="str">
        <f>A2</f>
        <v>perc</v>
      </c>
      <c r="L2" s="2" t="s">
        <v>81</v>
      </c>
      <c r="M2" s="2" t="str">
        <f t="shared" ref="M2:R11" si="0">C2</f>
        <v>sales tax</v>
      </c>
      <c r="N2" s="2" t="str">
        <f t="shared" si="0"/>
        <v>property tax</v>
      </c>
      <c r="O2" s="2" t="str">
        <f t="shared" si="0"/>
        <v>payroll tax</v>
      </c>
      <c r="P2" s="2" t="str">
        <f t="shared" si="0"/>
        <v>income tax</v>
      </c>
      <c r="Q2" s="2" t="str">
        <f t="shared" si="0"/>
        <v>corporate tax</v>
      </c>
      <c r="R2" s="2" t="str">
        <f t="shared" si="0"/>
        <v>estate tax</v>
      </c>
      <c r="S2" s="2" t="s">
        <v>58</v>
      </c>
      <c r="V2" t="s">
        <v>52</v>
      </c>
      <c r="Y2">
        <v>0.02</v>
      </c>
      <c r="Z2" t="s">
        <v>62</v>
      </c>
      <c r="AC2" t="s">
        <v>64</v>
      </c>
    </row>
    <row r="3" spans="1:29">
      <c r="A3" s="2" t="s">
        <v>35</v>
      </c>
      <c r="B3" s="6">
        <f>[8]taxrates!P$103</f>
        <v>0.24411490559577942</v>
      </c>
      <c r="C3" s="6">
        <f>[8]taxrates!Q$103</f>
        <v>4.9705389887094498E-2</v>
      </c>
      <c r="D3" s="6">
        <f>[8]taxrates!R$103</f>
        <v>1.0479992255568504E-2</v>
      </c>
      <c r="E3" s="6">
        <f>[8]taxrates!S$103</f>
        <v>0.1140255406498909</v>
      </c>
      <c r="F3" s="6">
        <f>[8]taxrates!T$103</f>
        <v>6.369965523481369E-2</v>
      </c>
      <c r="G3" s="6">
        <f>[8]taxrates!U$103</f>
        <v>6.2084225937724113E-3</v>
      </c>
      <c r="H3" s="6">
        <f>[8]taxrates!V$103</f>
        <v>1.8690407443955337E-7</v>
      </c>
      <c r="I3" s="6">
        <f>B3-SUM(C3:H3)</f>
        <v>-4.2819294350238124E-6</v>
      </c>
      <c r="K3" s="2" t="str">
        <f t="shared" ref="K3:K11" si="1">A3</f>
        <v>P0-50</v>
      </c>
      <c r="L3" s="6">
        <f>SUM(M3:S3)</f>
        <v>0.25741153127022259</v>
      </c>
      <c r="M3" s="6">
        <f>C3*(1-$Y$2)</f>
        <v>4.871128208935261E-2</v>
      </c>
      <c r="N3" s="6">
        <f t="shared" ref="N3:P11" si="2">D3*(1-$Y$2)</f>
        <v>1.0270392410457133E-2</v>
      </c>
      <c r="O3" s="6">
        <f t="shared" si="2"/>
        <v>0.11174502983689308</v>
      </c>
      <c r="P3" s="6">
        <f t="shared" si="2"/>
        <v>6.2425662130117417E-2</v>
      </c>
      <c r="Q3" s="6">
        <f>G3*(0.25+0.75*$Y$5/0.35)*(1-$Y$2)</f>
        <v>4.2589778993278741E-3</v>
      </c>
      <c r="R3" s="6">
        <f t="shared" si="0"/>
        <v>1.8690407443955337E-7</v>
      </c>
      <c r="S3" s="6">
        <f>$Y$2</f>
        <v>0.02</v>
      </c>
      <c r="V3" t="s">
        <v>53</v>
      </c>
    </row>
    <row r="4" spans="1:29">
      <c r="A4" s="2" t="s">
        <v>36</v>
      </c>
      <c r="B4" s="6">
        <f>[8]taxrates!W$103</f>
        <v>0.28579744696617126</v>
      </c>
      <c r="C4" s="6">
        <f>[8]taxrates!X$103</f>
        <v>5.3419977426528931E-2</v>
      </c>
      <c r="D4" s="6">
        <f>[8]taxrates!Y$103</f>
        <v>1.1997070163488388E-2</v>
      </c>
      <c r="E4" s="6">
        <f>[8]taxrates!Z$103</f>
        <v>0.10180278867483139</v>
      </c>
      <c r="F4" s="6">
        <f>[8]taxrates!AA$103</f>
        <v>8.583473414182663E-2</v>
      </c>
      <c r="G4" s="6">
        <f>[8]taxrates!AB$103</f>
        <v>3.2742906361818314E-2</v>
      </c>
      <c r="H4" s="6">
        <f>[8]taxrates!AC$103</f>
        <v>0</v>
      </c>
      <c r="I4" s="6">
        <f t="shared" ref="I4:I11" si="3">B4-SUM(C4:H4)</f>
        <v>-2.9802322387695312E-8</v>
      </c>
      <c r="K4" s="2" t="str">
        <f t="shared" si="1"/>
        <v>P50-90</v>
      </c>
      <c r="L4" s="6">
        <f t="shared" ref="L4:L11" si="4">SUM(M4:S4)</f>
        <v>0.29045511276274921</v>
      </c>
      <c r="M4" s="6">
        <f t="shared" ref="M4:M11" si="5">C4*(1-$Y$2)</f>
        <v>5.2351577877998351E-2</v>
      </c>
      <c r="N4" s="6">
        <f t="shared" si="2"/>
        <v>1.1757128760218619E-2</v>
      </c>
      <c r="O4" s="6">
        <f t="shared" si="2"/>
        <v>9.9766732901334768E-2</v>
      </c>
      <c r="P4" s="6">
        <f t="shared" si="2"/>
        <v>8.4118039458990101E-2</v>
      </c>
      <c r="Q4" s="6">
        <f t="shared" ref="Q4:Q11" si="6">G4*(0.25+0.75*$Y$5/0.35)*(1-$Y$2)</f>
        <v>2.2461633764207362E-2</v>
      </c>
      <c r="R4" s="6">
        <f t="shared" si="0"/>
        <v>0</v>
      </c>
      <c r="S4" s="6">
        <f t="shared" ref="S4:S11" si="7">$Y$2</f>
        <v>0.02</v>
      </c>
      <c r="V4" t="s">
        <v>54</v>
      </c>
    </row>
    <row r="5" spans="1:29">
      <c r="A5" s="2" t="s">
        <v>37</v>
      </c>
      <c r="B5" s="6">
        <f>[8]taxrates!CA$103</f>
        <v>0.32007589936256409</v>
      </c>
      <c r="C5" s="6">
        <f>[8]taxrates!CB$103</f>
        <v>5.0717029720544815E-2</v>
      </c>
      <c r="D5" s="6">
        <f>[8]taxrates!CC$103</f>
        <v>1.4069866389036179E-2</v>
      </c>
      <c r="E5" s="6">
        <f>[8]taxrates!CD$103</f>
        <v>8.207114040851593E-2</v>
      </c>
      <c r="F5" s="6">
        <f>[8]taxrates!CE$103</f>
        <v>0.1250317245721817</v>
      </c>
      <c r="G5" s="6">
        <f>[8]taxrates!CF$103</f>
        <v>4.8186618834733963E-2</v>
      </c>
      <c r="H5" s="6">
        <f>[8]taxrates!CG$103</f>
        <v>6.7184822150068157E-9</v>
      </c>
      <c r="I5" s="6">
        <f t="shared" si="3"/>
        <v>-4.8728093071659373E-7</v>
      </c>
      <c r="K5" s="2" t="str">
        <f t="shared" si="1"/>
        <v>P90-95</v>
      </c>
      <c r="L5" s="6">
        <f t="shared" si="4"/>
        <v>0.31950799310758282</v>
      </c>
      <c r="M5" s="6">
        <f t="shared" si="5"/>
        <v>4.9702689126133917E-2</v>
      </c>
      <c r="N5" s="6">
        <f t="shared" si="2"/>
        <v>1.3788469061255455E-2</v>
      </c>
      <c r="O5" s="6">
        <f t="shared" si="2"/>
        <v>8.0429717600345604E-2</v>
      </c>
      <c r="P5" s="6">
        <f t="shared" si="2"/>
        <v>0.12253109008073806</v>
      </c>
      <c r="Q5" s="6">
        <f t="shared" si="6"/>
        <v>3.3056020520627491E-2</v>
      </c>
      <c r="R5" s="6">
        <f t="shared" si="0"/>
        <v>6.7184822150068157E-9</v>
      </c>
      <c r="S5" s="6">
        <f t="shared" si="7"/>
        <v>0.02</v>
      </c>
      <c r="V5" t="s">
        <v>56</v>
      </c>
      <c r="Y5">
        <v>0.21</v>
      </c>
      <c r="Z5" t="s">
        <v>61</v>
      </c>
      <c r="AC5" t="s">
        <v>63</v>
      </c>
    </row>
    <row r="6" spans="1:29">
      <c r="A6" s="2" t="s">
        <v>38</v>
      </c>
      <c r="B6" s="6">
        <f>[8]taxrates!CH$103</f>
        <v>0.32119268178939819</v>
      </c>
      <c r="C6" s="6">
        <f>[8]taxrates!CI$103</f>
        <v>4.4954728335142136E-2</v>
      </c>
      <c r="D6" s="6">
        <f>[8]taxrates!CJ$103</f>
        <v>1.2268321588635445E-2</v>
      </c>
      <c r="E6" s="6">
        <f>[8]taxrates!CK$103</f>
        <v>5.208185687661171E-2</v>
      </c>
      <c r="F6" s="6">
        <f>[8]taxrates!CL$103</f>
        <v>0.14766132831573486</v>
      </c>
      <c r="G6" s="6">
        <f>[8]taxrates!CM$103</f>
        <v>6.4049072563648224E-2</v>
      </c>
      <c r="H6" s="6">
        <f>[8]taxrates!CN$103</f>
        <v>1.8303607066627592E-4</v>
      </c>
      <c r="I6" s="6">
        <f t="shared" si="3"/>
        <v>-5.6619610404595733E-6</v>
      </c>
      <c r="K6" s="2" t="str">
        <f t="shared" si="1"/>
        <v>P95-99</v>
      </c>
      <c r="L6" s="6">
        <f t="shared" si="4"/>
        <v>0.31594761026313067</v>
      </c>
      <c r="M6" s="6">
        <f t="shared" si="5"/>
        <v>4.4055633768439295E-2</v>
      </c>
      <c r="N6" s="6">
        <f t="shared" si="2"/>
        <v>1.2022955156862735E-2</v>
      </c>
      <c r="O6" s="6">
        <f t="shared" si="2"/>
        <v>5.1040219739079476E-2</v>
      </c>
      <c r="P6" s="6">
        <f t="shared" si="2"/>
        <v>0.14470810174942017</v>
      </c>
      <c r="Q6" s="6">
        <f t="shared" si="6"/>
        <v>4.3937663778662678E-2</v>
      </c>
      <c r="R6" s="6">
        <f t="shared" si="0"/>
        <v>1.8303607066627592E-4</v>
      </c>
      <c r="S6" s="6">
        <f t="shared" si="7"/>
        <v>0.02</v>
      </c>
      <c r="V6" t="s">
        <v>59</v>
      </c>
    </row>
    <row r="7" spans="1:29">
      <c r="A7" s="2" t="s">
        <v>50</v>
      </c>
      <c r="B7" s="6">
        <f>[8]taxrates!CO$103</f>
        <v>0.32254001498222351</v>
      </c>
      <c r="C7" s="6">
        <f>[8]taxrates!CP$103</f>
        <v>4.0784433484077454E-2</v>
      </c>
      <c r="D7" s="6">
        <f>[8]taxrates!CQ$103</f>
        <v>9.5520131289958954E-3</v>
      </c>
      <c r="E7" s="6">
        <f>[8]taxrates!CR$103</f>
        <v>2.9989870265126228E-2</v>
      </c>
      <c r="F7" s="6">
        <f>[8]taxrates!CS$103</f>
        <v>0.16207146644592285</v>
      </c>
      <c r="G7" s="6">
        <f>[8]taxrates!CT$103</f>
        <v>7.8560769557952881E-2</v>
      </c>
      <c r="H7" s="6">
        <f>[8]taxrates!CU$103</f>
        <v>1.5822108834981918E-3</v>
      </c>
      <c r="I7" s="6">
        <f t="shared" si="3"/>
        <v>-7.4878334999084473E-7</v>
      </c>
      <c r="K7" s="2" t="str">
        <f t="shared" si="1"/>
        <v>P99-99.5</v>
      </c>
      <c r="L7" s="6">
        <f t="shared" si="4"/>
        <v>0.31302472645789386</v>
      </c>
      <c r="M7" s="6">
        <f t="shared" si="5"/>
        <v>3.9968744814395905E-2</v>
      </c>
      <c r="N7" s="6">
        <f t="shared" si="2"/>
        <v>9.3609728664159775E-3</v>
      </c>
      <c r="O7" s="6">
        <f t="shared" si="2"/>
        <v>2.9390072859823702E-2</v>
      </c>
      <c r="P7" s="6">
        <f t="shared" si="2"/>
        <v>0.15883003711700439</v>
      </c>
      <c r="Q7" s="6">
        <f t="shared" si="6"/>
        <v>5.3892687916755673E-2</v>
      </c>
      <c r="R7" s="6">
        <f t="shared" si="0"/>
        <v>1.5822108834981918E-3</v>
      </c>
      <c r="S7" s="6">
        <f t="shared" si="7"/>
        <v>0.02</v>
      </c>
    </row>
    <row r="8" spans="1:29">
      <c r="A8" s="2" t="s">
        <v>39</v>
      </c>
      <c r="B8" s="6">
        <f>[8]taxrates!CV$103</f>
        <v>0.34231743216514587</v>
      </c>
      <c r="C8" s="6">
        <f>[8]taxrates!CW$103</f>
        <v>3.9682254195213318E-2</v>
      </c>
      <c r="D8" s="6">
        <f>[8]taxrates!CX$103</f>
        <v>7.6336199417710304E-3</v>
      </c>
      <c r="E8" s="6">
        <f>[8]taxrates!CY$103</f>
        <v>2.0295962691307068E-2</v>
      </c>
      <c r="F8" s="6">
        <f>[8]taxrates!CZ$103</f>
        <v>0.17989835143089294</v>
      </c>
      <c r="G8" s="6">
        <f>[8]taxrates!DA$103</f>
        <v>8.9657023549079895E-2</v>
      </c>
      <c r="H8" s="6">
        <f>[8]taxrates!DB$103</f>
        <v>5.1533682271838188E-3</v>
      </c>
      <c r="I8" s="6">
        <f t="shared" si="3"/>
        <v>-3.1478703022003174E-6</v>
      </c>
      <c r="K8" s="2" t="str">
        <f t="shared" si="1"/>
        <v>P99-99.9</v>
      </c>
      <c r="L8" s="6">
        <f t="shared" si="4"/>
        <v>0.32921807087585331</v>
      </c>
      <c r="M8" s="6">
        <f t="shared" si="5"/>
        <v>3.888860911130905E-2</v>
      </c>
      <c r="N8" s="6">
        <f t="shared" si="2"/>
        <v>7.4809475429356096E-3</v>
      </c>
      <c r="O8" s="6">
        <f t="shared" si="2"/>
        <v>1.9890043437480926E-2</v>
      </c>
      <c r="P8" s="6">
        <f t="shared" si="2"/>
        <v>0.17630038440227508</v>
      </c>
      <c r="Q8" s="6">
        <f t="shared" si="6"/>
        <v>6.1504718154668812E-2</v>
      </c>
      <c r="R8" s="6">
        <f t="shared" si="0"/>
        <v>5.1533682271838188E-3</v>
      </c>
      <c r="S8" s="6">
        <f t="shared" si="7"/>
        <v>0.02</v>
      </c>
    </row>
    <row r="9" spans="1:29">
      <c r="A9" s="2" t="s">
        <v>40</v>
      </c>
      <c r="B9" s="6">
        <f>[8]taxrates!DC$103</f>
        <v>0.38918039202690125</v>
      </c>
      <c r="C9" s="6">
        <f>[8]taxrates!DD$103</f>
        <v>4.0406409651041031E-2</v>
      </c>
      <c r="D9" s="6">
        <f>[8]taxrates!DE$103</f>
        <v>5.2902549505233765E-3</v>
      </c>
      <c r="E9" s="6">
        <f>[8]taxrates!DF$103</f>
        <v>1.2630573473870754E-2</v>
      </c>
      <c r="F9" s="6">
        <f>[8]taxrates!DG$103</f>
        <v>0.21036405861377716</v>
      </c>
      <c r="G9" s="6">
        <f>[8]taxrates!DH$103</f>
        <v>0.10843773931264877</v>
      </c>
      <c r="H9" s="6">
        <f>[8]taxrates!DI$103</f>
        <v>1.2057827785611153E-2</v>
      </c>
      <c r="I9" s="6">
        <f t="shared" si="3"/>
        <v>-6.4717605710029602E-6</v>
      </c>
      <c r="K9" s="2" t="str">
        <f t="shared" si="1"/>
        <v>P99.9-99.99</v>
      </c>
      <c r="L9" s="6">
        <f t="shared" si="4"/>
        <v>0.36976358770951634</v>
      </c>
      <c r="M9" s="6">
        <f t="shared" si="5"/>
        <v>3.9598281458020211E-2</v>
      </c>
      <c r="N9" s="6">
        <f t="shared" si="2"/>
        <v>5.1844498515129086E-3</v>
      </c>
      <c r="O9" s="6">
        <f t="shared" si="2"/>
        <v>1.2377962004393339E-2</v>
      </c>
      <c r="P9" s="6">
        <f t="shared" si="2"/>
        <v>0.20615677744150163</v>
      </c>
      <c r="Q9" s="6">
        <f t="shared" si="6"/>
        <v>7.4388289168477048E-2</v>
      </c>
      <c r="R9" s="6">
        <f t="shared" si="0"/>
        <v>1.2057827785611153E-2</v>
      </c>
      <c r="S9" s="6">
        <f t="shared" si="7"/>
        <v>0.02</v>
      </c>
    </row>
    <row r="10" spans="1:29">
      <c r="A10" s="2" t="s">
        <v>41</v>
      </c>
      <c r="B10" s="6">
        <f>[8]taxrates!DJ$103</f>
        <v>0.40972316265106201</v>
      </c>
      <c r="C10" s="6">
        <f>[8]taxrates!DK$103</f>
        <v>4.002077504992485E-2</v>
      </c>
      <c r="D10" s="6">
        <f>[8]taxrates!DL$103</f>
        <v>3.2788235694169998E-3</v>
      </c>
      <c r="E10" s="6">
        <f>[8]taxrates!DM$103</f>
        <v>7.8121009282767773E-3</v>
      </c>
      <c r="F10" s="6">
        <f>[8]taxrates!DN$103</f>
        <v>0.21504880487918854</v>
      </c>
      <c r="G10" s="6">
        <f>[8]taxrates!DO$103</f>
        <v>0.13159288465976715</v>
      </c>
      <c r="H10" s="6">
        <f>[8]taxrates!DP$103</f>
        <v>1.1969779618084431E-2</v>
      </c>
      <c r="I10" s="6">
        <f t="shared" si="3"/>
        <v>-6.0535967350006104E-9</v>
      </c>
      <c r="K10" s="2" t="str">
        <f t="shared" si="1"/>
        <v>P99.99-99.999</v>
      </c>
      <c r="L10" s="6">
        <f t="shared" si="4"/>
        <v>0.38307979283295573</v>
      </c>
      <c r="M10" s="6">
        <f t="shared" si="5"/>
        <v>3.9220359548926352E-2</v>
      </c>
      <c r="N10" s="6">
        <f t="shared" si="2"/>
        <v>3.2132470980286596E-3</v>
      </c>
      <c r="O10" s="6">
        <f t="shared" si="2"/>
        <v>7.6558589097112419E-3</v>
      </c>
      <c r="P10" s="6">
        <f t="shared" si="2"/>
        <v>0.21074782878160475</v>
      </c>
      <c r="Q10" s="6">
        <f t="shared" si="6"/>
        <v>9.0272718876600266E-2</v>
      </c>
      <c r="R10" s="6">
        <f t="shared" si="0"/>
        <v>1.1969779618084431E-2</v>
      </c>
      <c r="S10" s="6">
        <f t="shared" si="7"/>
        <v>0.02</v>
      </c>
    </row>
    <row r="11" spans="1:29">
      <c r="A11" s="2" t="s">
        <v>42</v>
      </c>
      <c r="B11" s="6">
        <f>[8]taxrates!BT$103</f>
        <v>0.40556967258453369</v>
      </c>
      <c r="C11" s="6">
        <f>[8]taxrates!BU$103</f>
        <v>3.7995848804712296E-2</v>
      </c>
      <c r="D11" s="6">
        <f>[8]taxrates!BV$103</f>
        <v>1.694798469543457E-3</v>
      </c>
      <c r="E11" s="6">
        <f>[8]taxrates!BW$103</f>
        <v>2.81138950958848E-3</v>
      </c>
      <c r="F11" s="6">
        <f>[8]taxrates!BX$103</f>
        <v>0.18818037211894989</v>
      </c>
      <c r="G11" s="6">
        <f>[8]taxrates!BY$103</f>
        <v>0.16106049716472626</v>
      </c>
      <c r="H11" s="6">
        <f>[8]taxrates!BZ$103</f>
        <v>1.3826766982674599E-2</v>
      </c>
      <c r="I11" s="6">
        <f t="shared" si="3"/>
        <v>-4.6566128730773926E-10</v>
      </c>
      <c r="K11" s="2" t="str">
        <f t="shared" si="1"/>
        <v>P99.999-100</v>
      </c>
      <c r="L11" s="6">
        <f t="shared" si="4"/>
        <v>0.37038302876241508</v>
      </c>
      <c r="M11" s="6">
        <f t="shared" si="5"/>
        <v>3.7235931828618049E-2</v>
      </c>
      <c r="N11" s="6">
        <f t="shared" si="2"/>
        <v>1.6609025001525879E-3</v>
      </c>
      <c r="O11" s="6">
        <f t="shared" si="2"/>
        <v>2.7551617193967105E-3</v>
      </c>
      <c r="P11" s="6">
        <f t="shared" si="2"/>
        <v>0.18441676467657089</v>
      </c>
      <c r="Q11" s="6">
        <f t="shared" si="6"/>
        <v>0.1104875010550022</v>
      </c>
      <c r="R11" s="6">
        <f t="shared" si="0"/>
        <v>1.3826766982674599E-2</v>
      </c>
      <c r="S11" s="6">
        <f t="shared" si="7"/>
        <v>0.02</v>
      </c>
    </row>
    <row r="12" spans="1:29">
      <c r="B12" s="1"/>
      <c r="C12" s="1"/>
      <c r="D12" s="1"/>
      <c r="E12" s="1"/>
      <c r="F12" s="1"/>
      <c r="G12" s="1"/>
    </row>
    <row r="13" spans="1:29">
      <c r="B13" s="1"/>
      <c r="C13" s="1"/>
      <c r="D13" s="1"/>
      <c r="E13" s="1"/>
      <c r="F13" s="1"/>
      <c r="G13" s="1"/>
    </row>
    <row r="14" spans="1:29">
      <c r="B14" s="1"/>
      <c r="C14" s="1"/>
      <c r="D14" s="1"/>
      <c r="E14" s="1"/>
      <c r="F14" s="1"/>
      <c r="G14" s="1"/>
    </row>
    <row r="15" spans="1:29">
      <c r="B15" s="1"/>
      <c r="C15" s="1"/>
      <c r="D15" s="1"/>
      <c r="E15" s="1"/>
      <c r="F15" s="1"/>
      <c r="G15" s="1"/>
    </row>
    <row r="16" spans="1:29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  <row r="20" spans="2:7">
      <c r="B20" s="1"/>
      <c r="C20" s="1"/>
      <c r="D20" s="1"/>
      <c r="E20" s="1"/>
      <c r="F20" s="1"/>
      <c r="G20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91" workbookViewId="0">
      <selection activeCell="F2" sqref="F2:G105"/>
    </sheetView>
  </sheetViews>
  <sheetFormatPr baseColWidth="10" defaultRowHeight="15" x14ac:dyDescent="0"/>
  <sheetData>
    <row r="1" spans="1:7">
      <c r="A1" t="s">
        <v>31</v>
      </c>
      <c r="B1" t="s">
        <v>33</v>
      </c>
      <c r="C1" t="s">
        <v>34</v>
      </c>
      <c r="D1" t="s">
        <v>30</v>
      </c>
      <c r="E1" t="s">
        <v>32</v>
      </c>
      <c r="F1" t="s">
        <v>78</v>
      </c>
      <c r="G1" t="s">
        <v>79</v>
      </c>
    </row>
    <row r="2" spans="1:7">
      <c r="A2">
        <f>1913</f>
        <v>1913</v>
      </c>
      <c r="B2" s="2">
        <f>[8]TB1!$E10</f>
        <v>0.42354366049098557</v>
      </c>
      <c r="C2" s="2">
        <f>[8]TC1!$E10</f>
        <v>0.41427641043166435</v>
      </c>
      <c r="D2" s="2">
        <f>[8]TB1!$G10</f>
        <v>0.1882291329407306</v>
      </c>
      <c r="E2" s="2">
        <f>[8]TC1!$G10</f>
        <v>0.17541307321597102</v>
      </c>
      <c r="F2" s="2">
        <f>[8]TB1!$I10</f>
        <v>8.5693932591797195E-2</v>
      </c>
      <c r="G2" s="2">
        <f>[8]TC1!$I10</f>
        <v>7.6060096589878473E-2</v>
      </c>
    </row>
    <row r="3" spans="1:7">
      <c r="A3">
        <f>A2+1</f>
        <v>1914</v>
      </c>
      <c r="B3" s="2">
        <f>[8]TB1!$E11</f>
        <v>0.43008256893276298</v>
      </c>
      <c r="C3" s="2">
        <f>[8]TC1!$E11</f>
        <v>0.41858856008607687</v>
      </c>
      <c r="D3" s="2">
        <f>[8]TB1!$G11</f>
        <v>0.19324433801082175</v>
      </c>
      <c r="E3" s="2">
        <f>[8]TC1!$G11</f>
        <v>0.17775378237862852</v>
      </c>
      <c r="F3" s="2">
        <f>[8]TB1!$I11</f>
        <v>8.7055747983560736E-2</v>
      </c>
      <c r="G3" s="2">
        <f>[8]TC1!$I11</f>
        <v>7.5393170241604274E-2</v>
      </c>
    </row>
    <row r="4" spans="1:7">
      <c r="A4">
        <f t="shared" ref="A4:A67" si="0">A3+1</f>
        <v>1915</v>
      </c>
      <c r="B4" s="2">
        <f>[8]TB1!$E12</f>
        <v>0.42246027174460121</v>
      </c>
      <c r="C4" s="2">
        <f>[8]TC1!$E12</f>
        <v>0.41058321837458422</v>
      </c>
      <c r="D4" s="2">
        <f>[8]TB1!$G12</f>
        <v>0.18700429640803776</v>
      </c>
      <c r="E4" s="2">
        <f>[8]TC1!$G12</f>
        <v>0.17031707688771749</v>
      </c>
      <c r="F4" s="2">
        <f>[8]TB1!$I12</f>
        <v>9.0975918910181974E-2</v>
      </c>
      <c r="G4" s="2">
        <f>[8]TC1!$I12</f>
        <v>7.8487985479966521E-2</v>
      </c>
    </row>
    <row r="5" spans="1:7">
      <c r="A5">
        <f t="shared" si="0"/>
        <v>1916</v>
      </c>
      <c r="B5" s="2">
        <f>[8]TB1!$E13</f>
        <v>0.44439230594733703</v>
      </c>
      <c r="C5" s="2">
        <f>[8]TC1!$E13</f>
        <v>0.43564212460982316</v>
      </c>
      <c r="D5" s="2">
        <f>[8]TB1!$G13</f>
        <v>0.2064003401304931</v>
      </c>
      <c r="E5" s="2">
        <f>[8]TC1!$G13</f>
        <v>0.19305817673989703</v>
      </c>
      <c r="F5" s="2">
        <f>[8]TB1!$I13</f>
        <v>0.11114789061767989</v>
      </c>
      <c r="G5" s="2">
        <f>[8]TC1!$I13</f>
        <v>9.9903214204181176E-2</v>
      </c>
    </row>
    <row r="6" spans="1:7">
      <c r="A6">
        <f t="shared" si="0"/>
        <v>1917</v>
      </c>
      <c r="B6" s="2">
        <f>[8]TB1!$E14</f>
        <v>0.44959310267234731</v>
      </c>
      <c r="C6" s="2">
        <f>[8]TC1!$E14</f>
        <v>0.44313658677812051</v>
      </c>
      <c r="D6" s="2">
        <f>[8]TB1!$G14</f>
        <v>0.20153434134780485</v>
      </c>
      <c r="E6" s="2">
        <f>[8]TC1!$G14</f>
        <v>0.17608379792793286</v>
      </c>
      <c r="F6" s="2">
        <f>[8]TB1!$I14</f>
        <v>0.10041100596434324</v>
      </c>
      <c r="G6" s="2">
        <f>[8]TC1!$I14</f>
        <v>7.4193591281394106E-2</v>
      </c>
    </row>
    <row r="7" spans="1:7">
      <c r="A7">
        <f t="shared" si="0"/>
        <v>1918</v>
      </c>
      <c r="B7" s="2">
        <f>[8]TB1!$E15</f>
        <v>0.43700823063269006</v>
      </c>
      <c r="C7" s="2">
        <f>[8]TC1!$E15</f>
        <v>0.41425568965956783</v>
      </c>
      <c r="D7" s="2">
        <f>[8]TB1!$G15</f>
        <v>0.18963395821757442</v>
      </c>
      <c r="E7" s="2">
        <f>[8]TC1!$G15</f>
        <v>0.14576210170719051</v>
      </c>
      <c r="F7" s="2">
        <f>[8]TB1!$I15</f>
        <v>8.6166909349867274E-2</v>
      </c>
      <c r="G7" s="2">
        <f>[8]TC1!$I15</f>
        <v>4.4246778631496925E-2</v>
      </c>
    </row>
    <row r="8" spans="1:7">
      <c r="A8">
        <f t="shared" si="0"/>
        <v>1919</v>
      </c>
      <c r="B8" s="2">
        <f>[8]TB1!$E16</f>
        <v>0.45496571988383522</v>
      </c>
      <c r="C8" s="2">
        <f>[8]TC1!$E16</f>
        <v>0.43457386655498814</v>
      </c>
      <c r="D8" s="2">
        <f>[8]TB1!$G16</f>
        <v>0.21022025220912335</v>
      </c>
      <c r="E8" s="2">
        <f>[8]TC1!$G16</f>
        <v>0.18601971316742827</v>
      </c>
      <c r="F8" s="2">
        <f>[8]TB1!$I16</f>
        <v>9.2169476761652158E-2</v>
      </c>
      <c r="G8" s="2">
        <f>[8]TC1!$I16</f>
        <v>7.0312052272343301E-2</v>
      </c>
    </row>
    <row r="9" spans="1:7">
      <c r="A9">
        <f t="shared" si="0"/>
        <v>1920</v>
      </c>
      <c r="B9" s="2">
        <f>[8]TB1!$E17</f>
        <v>0.43500296285197032</v>
      </c>
      <c r="C9" s="2">
        <f>[8]TC1!$E17</f>
        <v>0.41812280013706699</v>
      </c>
      <c r="D9" s="2">
        <f>[8]TB1!$G17</f>
        <v>0.18412297556778009</v>
      </c>
      <c r="E9" s="2">
        <f>[8]TC1!$G17</f>
        <v>0.16630317788333196</v>
      </c>
      <c r="F9" s="2">
        <f>[8]TB1!$I17</f>
        <v>7.1785917526981588E-2</v>
      </c>
      <c r="G9" s="2">
        <f>[8]TC1!$I17</f>
        <v>5.6472839306715997E-2</v>
      </c>
    </row>
    <row r="10" spans="1:7">
      <c r="A10">
        <f t="shared" si="0"/>
        <v>1921</v>
      </c>
      <c r="B10" s="2">
        <f>[8]TB1!$E18</f>
        <v>0.46589469011584067</v>
      </c>
      <c r="C10" s="2">
        <f>[8]TC1!$E18</f>
        <v>0.4494471007638785</v>
      </c>
      <c r="D10" s="2">
        <f>[8]TB1!$G18</f>
        <v>0.1809380358761587</v>
      </c>
      <c r="E10" s="2">
        <f>[8]TC1!$G18</f>
        <v>0.16091964105362722</v>
      </c>
      <c r="F10" s="2">
        <f>[8]TB1!$I18</f>
        <v>6.8307417288321973E-2</v>
      </c>
      <c r="G10" s="2">
        <f>[8]TC1!$I18</f>
        <v>5.2488894957991222E-2</v>
      </c>
    </row>
    <row r="11" spans="1:7">
      <c r="A11">
        <f t="shared" si="0"/>
        <v>1922</v>
      </c>
      <c r="B11" s="2">
        <f>[8]TB1!$E19</f>
        <v>0.45612362954750074</v>
      </c>
      <c r="C11" s="2">
        <f>[8]TC1!$E19</f>
        <v>0.43916624648351721</v>
      </c>
      <c r="D11" s="2">
        <f>[8]TB1!$G19</f>
        <v>0.17641895468447291</v>
      </c>
      <c r="E11" s="2">
        <f>[8]TC1!$G19</f>
        <v>0.15677340612899424</v>
      </c>
      <c r="F11" s="2">
        <f>[8]TB1!$I19</f>
        <v>6.6816027851418311E-2</v>
      </c>
      <c r="G11" s="2">
        <f>[8]TC1!$I19</f>
        <v>5.1691974795850047E-2</v>
      </c>
    </row>
    <row r="12" spans="1:7">
      <c r="A12">
        <f t="shared" si="0"/>
        <v>1923</v>
      </c>
      <c r="B12" s="2">
        <f>[8]TB1!$E20</f>
        <v>0.43161632625726321</v>
      </c>
      <c r="C12" s="2">
        <f>[8]TC1!$E20</f>
        <v>0.41148747789645529</v>
      </c>
      <c r="D12" s="2">
        <f>[8]TB1!$G20</f>
        <v>0.16885591309853271</v>
      </c>
      <c r="E12" s="2">
        <f>[8]TC1!$G20</f>
        <v>0.15087453614797061</v>
      </c>
      <c r="F12" s="2">
        <f>[8]TB1!$I20</f>
        <v>6.698239759835703E-2</v>
      </c>
      <c r="G12" s="2">
        <f>[8]TC1!$I20</f>
        <v>5.2055474358371039E-2</v>
      </c>
    </row>
    <row r="13" spans="1:7">
      <c r="A13">
        <f t="shared" si="0"/>
        <v>1924</v>
      </c>
      <c r="B13" s="2">
        <f>[8]TB1!$E21</f>
        <v>0.45329685525898661</v>
      </c>
      <c r="C13" s="2">
        <f>[8]TC1!$E21</f>
        <v>0.43284414901373081</v>
      </c>
      <c r="D13" s="2">
        <f>[8]TB1!$G21</f>
        <v>0.17605927669732616</v>
      </c>
      <c r="E13" s="2">
        <f>[8]TC1!$G21</f>
        <v>0.15925590064774675</v>
      </c>
      <c r="F13" s="2">
        <f>[8]TB1!$I21</f>
        <v>6.919125708281855E-2</v>
      </c>
      <c r="G13" s="2">
        <f>[8]TC1!$I21</f>
        <v>5.575838495575039E-2</v>
      </c>
    </row>
    <row r="14" spans="1:7">
      <c r="A14">
        <f t="shared" si="0"/>
        <v>1925</v>
      </c>
      <c r="B14" s="2">
        <f>[8]TB1!$E22</f>
        <v>0.47145121553060576</v>
      </c>
      <c r="C14" s="2">
        <f>[8]TC1!$E22</f>
        <v>0.44913423388423684</v>
      </c>
      <c r="D14" s="2">
        <f>[8]TB1!$G22</f>
        <v>0.19957573634109516</v>
      </c>
      <c r="E14" s="2">
        <f>[8]TC1!$G22</f>
        <v>0.18067766161729823</v>
      </c>
      <c r="F14" s="2">
        <f>[8]TB1!$I22</f>
        <v>8.145345811411199E-2</v>
      </c>
      <c r="G14" s="2">
        <f>[8]TC1!$I22</f>
        <v>6.5588224471164705E-2</v>
      </c>
    </row>
    <row r="15" spans="1:7">
      <c r="A15">
        <f t="shared" si="0"/>
        <v>1926</v>
      </c>
      <c r="B15" s="2">
        <f>[8]TB1!$E23</f>
        <v>0.47495850025049297</v>
      </c>
      <c r="C15" s="2">
        <f>[8]TC1!$E23</f>
        <v>0.45241069271608331</v>
      </c>
      <c r="D15" s="2">
        <f>[8]TB1!$G23</f>
        <v>0.21223688098448043</v>
      </c>
      <c r="E15" s="2">
        <f>[8]TC1!$G23</f>
        <v>0.1937209441727962</v>
      </c>
      <c r="F15" s="2">
        <f>[8]TB1!$I23</f>
        <v>9.1569494323886613E-2</v>
      </c>
      <c r="G15" s="2">
        <f>[8]TC1!$I23</f>
        <v>7.5552379558138677E-2</v>
      </c>
    </row>
    <row r="16" spans="1:7">
      <c r="A16">
        <f t="shared" si="0"/>
        <v>1927</v>
      </c>
      <c r="B16" s="2">
        <f>[8]TB1!$E24</f>
        <v>0.46820126002304946</v>
      </c>
      <c r="C16" s="2">
        <f>[8]TC1!$E24</f>
        <v>0.44576292212593366</v>
      </c>
      <c r="D16" s="2">
        <f>[8]TB1!$G24</f>
        <v>0.20344376440256198</v>
      </c>
      <c r="E16" s="2">
        <f>[8]TC1!$G24</f>
        <v>0.18445280344162632</v>
      </c>
      <c r="F16" s="2">
        <f>[8]TB1!$I24</f>
        <v>8.5399257295152312E-2</v>
      </c>
      <c r="G16" s="2">
        <f>[8]TC1!$I24</f>
        <v>6.9506995936424079E-2</v>
      </c>
    </row>
    <row r="17" spans="1:7">
      <c r="A17">
        <f t="shared" si="0"/>
        <v>1928</v>
      </c>
      <c r="B17" s="2">
        <f>[8]TB1!$E25</f>
        <v>0.48025597836436162</v>
      </c>
      <c r="C17" s="2">
        <f>[8]TC1!$E25</f>
        <v>0.45798929932625898</v>
      </c>
      <c r="D17" s="2">
        <f>[8]TB1!$G25</f>
        <v>0.21412301076634058</v>
      </c>
      <c r="E17" s="2">
        <f>[8]TC1!$G25</f>
        <v>0.19277943294365568</v>
      </c>
      <c r="F17" s="2">
        <f>[8]TB1!$I25</f>
        <v>9.4576992002687682E-2</v>
      </c>
      <c r="G17" s="2">
        <f>[8]TC1!$I25</f>
        <v>7.6926239898629983E-2</v>
      </c>
    </row>
    <row r="18" spans="1:7">
      <c r="A18">
        <f t="shared" si="0"/>
        <v>1929</v>
      </c>
      <c r="B18" s="2">
        <f>[8]TB1!$E26</f>
        <v>0.46704207233076844</v>
      </c>
      <c r="C18" s="2">
        <f>[8]TC1!$E26</f>
        <v>0.44224006208939276</v>
      </c>
      <c r="D18" s="2">
        <f>[8]TB1!$G26</f>
        <v>0.21141176596464084</v>
      </c>
      <c r="E18" s="2">
        <f>[8]TC1!$G26</f>
        <v>0.18797004906880843</v>
      </c>
      <c r="F18" s="2">
        <f>[8]TB1!$I26</f>
        <v>9.6401861142879686E-2</v>
      </c>
      <c r="G18" s="2">
        <f>[8]TC1!$I26</f>
        <v>7.6324303705435914E-2</v>
      </c>
    </row>
    <row r="19" spans="1:7">
      <c r="A19">
        <f t="shared" si="0"/>
        <v>1930</v>
      </c>
      <c r="B19" s="2">
        <f>[8]TB1!$E27</f>
        <v>0.45489621902651434</v>
      </c>
      <c r="C19" s="2">
        <f>[8]TC1!$E27</f>
        <v>0.4242034092932333</v>
      </c>
      <c r="D19" s="2">
        <f>[8]TB1!$G27</f>
        <v>0.18133648845499994</v>
      </c>
      <c r="E19" s="2">
        <f>[8]TC1!$G27</f>
        <v>0.15407039521605237</v>
      </c>
      <c r="F19" s="2">
        <f>[8]TB1!$I27</f>
        <v>7.2300505169440518E-2</v>
      </c>
      <c r="G19" s="2">
        <f>[8]TC1!$I27</f>
        <v>4.9466637845656747E-2</v>
      </c>
    </row>
    <row r="20" spans="1:7">
      <c r="A20">
        <f t="shared" si="0"/>
        <v>1931</v>
      </c>
      <c r="B20" s="2">
        <f>[8]TB1!$E28</f>
        <v>0.45169338110831581</v>
      </c>
      <c r="C20" s="2">
        <f>[8]TC1!$E28</f>
        <v>0.40884889213435599</v>
      </c>
      <c r="D20" s="2">
        <f>[8]TB1!$G28</f>
        <v>0.15080798365755416</v>
      </c>
      <c r="E20" s="2">
        <f>[8]TC1!$G28</f>
        <v>0.11795285957412106</v>
      </c>
      <c r="F20" s="2">
        <f>[8]TB1!$I28</f>
        <v>5.5019190567903907E-2</v>
      </c>
      <c r="G20" s="2">
        <f>[8]TC1!$I28</f>
        <v>3.0130202512454907E-2</v>
      </c>
    </row>
    <row r="21" spans="1:7">
      <c r="A21">
        <f t="shared" si="0"/>
        <v>1932</v>
      </c>
      <c r="B21" s="2">
        <f>[8]TB1!$E29</f>
        <v>0.46841683812089779</v>
      </c>
      <c r="C21" s="2">
        <f>[8]TC1!$E29</f>
        <v>0.42116580326811287</v>
      </c>
      <c r="D21" s="2">
        <f>[8]TB1!$G29</f>
        <v>0.14051919965660725</v>
      </c>
      <c r="E21" s="2">
        <f>[8]TC1!$G29</f>
        <v>0.10502033689451308</v>
      </c>
      <c r="F21" s="2">
        <f>[8]TB1!$I29</f>
        <v>5.7541279955796748E-2</v>
      </c>
      <c r="G21" s="2">
        <f>[8]TC1!$I29</f>
        <v>3.1806438063245415E-2</v>
      </c>
    </row>
    <row r="22" spans="1:7">
      <c r="A22">
        <f t="shared" si="0"/>
        <v>1933</v>
      </c>
      <c r="B22" s="2">
        <f>[8]TB1!$E30</f>
        <v>0.46819920146386806</v>
      </c>
      <c r="C22" s="2">
        <f>[8]TC1!$E30</f>
        <v>0.42304514722319225</v>
      </c>
      <c r="D22" s="2">
        <f>[8]TB1!$G30</f>
        <v>0.15116000574275867</v>
      </c>
      <c r="E22" s="2">
        <f>[8]TC1!$G30</f>
        <v>0.11516007380959417</v>
      </c>
      <c r="F22" s="2">
        <f>[8]TB1!$I30</f>
        <v>6.6268565204363708E-2</v>
      </c>
      <c r="G22" s="2">
        <f>[8]TC1!$I30</f>
        <v>4.1035994417263133E-2</v>
      </c>
    </row>
    <row r="23" spans="1:7">
      <c r="A23">
        <f t="shared" si="0"/>
        <v>1934</v>
      </c>
      <c r="B23" s="2">
        <f>[8]TB1!$E31</f>
        <v>0.48029493107716648</v>
      </c>
      <c r="C23" s="2">
        <f>[8]TC1!$E31</f>
        <v>0.44931299789479462</v>
      </c>
      <c r="D23" s="2">
        <f>[8]TB1!$G31</f>
        <v>0.17036223218102353</v>
      </c>
      <c r="E23" s="2">
        <f>[8]TC1!$G31</f>
        <v>0.14046428502936362</v>
      </c>
      <c r="F23" s="2">
        <f>[8]TB1!$I31</f>
        <v>6.229823166827328E-2</v>
      </c>
      <c r="G23" s="2">
        <f>[8]TC1!$I31</f>
        <v>3.7181730947786477E-2</v>
      </c>
    </row>
    <row r="24" spans="1:7">
      <c r="A24">
        <f t="shared" si="0"/>
        <v>1935</v>
      </c>
      <c r="B24" s="2">
        <f>[8]TB1!$E32</f>
        <v>0.47404383037359621</v>
      </c>
      <c r="C24" s="2">
        <f>[8]TC1!$E32</f>
        <v>0.44554423570499169</v>
      </c>
      <c r="D24" s="2">
        <f>[8]TB1!$G32</f>
        <v>0.17591047508254068</v>
      </c>
      <c r="E24" s="2">
        <f>[8]TC1!$G32</f>
        <v>0.14629767491616899</v>
      </c>
      <c r="F24" s="2">
        <f>[8]TB1!$I32</f>
        <v>6.7546144338175768E-2</v>
      </c>
      <c r="G24" s="2">
        <f>[8]TC1!$I32</f>
        <v>4.1979984210029818E-2</v>
      </c>
    </row>
    <row r="25" spans="1:7">
      <c r="A25">
        <f t="shared" si="0"/>
        <v>1936</v>
      </c>
      <c r="B25" s="2">
        <f>[8]TB1!$E33</f>
        <v>0.47868473422394747</v>
      </c>
      <c r="C25" s="2">
        <f>[8]TC1!$E33</f>
        <v>0.44505412375163167</v>
      </c>
      <c r="D25" s="2">
        <f>[8]TB1!$G33</f>
        <v>0.19300645329590038</v>
      </c>
      <c r="E25" s="2">
        <f>[8]TC1!$G33</f>
        <v>0.15839683205314714</v>
      </c>
      <c r="F25" s="2">
        <f>[8]TB1!$I33</f>
        <v>7.5994661972572791E-2</v>
      </c>
      <c r="G25" s="2">
        <f>[8]TC1!$I33</f>
        <v>4.6568091480784793E-2</v>
      </c>
    </row>
    <row r="26" spans="1:7">
      <c r="A26">
        <f t="shared" si="0"/>
        <v>1937</v>
      </c>
      <c r="B26" s="2">
        <f>[8]TB1!$E34</f>
        <v>0.46655040774036072</v>
      </c>
      <c r="C26" s="2">
        <f>[8]TC1!$E34</f>
        <v>0.4418979440128285</v>
      </c>
      <c r="D26" s="2">
        <f>[8]TB1!$G34</f>
        <v>0.19106143549985302</v>
      </c>
      <c r="E26" s="2">
        <f>[8]TC1!$G34</f>
        <v>0.16243910717934715</v>
      </c>
      <c r="F26" s="2">
        <f>[8]TB1!$I34</f>
        <v>7.450272958365084E-2</v>
      </c>
      <c r="G26" s="2">
        <f>[8]TC1!$I34</f>
        <v>4.8929687299922184E-2</v>
      </c>
    </row>
    <row r="27" spans="1:7">
      <c r="A27">
        <f t="shared" si="0"/>
        <v>1938</v>
      </c>
      <c r="B27" s="2">
        <f>[8]TB1!$E35</f>
        <v>0.46451240106629638</v>
      </c>
      <c r="C27" s="2">
        <f>[8]TC1!$E35</f>
        <v>0.43570763086934927</v>
      </c>
      <c r="D27" s="2">
        <f>[8]TB1!$G35</f>
        <v>0.17227353837397827</v>
      </c>
      <c r="E27" s="2">
        <f>[8]TC1!$G35</f>
        <v>0.13929587436151047</v>
      </c>
      <c r="F27" s="2">
        <f>[8]TB1!$I35</f>
        <v>6.3544953183773137E-2</v>
      </c>
      <c r="G27" s="2">
        <f>[8]TC1!$I35</f>
        <v>3.5145950266841759E-2</v>
      </c>
    </row>
    <row r="28" spans="1:7">
      <c r="A28">
        <f t="shared" si="0"/>
        <v>1939</v>
      </c>
      <c r="B28" s="2">
        <f>[8]TB1!$E36</f>
        <v>0.47827859250131949</v>
      </c>
      <c r="C28" s="2">
        <f>[8]TC1!$E36</f>
        <v>0.45569458751132369</v>
      </c>
      <c r="D28" s="2">
        <f>[8]TB1!$G36</f>
        <v>0.18453972733517227</v>
      </c>
      <c r="E28" s="2">
        <f>[8]TC1!$G36</f>
        <v>0.15796423436724807</v>
      </c>
      <c r="F28" s="2">
        <f>[8]TB1!$I36</f>
        <v>6.9350819132328101E-2</v>
      </c>
      <c r="G28" s="2">
        <f>[8]TC1!$I36</f>
        <v>4.5158260736481409E-2</v>
      </c>
    </row>
    <row r="29" spans="1:7">
      <c r="A29">
        <f t="shared" si="0"/>
        <v>1940</v>
      </c>
      <c r="B29" s="2">
        <f>[8]TB1!$E37</f>
        <v>0.47701857357466654</v>
      </c>
      <c r="C29" s="2">
        <f>[8]TC1!$E37</f>
        <v>0.45675514077250295</v>
      </c>
      <c r="D29" s="2">
        <f>[8]TB1!$G37</f>
        <v>0.19255310085760677</v>
      </c>
      <c r="E29" s="2">
        <f>[8]TC1!$G37</f>
        <v>0.16791514706975913</v>
      </c>
      <c r="F29" s="2">
        <f>[8]TB1!$I37</f>
        <v>7.9149963241618271E-2</v>
      </c>
      <c r="G29" s="2">
        <f>[8]TC1!$I37</f>
        <v>5.4825461913433578E-2</v>
      </c>
    </row>
    <row r="30" spans="1:7">
      <c r="A30">
        <f t="shared" si="0"/>
        <v>1941</v>
      </c>
      <c r="B30" s="2">
        <f>[8]TB1!$E38</f>
        <v>0.45807498053415963</v>
      </c>
      <c r="C30" s="2">
        <f>[8]TC1!$E38</f>
        <v>0.43948850630365144</v>
      </c>
      <c r="D30" s="2">
        <f>[8]TB1!$G38</f>
        <v>0.19478536118400391</v>
      </c>
      <c r="E30" s="2">
        <f>[8]TC1!$G38</f>
        <v>0.16684442248297252</v>
      </c>
      <c r="F30" s="2">
        <f>[8]TB1!$I38</f>
        <v>8.7131908474021788E-2</v>
      </c>
      <c r="G30" s="2">
        <f>[8]TC1!$I38</f>
        <v>5.5873215519135017E-2</v>
      </c>
    </row>
    <row r="31" spans="1:7">
      <c r="A31">
        <f t="shared" si="0"/>
        <v>1942</v>
      </c>
      <c r="B31" s="2">
        <f>[8]TB1!$E39</f>
        <v>0.41037418269327131</v>
      </c>
      <c r="C31" s="2">
        <f>[8]TC1!$E39</f>
        <v>0.39624784214309522</v>
      </c>
      <c r="D31" s="2">
        <f>[8]TB1!$G39</f>
        <v>0.18427241327506336</v>
      </c>
      <c r="E31" s="2">
        <f>[8]TC1!$G39</f>
        <v>0.14310218916413389</v>
      </c>
      <c r="F31" s="2">
        <f>[8]TB1!$I39</f>
        <v>8.5970947474123829E-2</v>
      </c>
      <c r="G31" s="2">
        <f>[8]TC1!$I39</f>
        <v>4.9740955795858355E-2</v>
      </c>
    </row>
    <row r="32" spans="1:7">
      <c r="A32">
        <f t="shared" si="0"/>
        <v>1943</v>
      </c>
      <c r="B32" s="2">
        <f>[8]TB1!$E40</f>
        <v>0.38089304777045507</v>
      </c>
      <c r="C32" s="2">
        <f>[8]TC1!$E40</f>
        <v>0.36172100246667049</v>
      </c>
      <c r="D32" s="2">
        <f>[8]TB1!$G40</f>
        <v>0.17201424870964044</v>
      </c>
      <c r="E32" s="2">
        <f>[8]TC1!$G40</f>
        <v>0.12564521262550232</v>
      </c>
      <c r="F32" s="2">
        <f>[8]TB1!$I40</f>
        <v>7.632618939824444E-2</v>
      </c>
      <c r="G32" s="2">
        <f>[8]TC1!$I40</f>
        <v>4.2557220680539437E-2</v>
      </c>
    </row>
    <row r="33" spans="1:7">
      <c r="A33">
        <f t="shared" si="0"/>
        <v>1944</v>
      </c>
      <c r="B33" s="2">
        <f>[8]TB1!$E41</f>
        <v>0.3618807541518923</v>
      </c>
      <c r="C33" s="2">
        <f>[8]TC1!$E41</f>
        <v>0.36160354940198325</v>
      </c>
      <c r="D33" s="2">
        <f>[8]TB1!$G41</f>
        <v>0.14816456652604837</v>
      </c>
      <c r="E33" s="2">
        <f>[8]TC1!$G41</f>
        <v>0.10578458796552201</v>
      </c>
      <c r="F33" s="2">
        <f>[8]TB1!$I41</f>
        <v>6.2560945181093647E-2</v>
      </c>
      <c r="G33" s="2">
        <f>[8]TC1!$I41</f>
        <v>3.6111887352564889E-2</v>
      </c>
    </row>
    <row r="34" spans="1:7">
      <c r="A34">
        <f t="shared" si="0"/>
        <v>1945</v>
      </c>
      <c r="B34" s="2">
        <f>[8]TB1!$E42</f>
        <v>0.35826502005876343</v>
      </c>
      <c r="C34" s="2">
        <f>[8]TC1!$E42</f>
        <v>0.33917028890818629</v>
      </c>
      <c r="D34" s="2">
        <f>[8]TB1!$G42</f>
        <v>0.14275035961230195</v>
      </c>
      <c r="E34" s="2">
        <f>[8]TC1!$G42</f>
        <v>9.4764473873067523E-2</v>
      </c>
      <c r="F34" s="2">
        <f>[8]TB1!$I42</f>
        <v>5.4083178937595663E-2</v>
      </c>
      <c r="G34" s="2">
        <f>[8]TC1!$I42</f>
        <v>2.9323623380113281E-2</v>
      </c>
    </row>
    <row r="35" spans="1:7">
      <c r="A35">
        <f t="shared" si="0"/>
        <v>1946</v>
      </c>
      <c r="B35" s="2">
        <f>[8]TB1!$E43</f>
        <v>0.3722190220764191</v>
      </c>
      <c r="C35" s="2">
        <f>[8]TC1!$E43</f>
        <v>0.34304984180491194</v>
      </c>
      <c r="D35" s="2">
        <f>[8]TB1!$G43</f>
        <v>0.14163576910887557</v>
      </c>
      <c r="E35" s="2">
        <f>[8]TC1!$G43</f>
        <v>0.1059438664837582</v>
      </c>
      <c r="F35" s="2">
        <f>[8]TB1!$I43</f>
        <v>5.0426214402968302E-2</v>
      </c>
      <c r="G35" s="2">
        <f>[8]TC1!$I43</f>
        <v>2.6521952492917823E-2</v>
      </c>
    </row>
    <row r="36" spans="1:7">
      <c r="A36">
        <f t="shared" si="0"/>
        <v>1947</v>
      </c>
      <c r="B36" s="2">
        <f>[8]TB1!$E44</f>
        <v>0.37092883884544392</v>
      </c>
      <c r="C36" s="2">
        <f>[8]TC1!$E44</f>
        <v>0.34471906606160252</v>
      </c>
      <c r="D36" s="2">
        <f>[8]TB1!$G44</f>
        <v>0.1457326554698338</v>
      </c>
      <c r="E36" s="2">
        <f>[8]TC1!$G44</f>
        <v>0.11473630896396286</v>
      </c>
      <c r="F36" s="2">
        <f>[8]TB1!$I44</f>
        <v>5.7942361394020835E-2</v>
      </c>
      <c r="G36" s="2">
        <f>[8]TC1!$I44</f>
        <v>3.4777890968345104E-2</v>
      </c>
    </row>
    <row r="37" spans="1:7">
      <c r="A37">
        <f t="shared" si="0"/>
        <v>1948</v>
      </c>
      <c r="B37" s="2">
        <f>[8]TB1!$E45</f>
        <v>0.38928631585604534</v>
      </c>
      <c r="C37" s="2">
        <f>[8]TC1!$E45</f>
        <v>0.36658243481403502</v>
      </c>
      <c r="D37" s="2">
        <f>[8]TB1!$G45</f>
        <v>0.15755427488713925</v>
      </c>
      <c r="E37" s="2">
        <f>[8]TC1!$G45</f>
        <v>0.12971283428401614</v>
      </c>
      <c r="F37" s="2">
        <f>[8]TB1!$I45</f>
        <v>6.5280042325131432E-2</v>
      </c>
      <c r="G37" s="2">
        <f>[8]TC1!$I45</f>
        <v>4.2441374086458566E-2</v>
      </c>
    </row>
    <row r="38" spans="1:7">
      <c r="A38">
        <f t="shared" si="0"/>
        <v>1949</v>
      </c>
      <c r="B38" s="2">
        <f>[8]TB1!$E46</f>
        <v>0.38391772271229119</v>
      </c>
      <c r="C38" s="2">
        <f>[8]TC1!$E46</f>
        <v>0.36314396710633806</v>
      </c>
      <c r="D38" s="2">
        <f>[8]TB1!$G46</f>
        <v>0.15190093351245904</v>
      </c>
      <c r="E38" s="2">
        <f>[8]TC1!$G46</f>
        <v>0.1257078032607005</v>
      </c>
      <c r="F38" s="2">
        <f>[8]TB1!$I46</f>
        <v>6.32512459300104E-2</v>
      </c>
      <c r="G38" s="2">
        <f>[8]TC1!$I46</f>
        <v>4.160712958894372E-2</v>
      </c>
    </row>
    <row r="39" spans="1:7">
      <c r="A39">
        <f t="shared" si="0"/>
        <v>1950</v>
      </c>
      <c r="B39" s="2">
        <f>[8]TB1!$E47</f>
        <v>0.38997632511452363</v>
      </c>
      <c r="C39" s="2">
        <f>[8]TC1!$E47</f>
        <v>0.36338350864236812</v>
      </c>
      <c r="D39" s="2">
        <f>[8]TB1!$G47</f>
        <v>0.15835266756968333</v>
      </c>
      <c r="E39" s="2">
        <f>[8]TC1!$G47</f>
        <v>0.12719315774072507</v>
      </c>
      <c r="F39" s="2">
        <f>[8]TB1!$I47</f>
        <v>6.8380529418683042E-2</v>
      </c>
      <c r="G39" s="2">
        <f>[8]TC1!$I47</f>
        <v>4.1923036649062238E-2</v>
      </c>
    </row>
    <row r="40" spans="1:7">
      <c r="A40">
        <f t="shared" si="0"/>
        <v>1951</v>
      </c>
      <c r="B40" s="2">
        <f>[8]TB1!$E48</f>
        <v>0.37725751863625917</v>
      </c>
      <c r="C40" s="2">
        <f>[8]TC1!$E48</f>
        <v>0.35218946837354687</v>
      </c>
      <c r="D40" s="2">
        <f>[8]TB1!$G48</f>
        <v>0.1496306219578519</v>
      </c>
      <c r="E40" s="2">
        <f>[8]TC1!$G48</f>
        <v>0.11994776716627217</v>
      </c>
      <c r="F40" s="2">
        <f>[8]TB1!$I48</f>
        <v>6.398179099614365E-2</v>
      </c>
      <c r="G40" s="2">
        <f>[8]TC1!$I48</f>
        <v>3.8169983501973904E-2</v>
      </c>
    </row>
    <row r="41" spans="1:7">
      <c r="A41">
        <f t="shared" si="0"/>
        <v>1952</v>
      </c>
      <c r="B41" s="2">
        <f>[8]TB1!$E49</f>
        <v>0.36497304545674675</v>
      </c>
      <c r="C41" s="2">
        <f>[8]TC1!$E49</f>
        <v>0.33903231475765094</v>
      </c>
      <c r="D41" s="2">
        <f>[8]TB1!$G49</f>
        <v>0.1417699276167135</v>
      </c>
      <c r="E41" s="2">
        <f>[8]TC1!$G49</f>
        <v>0.11377396807870095</v>
      </c>
      <c r="F41" s="2">
        <f>[8]TB1!$I49</f>
        <v>5.9507105787352368E-2</v>
      </c>
      <c r="G41" s="2">
        <f>[8]TC1!$I49</f>
        <v>3.7025902271786953E-2</v>
      </c>
    </row>
    <row r="42" spans="1:7">
      <c r="A42">
        <f t="shared" si="0"/>
        <v>1953</v>
      </c>
      <c r="B42" s="2">
        <f>[8]TB1!$E50</f>
        <v>0.35479117416385048</v>
      </c>
      <c r="C42" s="2">
        <f>[8]TC1!$E50</f>
        <v>0.32895574268057215</v>
      </c>
      <c r="D42" s="2">
        <f>[8]TB1!$G50</f>
        <v>0.13239457912617669</v>
      </c>
      <c r="E42" s="2">
        <f>[8]TC1!$G50</f>
        <v>0.10589922293684388</v>
      </c>
      <c r="F42" s="2">
        <f>[8]TB1!$I50</f>
        <v>5.5923396649187454E-2</v>
      </c>
      <c r="G42" s="2">
        <f>[8]TC1!$I50</f>
        <v>3.3211212991801048E-2</v>
      </c>
    </row>
    <row r="43" spans="1:7">
      <c r="A43">
        <f t="shared" si="0"/>
        <v>1954</v>
      </c>
      <c r="B43" s="2">
        <f>[8]TB1!$E51</f>
        <v>0.35881631265225394</v>
      </c>
      <c r="C43" s="2">
        <f>[8]TC1!$E51</f>
        <v>0.3304692931469253</v>
      </c>
      <c r="D43" s="2">
        <f>[8]TB1!$G51</f>
        <v>0.13460190810183884</v>
      </c>
      <c r="E43" s="2">
        <f>[8]TC1!$G51</f>
        <v>0.10727664860991849</v>
      </c>
      <c r="F43" s="2">
        <f>[8]TB1!$I51</f>
        <v>5.4879464334331211E-2</v>
      </c>
      <c r="G43" s="2">
        <f>[8]TC1!$I51</f>
        <v>3.2986082270881061E-2</v>
      </c>
    </row>
    <row r="44" spans="1:7">
      <c r="A44">
        <f t="shared" si="0"/>
        <v>1955</v>
      </c>
      <c r="B44" s="2">
        <f>[8]TB1!$E52</f>
        <v>0.36554007883645545</v>
      </c>
      <c r="C44" s="2">
        <f>[8]TC1!$E52</f>
        <v>0.33445860933204757</v>
      </c>
      <c r="D44" s="2">
        <f>[8]TB1!$G52</f>
        <v>0.1413077412756362</v>
      </c>
      <c r="E44" s="2">
        <f>[8]TC1!$G52</f>
        <v>0.11430083398796424</v>
      </c>
      <c r="F44" s="2">
        <f>[8]TB1!$I52</f>
        <v>6.0734319402229432E-2</v>
      </c>
      <c r="G44" s="2">
        <f>[8]TC1!$I52</f>
        <v>3.8068481843316966E-2</v>
      </c>
    </row>
    <row r="45" spans="1:7">
      <c r="A45">
        <f t="shared" si="0"/>
        <v>1956</v>
      </c>
      <c r="B45" s="2">
        <f>[8]TB1!$E53</f>
        <v>0.35771129338496599</v>
      </c>
      <c r="C45" s="2">
        <f>[8]TC1!$E53</f>
        <v>0.32356213845961962</v>
      </c>
      <c r="D45" s="2">
        <f>[8]TB1!$G53</f>
        <v>0.13411218580897297</v>
      </c>
      <c r="E45" s="2">
        <f>[8]TC1!$G53</f>
        <v>0.10677015139069279</v>
      </c>
      <c r="F45" s="2">
        <f>[8]TB1!$I53</f>
        <v>5.6762267816466622E-2</v>
      </c>
      <c r="G45" s="2">
        <f>[8]TC1!$I53</f>
        <v>3.5261867147731482E-2</v>
      </c>
    </row>
    <row r="46" spans="1:7">
      <c r="A46">
        <f t="shared" si="0"/>
        <v>1957</v>
      </c>
      <c r="B46" s="2">
        <f>[8]TB1!$E54</f>
        <v>0.35767505287429696</v>
      </c>
      <c r="C46" s="2">
        <f>[8]TC1!$E54</f>
        <v>0.31966223008946726</v>
      </c>
      <c r="D46" s="2">
        <f>[8]TB1!$G54</f>
        <v>0.13166252248880536</v>
      </c>
      <c r="E46" s="2">
        <f>[8]TC1!$G54</f>
        <v>0.1050531531782416</v>
      </c>
      <c r="F46" s="2">
        <f>[8]TB1!$I54</f>
        <v>5.43690217404365E-2</v>
      </c>
      <c r="G46" s="2">
        <f>[8]TC1!$I54</f>
        <v>3.3951518811859149E-2</v>
      </c>
    </row>
    <row r="47" spans="1:7">
      <c r="A47">
        <f t="shared" si="0"/>
        <v>1958</v>
      </c>
      <c r="B47" s="2">
        <f>[8]TB1!$E55</f>
        <v>0.35711804330649871</v>
      </c>
      <c r="C47" s="2">
        <f>[8]TC1!$E55</f>
        <v>0.31824207333695798</v>
      </c>
      <c r="D47" s="2">
        <f>[8]TB1!$G55</f>
        <v>0.1248077505226614</v>
      </c>
      <c r="E47" s="2">
        <f>[8]TC1!$G55</f>
        <v>9.7228573040729932E-2</v>
      </c>
      <c r="F47" s="2">
        <f>[8]TB1!$I55</f>
        <v>4.8970511080563453E-2</v>
      </c>
      <c r="G47" s="2">
        <f>[8]TC1!$I55</f>
        <v>2.8957602386534134E-2</v>
      </c>
    </row>
    <row r="48" spans="1:7">
      <c r="A48">
        <f t="shared" si="0"/>
        <v>1959</v>
      </c>
      <c r="B48" s="2">
        <f>[8]TB1!$E56</f>
        <v>0.36174198805182889</v>
      </c>
      <c r="C48" s="2">
        <f>[8]TC1!$E56</f>
        <v>0.32092591674338905</v>
      </c>
      <c r="D48" s="2">
        <f>[8]TB1!$G56</f>
        <v>0.13069102726547688</v>
      </c>
      <c r="E48" s="2">
        <f>[8]TC1!$G56</f>
        <v>0.10371200558460944</v>
      </c>
      <c r="F48" s="2">
        <f>[8]TB1!$I56</f>
        <v>5.2992289329161536E-2</v>
      </c>
      <c r="G48" s="2">
        <f>[8]TC1!$I56</f>
        <v>3.3973003306652642E-2</v>
      </c>
    </row>
    <row r="49" spans="1:7">
      <c r="A49">
        <f t="shared" si="0"/>
        <v>1960</v>
      </c>
      <c r="B49" s="2">
        <f>[8]TB1!$E57</f>
        <v>0.35619645532907618</v>
      </c>
      <c r="C49" s="2">
        <f>[8]TC1!$E57</f>
        <v>0.31365180503780271</v>
      </c>
      <c r="D49" s="2">
        <f>[8]TB1!$G57</f>
        <v>0.12574390412687406</v>
      </c>
      <c r="E49" s="2">
        <f>[8]TC1!$G57</f>
        <v>9.9845735536633132E-2</v>
      </c>
      <c r="F49" s="2">
        <f>[8]TB1!$I57</f>
        <v>5.1385075443170135E-2</v>
      </c>
      <c r="G49" s="2">
        <f>[8]TC1!$I57</f>
        <v>3.2709664669058378E-2</v>
      </c>
    </row>
    <row r="50" spans="1:7">
      <c r="A50">
        <f t="shared" si="0"/>
        <v>1961</v>
      </c>
      <c r="B50" s="2">
        <f>[8]TB1!$E58</f>
        <v>0.35848523016413858</v>
      </c>
      <c r="C50" s="2">
        <f>[8]TC1!$E58</f>
        <v>0.31371948866745136</v>
      </c>
      <c r="D50" s="2">
        <f>[8]TB1!$G58</f>
        <v>0.12459300493753417</v>
      </c>
      <c r="E50" s="2">
        <f>[8]TC1!$G58</f>
        <v>9.6735025819847581E-2</v>
      </c>
      <c r="F50" s="2">
        <f>[8]TB1!$I58</f>
        <v>5.1029973902364176E-2</v>
      </c>
      <c r="G50" s="2">
        <f>[8]TC1!$I58</f>
        <v>3.1494073093085988E-2</v>
      </c>
    </row>
    <row r="51" spans="1:7">
      <c r="A51">
        <f t="shared" si="0"/>
        <v>1962</v>
      </c>
      <c r="B51" s="2">
        <f>[8]TB1!$E59</f>
        <v>0.36092147231102001</v>
      </c>
      <c r="C51" s="2">
        <f>[8]TC1!$E59</f>
        <v>0.32017844915389998</v>
      </c>
      <c r="D51" s="2">
        <f>[8]TB1!$G59</f>
        <v>0.12573906779289201</v>
      </c>
      <c r="E51" s="2">
        <f>[8]TC1!$G59</f>
        <v>0.100668549537659</v>
      </c>
      <c r="F51" s="2">
        <f>[8]TB1!$I59</f>
        <v>5.1123790442943573E-2</v>
      </c>
      <c r="G51" s="2">
        <f>[8]TC1!$I59</f>
        <v>3.3871155232191086E-2</v>
      </c>
    </row>
    <row r="52" spans="1:7">
      <c r="A52">
        <f t="shared" si="0"/>
        <v>1963</v>
      </c>
      <c r="B52" s="2">
        <f>[8]TB1!$E60</f>
        <v>0.3653690218925475</v>
      </c>
      <c r="C52" s="2">
        <f>[8]TC1!$E60</f>
        <v>0.32493029534816753</v>
      </c>
      <c r="D52" s="2">
        <f>[8]TB1!$G60</f>
        <v>0.127462238073349</v>
      </c>
      <c r="E52" s="2">
        <f>[8]TC1!$G60</f>
        <v>0.10268303379416499</v>
      </c>
      <c r="F52" s="2">
        <f>[8]TB1!$I60</f>
        <v>5.237947404384613E-2</v>
      </c>
      <c r="G52" s="2">
        <f>[8]TC1!$I60</f>
        <v>3.5127406939864159E-2</v>
      </c>
    </row>
    <row r="53" spans="1:7">
      <c r="A53">
        <f t="shared" si="0"/>
        <v>1964</v>
      </c>
      <c r="B53" s="2">
        <f>[8]TB1!$E61</f>
        <v>0.36982008814811701</v>
      </c>
      <c r="C53" s="2">
        <f>[8]TC1!$E61</f>
        <v>0.32968732714652998</v>
      </c>
      <c r="D53" s="2">
        <f>[8]TB1!$G61</f>
        <v>0.129195377230644</v>
      </c>
      <c r="E53" s="2">
        <f>[8]TC1!$G61</f>
        <v>0.104697518050671</v>
      </c>
      <c r="F53" s="2">
        <f>[8]TB1!$I61</f>
        <v>5.3635157644748688E-2</v>
      </c>
      <c r="G53" s="2">
        <f>[8]TC1!$I61</f>
        <v>3.6383658647537231E-2</v>
      </c>
    </row>
    <row r="54" spans="1:7">
      <c r="A54">
        <f t="shared" si="0"/>
        <v>1965</v>
      </c>
      <c r="B54" s="2">
        <f>[8]TB1!$E62</f>
        <v>0.36634245514869701</v>
      </c>
      <c r="C54" s="2">
        <f>[8]TC1!$E62</f>
        <v>0.32672783732414251</v>
      </c>
      <c r="D54" s="2">
        <f>[8]TB1!$G62</f>
        <v>0.127784363925457</v>
      </c>
      <c r="E54" s="2">
        <f>[8]TC1!$G62</f>
        <v>0.10321642085909849</v>
      </c>
      <c r="F54" s="2">
        <f>[8]TB1!$I62</f>
        <v>5.3085744380950928E-2</v>
      </c>
      <c r="G54" s="2">
        <f>[8]TC1!$I62</f>
        <v>3.5918945446610451E-2</v>
      </c>
    </row>
    <row r="55" spans="1:7">
      <c r="A55">
        <f t="shared" si="0"/>
        <v>1966</v>
      </c>
      <c r="B55" s="2">
        <f>[8]TB1!$E63</f>
        <v>0.36287581920623802</v>
      </c>
      <c r="C55" s="2">
        <f>[8]TC1!$E63</f>
        <v>0.323773503303528</v>
      </c>
      <c r="D55" s="2">
        <f>[8]TB1!$G63</f>
        <v>0.126381561160088</v>
      </c>
      <c r="E55" s="2">
        <f>[8]TC1!$G63</f>
        <v>0.10173678398132301</v>
      </c>
      <c r="F55" s="2">
        <f>[8]TB1!$I63</f>
        <v>5.2536331117153168E-2</v>
      </c>
      <c r="G55" s="2">
        <f>[8]TC1!$I63</f>
        <v>3.545423224568367E-2</v>
      </c>
    </row>
    <row r="56" spans="1:7">
      <c r="A56">
        <f t="shared" si="0"/>
        <v>1967</v>
      </c>
      <c r="B56" s="2">
        <f>[8]TB1!$E64</f>
        <v>0.35592949390411377</v>
      </c>
      <c r="C56" s="2">
        <f>[8]TC1!$E64</f>
        <v>0.311984643340111</v>
      </c>
      <c r="D56" s="2">
        <f>[8]TB1!$G64</f>
        <v>0.12336783856153499</v>
      </c>
      <c r="E56" s="2">
        <f>[8]TC1!$G64</f>
        <v>9.6057664602994836E-2</v>
      </c>
      <c r="F56" s="2">
        <f>[8]TB1!$I64</f>
        <v>4.9421812407672405E-2</v>
      </c>
      <c r="G56" s="2">
        <f>[8]TC1!$I64</f>
        <v>3.2003924250602722E-2</v>
      </c>
    </row>
    <row r="57" spans="1:7">
      <c r="A57">
        <f t="shared" si="0"/>
        <v>1968</v>
      </c>
      <c r="B57" s="2">
        <f>[8]TB1!$E65</f>
        <v>0.35184486955404271</v>
      </c>
      <c r="C57" s="2">
        <f>[8]TC1!$E65</f>
        <v>0.30515642836689949</v>
      </c>
      <c r="D57" s="2">
        <f>[8]TB1!$G65</f>
        <v>0.121715806424618</v>
      </c>
      <c r="E57" s="2">
        <f>[8]TC1!$G65</f>
        <v>9.2762538231909247E-2</v>
      </c>
      <c r="F57" s="2">
        <f>[8]TB1!$I65</f>
        <v>4.9163451185449958E-2</v>
      </c>
      <c r="G57" s="2">
        <f>[8]TC1!$I65</f>
        <v>3.1137157697230577E-2</v>
      </c>
    </row>
    <row r="58" spans="1:7">
      <c r="A58">
        <f t="shared" si="0"/>
        <v>1969</v>
      </c>
      <c r="B58" s="2">
        <f>[8]TB1!$E66</f>
        <v>0.34319663606584072</v>
      </c>
      <c r="C58" s="2">
        <f>[8]TC1!$E66</f>
        <v>0.29707413632422686</v>
      </c>
      <c r="D58" s="2">
        <f>[8]TB1!$G66</f>
        <v>0.11497859098017224</v>
      </c>
      <c r="E58" s="2">
        <f>[8]TC1!$G66</f>
        <v>8.7515088031068444E-2</v>
      </c>
      <c r="F58" s="2">
        <f>[8]TB1!$I66</f>
        <v>4.6096275036688894E-2</v>
      </c>
      <c r="G58" s="2">
        <f>[8]TC1!$I66</f>
        <v>2.9141435050405562E-2</v>
      </c>
    </row>
    <row r="59" spans="1:7">
      <c r="A59">
        <f t="shared" si="0"/>
        <v>1970</v>
      </c>
      <c r="B59" s="2">
        <f>[8]TB1!$E67</f>
        <v>0.34089137008413695</v>
      </c>
      <c r="C59" s="2">
        <f>[8]TC1!$E67</f>
        <v>0.29495210130698968</v>
      </c>
      <c r="D59" s="2">
        <f>[8]TB1!$G67</f>
        <v>0.1104282592423258</v>
      </c>
      <c r="E59" s="2">
        <f>[8]TC1!$G67</f>
        <v>8.4887559118214995E-2</v>
      </c>
      <c r="F59" s="2">
        <f>[8]TB1!$I67</f>
        <v>4.1873670750646852E-2</v>
      </c>
      <c r="G59" s="2">
        <f>[8]TC1!$I67</f>
        <v>2.6955281762639061E-2</v>
      </c>
    </row>
    <row r="60" spans="1:7">
      <c r="A60">
        <f t="shared" si="0"/>
        <v>1971</v>
      </c>
      <c r="B60" s="2">
        <f>[8]TB1!$E68</f>
        <v>0.34366950613912195</v>
      </c>
      <c r="C60" s="2">
        <f>[8]TC1!$E68</f>
        <v>0.2966162579250522</v>
      </c>
      <c r="D60" s="2">
        <f>[8]TB1!$G68</f>
        <v>0.11082134221214771</v>
      </c>
      <c r="E60" s="2">
        <f>[8]TC1!$G68</f>
        <v>8.5458690897212378E-2</v>
      </c>
      <c r="F60" s="2">
        <f>[8]TB1!$I68</f>
        <v>4.1502360163576668E-2</v>
      </c>
      <c r="G60" s="2">
        <f>[8]TC1!$I68</f>
        <v>2.7047393239627127E-2</v>
      </c>
    </row>
    <row r="61" spans="1:7">
      <c r="A61">
        <f t="shared" si="0"/>
        <v>1972</v>
      </c>
      <c r="B61" s="2">
        <f>[8]TB1!$E69</f>
        <v>0.34659279938205145</v>
      </c>
      <c r="C61" s="2">
        <f>[8]TC1!$E69</f>
        <v>0.29980007601261605</v>
      </c>
      <c r="D61" s="2">
        <f>[8]TB1!$G69</f>
        <v>0.11084715419565318</v>
      </c>
      <c r="E61" s="2">
        <f>[8]TC1!$G69</f>
        <v>8.6487899217900122E-2</v>
      </c>
      <c r="F61" s="2">
        <f>[8]TB1!$I69</f>
        <v>4.0883950866373198E-2</v>
      </c>
      <c r="G61" s="2">
        <f>[8]TC1!$I69</f>
        <v>2.7382287977161468E-2</v>
      </c>
    </row>
    <row r="62" spans="1:7">
      <c r="A62">
        <f t="shared" si="0"/>
        <v>1973</v>
      </c>
      <c r="B62" s="2">
        <f>[8]TB1!$E70</f>
        <v>0.34663678346987559</v>
      </c>
      <c r="C62" s="2">
        <f>[8]TC1!$E70</f>
        <v>0.30081051784873125</v>
      </c>
      <c r="D62" s="2">
        <f>[8]TB1!$G70</f>
        <v>0.1092031042862803</v>
      </c>
      <c r="E62" s="2">
        <f>[8]TC1!$G70</f>
        <v>8.6488987007214746E-2</v>
      </c>
      <c r="F62" s="2">
        <f>[8]TB1!$I70</f>
        <v>3.9038539858438526E-2</v>
      </c>
      <c r="G62" s="2">
        <f>[8]TC1!$I70</f>
        <v>2.6871975473568455E-2</v>
      </c>
    </row>
    <row r="63" spans="1:7">
      <c r="A63">
        <f t="shared" si="0"/>
        <v>1974</v>
      </c>
      <c r="B63" s="2">
        <f>[8]TB1!$E71</f>
        <v>0.34297167047589017</v>
      </c>
      <c r="C63" s="2">
        <f>[8]TC1!$E71</f>
        <v>0.29630803366035258</v>
      </c>
      <c r="D63" s="2">
        <f>[8]TB1!$G71</f>
        <v>0.10653041218938633</v>
      </c>
      <c r="E63" s="2">
        <f>[8]TC1!$G71</f>
        <v>8.4209895381945912E-2</v>
      </c>
      <c r="F63" s="2">
        <f>[8]TB1!$I71</f>
        <v>3.7270604864204415E-2</v>
      </c>
      <c r="G63" s="2">
        <f>[8]TC1!$I71</f>
        <v>2.5817880863201026E-2</v>
      </c>
    </row>
    <row r="64" spans="1:7">
      <c r="A64">
        <f t="shared" si="0"/>
        <v>1975</v>
      </c>
      <c r="B64" s="2">
        <f>[8]TB1!$E72</f>
        <v>0.34350324120305203</v>
      </c>
      <c r="C64" s="2">
        <f>[8]TC1!$E72</f>
        <v>0.29630859022222467</v>
      </c>
      <c r="D64" s="2">
        <f>[8]TB1!$G72</f>
        <v>0.10555328035161458</v>
      </c>
      <c r="E64" s="2">
        <f>[8]TC1!$G72</f>
        <v>8.4135867344741655E-2</v>
      </c>
      <c r="F64" s="2">
        <f>[8]TB1!$I72</f>
        <v>3.6390100430807593E-2</v>
      </c>
      <c r="G64" s="2">
        <f>[8]TC1!$I72</f>
        <v>2.582710387414977E-2</v>
      </c>
    </row>
    <row r="65" spans="1:7">
      <c r="A65">
        <f t="shared" si="0"/>
        <v>1976</v>
      </c>
      <c r="B65" s="2">
        <f>[8]TB1!$E73</f>
        <v>0.34418695530837329</v>
      </c>
      <c r="C65" s="2">
        <f>[8]TC1!$E73</f>
        <v>0.29613431127091894</v>
      </c>
      <c r="D65" s="2">
        <f>[8]TB1!$G73</f>
        <v>0.10528626380812514</v>
      </c>
      <c r="E65" s="2">
        <f>[8]TC1!$G73</f>
        <v>8.3879830238075215E-2</v>
      </c>
      <c r="F65" s="2">
        <f>[8]TB1!$I73</f>
        <v>3.6509202051004053E-2</v>
      </c>
      <c r="G65" s="2">
        <f>[8]TC1!$I73</f>
        <v>2.5797891342655532E-2</v>
      </c>
    </row>
    <row r="66" spans="1:7">
      <c r="A66">
        <f t="shared" si="0"/>
        <v>1977</v>
      </c>
      <c r="B66" s="2">
        <f>[8]TB1!$E74</f>
        <v>0.34649123092876255</v>
      </c>
      <c r="C66" s="2">
        <f>[8]TC1!$E74</f>
        <v>0.299494390267185</v>
      </c>
      <c r="D66" s="2">
        <f>[8]TB1!$G74</f>
        <v>0.10665109030517778</v>
      </c>
      <c r="E66" s="2">
        <f>[8]TC1!$G74</f>
        <v>8.5983815117888454E-2</v>
      </c>
      <c r="F66" s="2">
        <f>[8]TB1!$I74</f>
        <v>3.7398399133940607E-2</v>
      </c>
      <c r="G66" s="2">
        <f>[8]TC1!$I74</f>
        <v>2.6895764029029934E-2</v>
      </c>
    </row>
    <row r="67" spans="1:7">
      <c r="A67">
        <f t="shared" si="0"/>
        <v>1978</v>
      </c>
      <c r="B67" s="2">
        <f>[8]TB1!$E75</f>
        <v>0.34709469561871464</v>
      </c>
      <c r="C67" s="2">
        <f>[8]TC1!$E75</f>
        <v>0.30213338995428152</v>
      </c>
      <c r="D67" s="2">
        <f>[8]TB1!$G75</f>
        <v>0.10769206477232994</v>
      </c>
      <c r="E67" s="2">
        <f>[8]TC1!$G75</f>
        <v>8.8028582390202295E-2</v>
      </c>
      <c r="F67" s="2">
        <f>[8]TB1!$I75</f>
        <v>3.8442759146158911E-2</v>
      </c>
      <c r="G67" s="2">
        <f>[8]TC1!$I75</f>
        <v>2.8368980327249549E-2</v>
      </c>
    </row>
    <row r="68" spans="1:7">
      <c r="A68">
        <f t="shared" ref="A68:A105" si="1">A67+1</f>
        <v>1979</v>
      </c>
      <c r="B68" s="2">
        <f>[8]TB1!$E76</f>
        <v>0.34889236092567399</v>
      </c>
      <c r="C68" s="2">
        <f>[8]TC1!$E76</f>
        <v>0.30375316739082298</v>
      </c>
      <c r="D68" s="2">
        <f>[8]TB1!$G76</f>
        <v>0.111551821231842</v>
      </c>
      <c r="E68" s="2">
        <f>[8]TC1!$G76</f>
        <v>9.1411106288433103E-2</v>
      </c>
      <c r="F68" s="2">
        <f>[8]TB1!$I76</f>
        <v>4.214160144329071E-2</v>
      </c>
      <c r="G68" s="2">
        <f>[8]TC1!$I76</f>
        <v>3.1332753598690033E-2</v>
      </c>
    </row>
    <row r="69" spans="1:7">
      <c r="A69">
        <f t="shared" si="1"/>
        <v>1980</v>
      </c>
      <c r="B69" s="2">
        <f>[8]TB1!$E77</f>
        <v>0.34241294860839799</v>
      </c>
      <c r="C69" s="2">
        <f>[8]TC1!$E77</f>
        <v>0.29588928818702698</v>
      </c>
      <c r="D69" s="2">
        <f>[8]TB1!$G77</f>
        <v>0.106694296002388</v>
      </c>
      <c r="E69" s="2">
        <f>[8]TC1!$G77</f>
        <v>8.5689164698123904E-2</v>
      </c>
      <c r="F69" s="2">
        <f>[8]TB1!$I77</f>
        <v>3.8676150143146515E-2</v>
      </c>
      <c r="G69" s="2">
        <f>[8]TC1!$I77</f>
        <v>2.8247814625501633E-2</v>
      </c>
    </row>
    <row r="70" spans="1:7">
      <c r="A70">
        <f t="shared" si="1"/>
        <v>1981</v>
      </c>
      <c r="B70" s="2">
        <f>[8]TB1!$E78</f>
        <v>0.34722021222114602</v>
      </c>
      <c r="C70" s="2">
        <f>[8]TC1!$E78</f>
        <v>0.30552500486373901</v>
      </c>
      <c r="D70" s="2">
        <f>[8]TB1!$G78</f>
        <v>0.110467150807381</v>
      </c>
      <c r="E70" s="2">
        <f>[8]TC1!$G78</f>
        <v>9.2741377651691395E-2</v>
      </c>
      <c r="F70" s="2">
        <f>[8]TB1!$I78</f>
        <v>4.0885563939809799E-2</v>
      </c>
      <c r="G70" s="2">
        <f>[8]TC1!$I78</f>
        <v>3.2443828880786896E-2</v>
      </c>
    </row>
    <row r="71" spans="1:7">
      <c r="A71">
        <f t="shared" si="1"/>
        <v>1982</v>
      </c>
      <c r="B71" s="2">
        <f>[8]TB1!$E79</f>
        <v>0.34894001483917197</v>
      </c>
      <c r="C71" s="2">
        <f>[8]TC1!$E79</f>
        <v>0.30882865190505998</v>
      </c>
      <c r="D71" s="2">
        <f>[8]TB1!$G79</f>
        <v>0.112683117389679</v>
      </c>
      <c r="E71" s="2">
        <f>[8]TC1!$G79</f>
        <v>9.4195105135440799E-2</v>
      </c>
      <c r="F71" s="2">
        <f>[8]TB1!$I79</f>
        <v>4.2548462748527527E-2</v>
      </c>
      <c r="G71" s="2">
        <f>[8]TC1!$I79</f>
        <v>3.4047149121761322E-2</v>
      </c>
    </row>
    <row r="72" spans="1:7">
      <c r="A72">
        <f t="shared" si="1"/>
        <v>1983</v>
      </c>
      <c r="B72" s="2">
        <f>[8]TB1!$E80</f>
        <v>0.35418269038200401</v>
      </c>
      <c r="C72" s="2">
        <f>[8]TC1!$E80</f>
        <v>0.31596428155898998</v>
      </c>
      <c r="D72" s="2">
        <f>[8]TB1!$G80</f>
        <v>0.115167558193207</v>
      </c>
      <c r="E72" s="2">
        <f>[8]TC1!$G80</f>
        <v>9.7126893699169201E-2</v>
      </c>
      <c r="F72" s="2">
        <f>[8]TB1!$I80</f>
        <v>4.3108221143484116E-2</v>
      </c>
      <c r="G72" s="2">
        <f>[8]TC1!$I80</f>
        <v>3.4017853438854218E-2</v>
      </c>
    </row>
    <row r="73" spans="1:7">
      <c r="A73">
        <f t="shared" si="1"/>
        <v>1984</v>
      </c>
      <c r="B73" s="2">
        <f>[8]TB1!$E81</f>
        <v>0.36670231819152799</v>
      </c>
      <c r="C73" s="2">
        <f>[8]TC1!$E81</f>
        <v>0.33159220218658397</v>
      </c>
      <c r="D73" s="2">
        <f>[8]TB1!$G81</f>
        <v>0.125080570578575</v>
      </c>
      <c r="E73" s="2">
        <f>[8]TC1!$G81</f>
        <v>0.108150944113731</v>
      </c>
      <c r="F73" s="2">
        <f>[8]TB1!$I81</f>
        <v>4.926733672618866E-2</v>
      </c>
      <c r="G73" s="2">
        <f>[8]TC1!$I81</f>
        <v>4.0279053151607513E-2</v>
      </c>
    </row>
    <row r="74" spans="1:7">
      <c r="A74">
        <f t="shared" si="1"/>
        <v>1985</v>
      </c>
      <c r="B74" s="2">
        <f>[8]TB1!$E82</f>
        <v>0.366614639759064</v>
      </c>
      <c r="C74" s="2">
        <f>[8]TC1!$E82</f>
        <v>0.32924941182136502</v>
      </c>
      <c r="D74" s="2">
        <f>[8]TB1!$G82</f>
        <v>0.125567302107811</v>
      </c>
      <c r="E74" s="2">
        <f>[8]TC1!$G82</f>
        <v>0.10703778266906699</v>
      </c>
      <c r="F74" s="2">
        <f>[8]TB1!$I82</f>
        <v>4.8211157321929932E-2</v>
      </c>
      <c r="G74" s="2">
        <f>[8]TC1!$I82</f>
        <v>3.9054542779922485E-2</v>
      </c>
    </row>
    <row r="75" spans="1:7">
      <c r="A75">
        <f t="shared" si="1"/>
        <v>1986</v>
      </c>
      <c r="B75" s="2">
        <f>[8]TB1!$E83</f>
        <v>0.36474171280860901</v>
      </c>
      <c r="C75" s="2">
        <f>[8]TC1!$E83</f>
        <v>0.32230186462402299</v>
      </c>
      <c r="D75" s="2">
        <f>[8]TB1!$G83</f>
        <v>0.122120715677738</v>
      </c>
      <c r="E75" s="2">
        <f>[8]TC1!$G83</f>
        <v>9.9707499146461501E-2</v>
      </c>
      <c r="F75" s="2">
        <f>[8]TB1!$I83</f>
        <v>4.538445919752121E-2</v>
      </c>
      <c r="G75" s="2">
        <f>[8]TC1!$I83</f>
        <v>3.3049680292606354E-2</v>
      </c>
    </row>
    <row r="76" spans="1:7">
      <c r="A76">
        <f t="shared" si="1"/>
        <v>1987</v>
      </c>
      <c r="B76" s="2">
        <f>[8]TB1!$E84</f>
        <v>0.37610590457916299</v>
      </c>
      <c r="C76" s="2">
        <f>[8]TC1!$E84</f>
        <v>0.32963484525680498</v>
      </c>
      <c r="D76" s="2">
        <f>[8]TB1!$G84</f>
        <v>0.13306304812431299</v>
      </c>
      <c r="E76" s="2">
        <f>[8]TC1!$G84</f>
        <v>0.10978748649358699</v>
      </c>
      <c r="F76" s="2">
        <f>[8]TB1!$I84</f>
        <v>4.9200229346752167E-2</v>
      </c>
      <c r="G76" s="2">
        <f>[8]TC1!$I84</f>
        <v>3.9008408784866333E-2</v>
      </c>
    </row>
    <row r="77" spans="1:7">
      <c r="A77">
        <f t="shared" si="1"/>
        <v>1988</v>
      </c>
      <c r="B77" s="2">
        <f>[8]TB1!$E85</f>
        <v>0.38951176404952997</v>
      </c>
      <c r="C77" s="2">
        <f>[8]TC1!$E85</f>
        <v>0.34374907612800598</v>
      </c>
      <c r="D77" s="2">
        <f>[8]TB1!$G85</f>
        <v>0.148765459656715</v>
      </c>
      <c r="E77" s="2">
        <f>[8]TC1!$G85</f>
        <v>0.124172635376453</v>
      </c>
      <c r="F77" s="2">
        <f>[8]TB1!$I85</f>
        <v>6.1419740319252014E-2</v>
      </c>
      <c r="G77" s="2">
        <f>[8]TC1!$I85</f>
        <v>4.9328386783599854E-2</v>
      </c>
    </row>
    <row r="78" spans="1:7">
      <c r="A78">
        <f t="shared" si="1"/>
        <v>1989</v>
      </c>
      <c r="B78" s="2">
        <f>[8]TB1!$E86</f>
        <v>0.38673749566078203</v>
      </c>
      <c r="C78" s="2">
        <f>[8]TC1!$E86</f>
        <v>0.33975207805633501</v>
      </c>
      <c r="D78" s="2">
        <f>[8]TB1!$G86</f>
        <v>0.144667103886604</v>
      </c>
      <c r="E78" s="2">
        <f>[8]TC1!$G86</f>
        <v>0.12061157077550901</v>
      </c>
      <c r="F78" s="2">
        <f>[8]TB1!$I86</f>
        <v>5.6494235992431641E-2</v>
      </c>
      <c r="G78" s="2">
        <f>[8]TC1!$I86</f>
        <v>4.5545861124992371E-2</v>
      </c>
    </row>
    <row r="79" spans="1:7">
      <c r="A79">
        <f t="shared" si="1"/>
        <v>1990</v>
      </c>
      <c r="B79" s="2">
        <f>[8]TB1!$E87</f>
        <v>0.38717329502105702</v>
      </c>
      <c r="C79" s="2">
        <f>[8]TC1!$E87</f>
        <v>0.33926931023597701</v>
      </c>
      <c r="D79" s="2">
        <f>[8]TB1!$G87</f>
        <v>0.145421057939529</v>
      </c>
      <c r="E79" s="2">
        <f>[8]TC1!$G87</f>
        <v>0.120830111205578</v>
      </c>
      <c r="F79" s="2">
        <f>[8]TB1!$I87</f>
        <v>5.649663507938385E-2</v>
      </c>
      <c r="G79" s="2">
        <f>[8]TC1!$I87</f>
        <v>4.5437362045049667E-2</v>
      </c>
    </row>
    <row r="80" spans="1:7">
      <c r="A80">
        <f t="shared" si="1"/>
        <v>1991</v>
      </c>
      <c r="B80" s="2">
        <f>[8]TB1!$E88</f>
        <v>0.38553434610366799</v>
      </c>
      <c r="C80" s="2">
        <f>[8]TC1!$E88</f>
        <v>0.336785107851028</v>
      </c>
      <c r="D80" s="2">
        <f>[8]TB1!$G88</f>
        <v>0.13891772925853699</v>
      </c>
      <c r="E80" s="2">
        <f>[8]TC1!$G88</f>
        <v>0.114980429410934</v>
      </c>
      <c r="F80" s="2">
        <f>[8]TB1!$I88</f>
        <v>5.1993444561958313E-2</v>
      </c>
      <c r="G80" s="2">
        <f>[8]TC1!$I88</f>
        <v>4.1442893445491791E-2</v>
      </c>
    </row>
    <row r="81" spans="1:7">
      <c r="A81">
        <f t="shared" si="1"/>
        <v>1992</v>
      </c>
      <c r="B81" s="2">
        <f>[8]TB1!$E89</f>
        <v>0.397748202085495</v>
      </c>
      <c r="C81" s="2">
        <f>[8]TC1!$E89</f>
        <v>0.34550580382347101</v>
      </c>
      <c r="D81" s="2">
        <f>[8]TB1!$G89</f>
        <v>0.15014080703258501</v>
      </c>
      <c r="E81" s="2">
        <f>[8]TC1!$G89</f>
        <v>0.123358696699142</v>
      </c>
      <c r="F81" s="2">
        <f>[8]TB1!$I89</f>
        <v>5.8546878397464752E-2</v>
      </c>
      <c r="G81" s="2">
        <f>[8]TC1!$I89</f>
        <v>4.5944597572088242E-2</v>
      </c>
    </row>
    <row r="82" spans="1:7">
      <c r="A82">
        <f t="shared" si="1"/>
        <v>1993</v>
      </c>
      <c r="B82" s="2">
        <f>[8]TB1!$E90</f>
        <v>0.39552557468414301</v>
      </c>
      <c r="C82" s="2">
        <f>[8]TC1!$E90</f>
        <v>0.34050589799880998</v>
      </c>
      <c r="D82" s="2">
        <f>[8]TB1!$G90</f>
        <v>0.14645336568355599</v>
      </c>
      <c r="E82" s="2">
        <f>[8]TC1!$G90</f>
        <v>0.117234006524086</v>
      </c>
      <c r="F82" s="2">
        <f>[8]TB1!$I90</f>
        <v>5.7005632668733597E-2</v>
      </c>
      <c r="G82" s="2">
        <f>[8]TC1!$I90</f>
        <v>4.2894497513771057E-2</v>
      </c>
    </row>
    <row r="83" spans="1:7">
      <c r="A83">
        <f t="shared" si="1"/>
        <v>1994</v>
      </c>
      <c r="B83" s="2">
        <f>[8]TB1!$E91</f>
        <v>0.39861068129539501</v>
      </c>
      <c r="C83" s="2">
        <f>[8]TC1!$E91</f>
        <v>0.34122192859649703</v>
      </c>
      <c r="D83" s="2">
        <f>[8]TB1!$G91</f>
        <v>0.14685022830963099</v>
      </c>
      <c r="E83" s="2">
        <f>[8]TC1!$G91</f>
        <v>0.116273753345013</v>
      </c>
      <c r="F83" s="2">
        <f>[8]TB1!$I91</f>
        <v>5.6939855217933655E-2</v>
      </c>
      <c r="G83" s="2">
        <f>[8]TC1!$I91</f>
        <v>4.2261544615030289E-2</v>
      </c>
    </row>
    <row r="84" spans="1:7">
      <c r="A84">
        <f t="shared" si="1"/>
        <v>1995</v>
      </c>
      <c r="B84" s="2">
        <f>[8]TB1!$E92</f>
        <v>0.40666985511779802</v>
      </c>
      <c r="C84" s="2">
        <f>[8]TC1!$E92</f>
        <v>0.34700629115104697</v>
      </c>
      <c r="D84" s="2">
        <f>[8]TB1!$G92</f>
        <v>0.15285395085811601</v>
      </c>
      <c r="E84" s="2">
        <f>[8]TC1!$G92</f>
        <v>0.120474122464657</v>
      </c>
      <c r="F84" s="2">
        <f>[8]TB1!$I92</f>
        <v>5.9707082808017731E-2</v>
      </c>
      <c r="G84" s="2">
        <f>[8]TC1!$I92</f>
        <v>4.4047769159078598E-2</v>
      </c>
    </row>
    <row r="85" spans="1:7">
      <c r="A85">
        <f t="shared" si="1"/>
        <v>1996</v>
      </c>
      <c r="B85" s="2">
        <f>[8]TB1!$E93</f>
        <v>0.41549310088157698</v>
      </c>
      <c r="C85" s="2">
        <f>[8]TC1!$E93</f>
        <v>0.353103548288345</v>
      </c>
      <c r="D85" s="2">
        <f>[8]TB1!$G93</f>
        <v>0.15964528918266299</v>
      </c>
      <c r="E85" s="2">
        <f>[8]TC1!$G93</f>
        <v>0.124738536775112</v>
      </c>
      <c r="F85" s="2">
        <f>[8]TB1!$I93</f>
        <v>6.4732402563095093E-2</v>
      </c>
      <c r="G85" s="2">
        <f>[8]TC1!$I93</f>
        <v>4.6811036765575409E-2</v>
      </c>
    </row>
    <row r="86" spans="1:7">
      <c r="A86">
        <f t="shared" si="1"/>
        <v>1997</v>
      </c>
      <c r="B86" s="2">
        <f>[8]TB1!$E94</f>
        <v>0.42269286513328602</v>
      </c>
      <c r="C86" s="2">
        <f>[8]TC1!$E94</f>
        <v>0.35864281654357899</v>
      </c>
      <c r="D86" s="2">
        <f>[8]TB1!$G94</f>
        <v>0.16628417372703599</v>
      </c>
      <c r="E86" s="2">
        <f>[8]TC1!$G94</f>
        <v>0.129789128899574</v>
      </c>
      <c r="F86" s="2">
        <f>[8]TB1!$I94</f>
        <v>6.9131277501583099E-2</v>
      </c>
      <c r="G86" s="2">
        <f>[8]TC1!$I94</f>
        <v>5.0660412758588791E-2</v>
      </c>
    </row>
    <row r="87" spans="1:7">
      <c r="A87">
        <f t="shared" si="1"/>
        <v>1998</v>
      </c>
      <c r="B87" s="2">
        <f>[8]TB1!$E95</f>
        <v>0.42636835575103799</v>
      </c>
      <c r="C87" s="2">
        <f>[8]TC1!$E95</f>
        <v>0.36048117280006398</v>
      </c>
      <c r="D87" s="2">
        <f>[8]TB1!$G95</f>
        <v>0.169265151023865</v>
      </c>
      <c r="E87" s="2">
        <f>[8]TC1!$G95</f>
        <v>0.13115949928760501</v>
      </c>
      <c r="F87" s="2">
        <f>[8]TB1!$I95</f>
        <v>6.9401226937770844E-2</v>
      </c>
      <c r="G87" s="2">
        <f>[8]TC1!$I95</f>
        <v>4.9653813242912292E-2</v>
      </c>
    </row>
    <row r="88" spans="1:7">
      <c r="A88">
        <f t="shared" si="1"/>
        <v>1999</v>
      </c>
      <c r="B88" s="2">
        <f>[8]TB1!$E96</f>
        <v>0.43348097801208502</v>
      </c>
      <c r="C88" s="2">
        <f>[8]TC1!$E96</f>
        <v>0.36533027887344399</v>
      </c>
      <c r="D88" s="2">
        <f>[8]TB1!$G96</f>
        <v>0.17707523703575101</v>
      </c>
      <c r="E88" s="2">
        <f>[8]TC1!$G96</f>
        <v>0.13691259920597099</v>
      </c>
      <c r="F88" s="2">
        <f>[8]TB1!$I96</f>
        <v>7.3987998068332672E-2</v>
      </c>
      <c r="G88" s="2">
        <f>[8]TC1!$I96</f>
        <v>5.3532008081674576E-2</v>
      </c>
    </row>
    <row r="89" spans="1:7">
      <c r="A89">
        <f t="shared" si="1"/>
        <v>2000</v>
      </c>
      <c r="B89" s="2">
        <f>[8]TB1!$E97</f>
        <v>0.43883246183395402</v>
      </c>
      <c r="C89" s="2">
        <f>[8]TC1!$E97</f>
        <v>0.36958235502242998</v>
      </c>
      <c r="D89" s="2">
        <f>[8]TB1!$G97</f>
        <v>0.18267017602920499</v>
      </c>
      <c r="E89" s="2">
        <f>[8]TC1!$G97</f>
        <v>0.140761062502861</v>
      </c>
      <c r="F89" s="2">
        <f>[8]TB1!$I97</f>
        <v>7.8331664204597473E-2</v>
      </c>
      <c r="G89" s="2">
        <f>[8]TC1!$I97</f>
        <v>5.6119933724403381E-2</v>
      </c>
    </row>
    <row r="90" spans="1:7">
      <c r="A90">
        <f t="shared" si="1"/>
        <v>2001</v>
      </c>
      <c r="B90" s="2">
        <f>[8]TB1!$E98</f>
        <v>0.42800050973892201</v>
      </c>
      <c r="C90" s="2">
        <f>[8]TC1!$E98</f>
        <v>0.36531445384025601</v>
      </c>
      <c r="D90" s="2">
        <f>[8]TB1!$G98</f>
        <v>0.17269079387187999</v>
      </c>
      <c r="E90" s="2">
        <f>[8]TC1!$G98</f>
        <v>0.137691274285316</v>
      </c>
      <c r="F90" s="2">
        <f>[8]TB1!$I98</f>
        <v>7.2596460580825806E-2</v>
      </c>
      <c r="G90" s="2">
        <f>[8]TC1!$I98</f>
        <v>5.5336527526378632E-2</v>
      </c>
    </row>
    <row r="91" spans="1:7">
      <c r="A91">
        <f t="shared" si="1"/>
        <v>2002</v>
      </c>
      <c r="B91" s="2">
        <f>[8]TB1!$E99</f>
        <v>0.42722177505493197</v>
      </c>
      <c r="C91" s="2">
        <f>[8]TC1!$E99</f>
        <v>0.36800962686538702</v>
      </c>
      <c r="D91" s="2">
        <f>[8]TB1!$G99</f>
        <v>0.17056846618652299</v>
      </c>
      <c r="E91" s="2">
        <f>[8]TC1!$G99</f>
        <v>0.13940960168838501</v>
      </c>
      <c r="F91" s="2">
        <f>[8]TB1!$I99</f>
        <v>7.0754237473011017E-2</v>
      </c>
      <c r="G91" s="2">
        <f>[8]TC1!$I99</f>
        <v>5.6225843727588654E-2</v>
      </c>
    </row>
    <row r="92" spans="1:7">
      <c r="A92">
        <f t="shared" si="1"/>
        <v>2003</v>
      </c>
      <c r="B92" s="2">
        <f>[8]TB1!$E100</f>
        <v>0.42866557836532598</v>
      </c>
      <c r="C92" s="2">
        <f>[8]TC1!$E100</f>
        <v>0.36983501911163302</v>
      </c>
      <c r="D92" s="2">
        <f>[8]TB1!$G100</f>
        <v>0.17203214764595001</v>
      </c>
      <c r="E92" s="2">
        <f>[8]TC1!$G100</f>
        <v>0.140937879681587</v>
      </c>
      <c r="F92" s="2">
        <f>[8]TB1!$I100</f>
        <v>7.2620518505573273E-2</v>
      </c>
      <c r="G92" s="2">
        <f>[8]TC1!$I100</f>
        <v>5.7763569056987762E-2</v>
      </c>
    </row>
    <row r="93" spans="1:7">
      <c r="A93">
        <f t="shared" si="1"/>
        <v>2004</v>
      </c>
      <c r="B93" s="2">
        <f>[8]TB1!$E101</f>
        <v>0.439021736383438</v>
      </c>
      <c r="C93" s="2">
        <f>[8]TC1!$E101</f>
        <v>0.375869661569595</v>
      </c>
      <c r="D93" s="2">
        <f>[8]TB1!$G101</f>
        <v>0.18320685625076299</v>
      </c>
      <c r="E93" s="2">
        <f>[8]TC1!$G101</f>
        <v>0.147855490446091</v>
      </c>
      <c r="F93" s="2">
        <f>[8]TB1!$I101</f>
        <v>7.9549342393875122E-2</v>
      </c>
      <c r="G93" s="2">
        <f>[8]TC1!$I101</f>
        <v>6.2146380543708801E-2</v>
      </c>
    </row>
    <row r="94" spans="1:7">
      <c r="A94">
        <f t="shared" si="1"/>
        <v>2005</v>
      </c>
      <c r="B94" s="2">
        <f>[8]TB1!$E102</f>
        <v>0.45063453912735002</v>
      </c>
      <c r="C94" s="2">
        <f>[8]TC1!$E102</f>
        <v>0.38062047958374001</v>
      </c>
      <c r="D94" s="2">
        <f>[8]TB1!$G102</f>
        <v>0.193738773465157</v>
      </c>
      <c r="E94" s="2">
        <f>[8]TC1!$G102</f>
        <v>0.15257871150970501</v>
      </c>
      <c r="F94" s="2">
        <f>[8]TB1!$I102</f>
        <v>8.6997769773006439E-2</v>
      </c>
      <c r="G94" s="2">
        <f>[8]TC1!$I102</f>
        <v>6.6275343298912048E-2</v>
      </c>
    </row>
    <row r="95" spans="1:7">
      <c r="A95">
        <f t="shared" si="1"/>
        <v>2006</v>
      </c>
      <c r="B95" s="2">
        <f>[8]TB1!$E103</f>
        <v>0.46030330657959001</v>
      </c>
      <c r="C95" s="2">
        <f>[8]TC1!$E103</f>
        <v>0.38759991526603699</v>
      </c>
      <c r="D95" s="2">
        <f>[8]TB1!$G103</f>
        <v>0.20099031925201399</v>
      </c>
      <c r="E95" s="2">
        <f>[8]TC1!$G103</f>
        <v>0.15777900815010101</v>
      </c>
      <c r="F95" s="2">
        <f>[8]TB1!$I103</f>
        <v>9.0244241058826447E-2</v>
      </c>
      <c r="G95" s="2">
        <f>[8]TC1!$I103</f>
        <v>6.8118691444396973E-2</v>
      </c>
    </row>
    <row r="96" spans="1:7">
      <c r="A96">
        <f t="shared" si="1"/>
        <v>2007</v>
      </c>
      <c r="B96" s="2">
        <f>[8]TB1!$E104</f>
        <v>0.45793032646179199</v>
      </c>
      <c r="C96" s="2">
        <f>[8]TC1!$E104</f>
        <v>0.38222476840019198</v>
      </c>
      <c r="D96" s="2">
        <f>[8]TB1!$G104</f>
        <v>0.19862812757492099</v>
      </c>
      <c r="E96" s="2">
        <f>[8]TC1!$G104</f>
        <v>0.15264119207859</v>
      </c>
      <c r="F96" s="2">
        <f>[8]TB1!$I104</f>
        <v>8.9860402047634125E-2</v>
      </c>
      <c r="G96" s="2">
        <f>[8]TC1!$I104</f>
        <v>6.5833523869514465E-2</v>
      </c>
    </row>
    <row r="97" spans="1:7">
      <c r="A97">
        <f t="shared" si="1"/>
        <v>2008</v>
      </c>
      <c r="B97" s="2">
        <f>[8]TB1!$E105</f>
        <v>0.45308876037597701</v>
      </c>
      <c r="C97" s="2">
        <f>[8]TC1!$E105</f>
        <v>0.37798079848289501</v>
      </c>
      <c r="D97" s="2">
        <f>[8]TB1!$G105</f>
        <v>0.19522404670715299</v>
      </c>
      <c r="E97" s="2">
        <f>[8]TC1!$G105</f>
        <v>0.15323099493980399</v>
      </c>
      <c r="F97" s="2">
        <f>[8]TB1!$I105</f>
        <v>8.9053787291049957E-2</v>
      </c>
      <c r="G97" s="2">
        <f>[8]TC1!$I105</f>
        <v>6.7581392824649811E-2</v>
      </c>
    </row>
    <row r="98" spans="1:7">
      <c r="A98">
        <f t="shared" si="1"/>
        <v>2009</v>
      </c>
      <c r="B98" s="2">
        <f>[8]TB1!$E106</f>
        <v>0.443389803171158</v>
      </c>
      <c r="C98" s="2">
        <f>[8]TC1!$E106</f>
        <v>0.37651494145393399</v>
      </c>
      <c r="D98" s="2">
        <f>[8]TB1!$G106</f>
        <v>0.185399115085602</v>
      </c>
      <c r="E98" s="2">
        <f>[8]TC1!$G106</f>
        <v>0.150933086872101</v>
      </c>
      <c r="F98" s="2">
        <f>[8]TB1!$I106</f>
        <v>8.6046941578388214E-2</v>
      </c>
      <c r="G98" s="2">
        <f>[8]TC1!$I106</f>
        <v>6.9504208862781525E-2</v>
      </c>
    </row>
    <row r="99" spans="1:7">
      <c r="A99">
        <f t="shared" si="1"/>
        <v>2010</v>
      </c>
      <c r="B99" s="2">
        <f>[8]TB1!$E107</f>
        <v>0.45750203728675798</v>
      </c>
      <c r="C99" s="2">
        <f>[8]TC1!$E107</f>
        <v>0.38487720489501998</v>
      </c>
      <c r="D99" s="2">
        <f>[8]TB1!$G107</f>
        <v>0.197982028126717</v>
      </c>
      <c r="E99" s="2">
        <f>[8]TC1!$G107</f>
        <v>0.15935552120208701</v>
      </c>
      <c r="F99" s="2">
        <f>[8]TB1!$I107</f>
        <v>9.5793642103672028E-2</v>
      </c>
      <c r="G99" s="2">
        <f>[8]TC1!$I107</f>
        <v>7.7148504555225372E-2</v>
      </c>
    </row>
    <row r="100" spans="1:7">
      <c r="A100">
        <f t="shared" si="1"/>
        <v>2011</v>
      </c>
      <c r="B100" s="2">
        <f>[8]TB1!$E108</f>
        <v>0.45921382308006298</v>
      </c>
      <c r="C100" s="2">
        <f>[8]TC1!$E108</f>
        <v>0.38701778650283802</v>
      </c>
      <c r="D100" s="2">
        <f>[8]TB1!$G108</f>
        <v>0.19600796699523901</v>
      </c>
      <c r="E100" s="2">
        <f>[8]TC1!$G108</f>
        <v>0.15827402472495999</v>
      </c>
      <c r="F100" s="2">
        <f>[8]TB1!$I108</f>
        <v>9.1256849467754364E-2</v>
      </c>
      <c r="G100" s="2">
        <f>[8]TC1!$I108</f>
        <v>7.3977328836917877E-2</v>
      </c>
    </row>
    <row r="101" spans="1:7">
      <c r="A101">
        <f t="shared" si="1"/>
        <v>2012</v>
      </c>
      <c r="B101" s="2">
        <f>[8]TB1!$E109</f>
        <v>0.471442401409149</v>
      </c>
      <c r="C101" s="2">
        <f>[8]TC1!$E109</f>
        <v>0.39816826581955</v>
      </c>
      <c r="D101" s="2">
        <f>[8]TB1!$G109</f>
        <v>0.20779405534267401</v>
      </c>
      <c r="E101" s="2">
        <f>[8]TC1!$G109</f>
        <v>0.166694730520248</v>
      </c>
      <c r="F101" s="2">
        <f>[8]TB1!$I109</f>
        <v>9.8921023309230804E-2</v>
      </c>
      <c r="G101" s="2">
        <f>[8]TC1!$I109</f>
        <v>7.8600801527500153E-2</v>
      </c>
    </row>
    <row r="102" spans="1:7">
      <c r="A102">
        <f t="shared" si="1"/>
        <v>2013</v>
      </c>
      <c r="B102" s="2">
        <f>[8]TB1!$E110</f>
        <v>0.463194459676743</v>
      </c>
      <c r="C102" s="2">
        <f>[8]TC1!$E110</f>
        <v>0.38757124543190002</v>
      </c>
      <c r="D102" s="2">
        <f>[8]TB1!$G110</f>
        <v>0.19596129655837999</v>
      </c>
      <c r="E102" s="2">
        <f>[8]TC1!$G110</f>
        <v>0.15344636142253901</v>
      </c>
      <c r="F102" s="2">
        <f>[8]TB1!$I110</f>
        <v>8.7947875261306763E-2</v>
      </c>
      <c r="G102" s="2">
        <f>[8]TC1!$I110</f>
        <v>6.7038983106613159E-2</v>
      </c>
    </row>
    <row r="103" spans="1:7">
      <c r="A103">
        <f t="shared" si="1"/>
        <v>2014</v>
      </c>
      <c r="B103" s="2">
        <f>[8]TB1!$E111</f>
        <v>0.47013184428214999</v>
      </c>
      <c r="C103" s="2">
        <f>[8]TC1!$E111</f>
        <v>0.391186892986298</v>
      </c>
      <c r="D103" s="2">
        <f>[8]TB1!$G111</f>
        <v>0.201961278915405</v>
      </c>
      <c r="E103" s="2">
        <f>[8]TC1!$G111</f>
        <v>0.15664274990558599</v>
      </c>
      <c r="F103" s="2">
        <f>[8]TB1!$I111</f>
        <v>9.1898113489151001E-2</v>
      </c>
      <c r="G103" s="2">
        <f>[8]TC1!$I111</f>
        <v>6.9154910743236542E-2</v>
      </c>
    </row>
    <row r="104" spans="1:7">
      <c r="A104">
        <f t="shared" si="1"/>
        <v>2015</v>
      </c>
      <c r="B104" s="2">
        <f>[8]TB1!$E112</f>
        <v>0.46927097439765902</v>
      </c>
      <c r="C104" s="2">
        <f>[8]TC1!$E112</f>
        <v>0.38838031888008101</v>
      </c>
      <c r="D104" s="2">
        <f>[8]TB1!$G112</f>
        <v>0.20129899680614499</v>
      </c>
      <c r="E104" s="2">
        <f>[8]TC1!$G112</f>
        <v>0.15508523583412201</v>
      </c>
      <c r="F104" s="2">
        <f>[8]TB1!$I112</f>
        <v>9.1347403824329376E-2</v>
      </c>
      <c r="G104" s="2">
        <f>[8]TC1!$I112</f>
        <v>6.7881114780902863E-2</v>
      </c>
    </row>
    <row r="105" spans="1:7">
      <c r="A105">
        <f t="shared" si="1"/>
        <v>2016</v>
      </c>
      <c r="B105" s="2">
        <f>[8]TB1!$E113</f>
        <v>0.465279340744019</v>
      </c>
      <c r="C105" s="2">
        <f>[8]TC1!$E113</f>
        <v>0.388896465301514</v>
      </c>
      <c r="D105" s="2">
        <f>[8]TB1!$G113</f>
        <v>0.19791091978549999</v>
      </c>
      <c r="E105" s="2">
        <f>[8]TC1!$G113</f>
        <v>0.155939370393753</v>
      </c>
      <c r="F105" s="2">
        <f>[8]TB1!$I113</f>
        <v>8.8453590869903564E-2</v>
      </c>
      <c r="G105" s="2">
        <f>[8]TC1!$I113</f>
        <v>6.6540472209453583E-2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I3" sqref="I3"/>
    </sheetView>
  </sheetViews>
  <sheetFormatPr baseColWidth="10" defaultRowHeight="15" x14ac:dyDescent="0"/>
  <sheetData>
    <row r="1" spans="1:10">
      <c r="A1" t="s">
        <v>31</v>
      </c>
      <c r="B1" t="s">
        <v>65</v>
      </c>
      <c r="C1" t="s">
        <v>68</v>
      </c>
      <c r="D1" t="s">
        <v>69</v>
      </c>
      <c r="F1" t="s">
        <v>55</v>
      </c>
    </row>
    <row r="2" spans="1:10">
      <c r="A2">
        <v>1970</v>
      </c>
      <c r="C2" s="6">
        <f>[8]TE1!$I67</f>
        <v>8.8527743413578691E-2</v>
      </c>
      <c r="D2" s="6">
        <f>C2</f>
        <v>8.8527743413578691E-2</v>
      </c>
      <c r="F2" t="s">
        <v>66</v>
      </c>
      <c r="I2" s="6">
        <v>0.04</v>
      </c>
    </row>
    <row r="3" spans="1:10">
      <c r="A3">
        <f>A2+1</f>
        <v>1971</v>
      </c>
      <c r="C3" s="6">
        <f>[8]TE1!$I68</f>
        <v>8.5111064065131345E-2</v>
      </c>
      <c r="D3" s="6">
        <f t="shared" ref="D3:D48" si="0">C3</f>
        <v>8.5111064065131345E-2</v>
      </c>
      <c r="F3" t="s">
        <v>67</v>
      </c>
      <c r="I3" s="6">
        <v>2.3E-2</v>
      </c>
    </row>
    <row r="4" spans="1:10">
      <c r="A4">
        <f t="shared" ref="A4:A67" si="1">A3+1</f>
        <v>1972</v>
      </c>
      <c r="C4" s="6">
        <f>[8]TE1!$I69</f>
        <v>8.0975598928489517E-2</v>
      </c>
      <c r="D4" s="6">
        <f t="shared" si="0"/>
        <v>8.0975598928489517E-2</v>
      </c>
      <c r="F4" s="10" t="s">
        <v>70</v>
      </c>
      <c r="G4" s="10"/>
      <c r="H4" s="10"/>
      <c r="I4" s="11">
        <v>0.02</v>
      </c>
      <c r="J4" s="10" t="s">
        <v>71</v>
      </c>
    </row>
    <row r="5" spans="1:10">
      <c r="A5">
        <f t="shared" si="1"/>
        <v>1973</v>
      </c>
      <c r="C5" s="6">
        <f>[8]TE1!$I70</f>
        <v>7.5553769081125224E-2</v>
      </c>
      <c r="D5" s="6">
        <f t="shared" si="0"/>
        <v>7.5553769081125224E-2</v>
      </c>
      <c r="F5" t="s">
        <v>72</v>
      </c>
      <c r="I5" s="9">
        <v>0.5</v>
      </c>
    </row>
    <row r="6" spans="1:10">
      <c r="A6">
        <f t="shared" si="1"/>
        <v>1974</v>
      </c>
      <c r="C6" s="6">
        <f>[8]TE1!$I71</f>
        <v>7.2899885900142208E-2</v>
      </c>
      <c r="D6" s="6">
        <f t="shared" si="0"/>
        <v>7.2899885900142208E-2</v>
      </c>
      <c r="F6" t="s">
        <v>73</v>
      </c>
    </row>
    <row r="7" spans="1:10">
      <c r="A7">
        <f t="shared" si="1"/>
        <v>1975</v>
      </c>
      <c r="C7" s="6">
        <f>[8]TE1!$I72</f>
        <v>6.9533994527489554E-2</v>
      </c>
      <c r="D7" s="6">
        <f t="shared" si="0"/>
        <v>6.9533994527489554E-2</v>
      </c>
    </row>
    <row r="8" spans="1:10">
      <c r="A8">
        <f t="shared" si="1"/>
        <v>1976</v>
      </c>
      <c r="C8" s="6">
        <f>[8]TE1!$I73</f>
        <v>6.6911918603338463E-2</v>
      </c>
      <c r="D8" s="6">
        <f t="shared" si="0"/>
        <v>6.6911918603338463E-2</v>
      </c>
    </row>
    <row r="9" spans="1:10">
      <c r="A9">
        <f t="shared" si="1"/>
        <v>1977</v>
      </c>
      <c r="C9" s="6">
        <f>[8]TE1!$I74</f>
        <v>6.6309715977052291E-2</v>
      </c>
      <c r="D9" s="6">
        <f t="shared" si="0"/>
        <v>6.6309715977052291E-2</v>
      </c>
    </row>
    <row r="10" spans="1:10">
      <c r="A10">
        <f t="shared" si="1"/>
        <v>1978</v>
      </c>
      <c r="C10" s="6">
        <f>[8]TE1!$I75</f>
        <v>6.6610433948720377E-2</v>
      </c>
      <c r="D10" s="6">
        <f t="shared" si="0"/>
        <v>6.6610433948720377E-2</v>
      </c>
    </row>
    <row r="11" spans="1:10">
      <c r="A11">
        <f t="shared" si="1"/>
        <v>1979</v>
      </c>
      <c r="C11" s="6">
        <f>[8]TE1!$I76</f>
        <v>7.1735747158527402E-2</v>
      </c>
      <c r="D11" s="6">
        <f t="shared" si="0"/>
        <v>7.1735747158527402E-2</v>
      </c>
    </row>
    <row r="12" spans="1:10">
      <c r="A12">
        <f t="shared" si="1"/>
        <v>1980</v>
      </c>
      <c r="C12" s="6">
        <f>[8]TE1!$I77</f>
        <v>7.2859168052673298E-2</v>
      </c>
      <c r="D12" s="6">
        <f t="shared" si="0"/>
        <v>7.2859168052673298E-2</v>
      </c>
    </row>
    <row r="13" spans="1:10">
      <c r="A13">
        <f t="shared" si="1"/>
        <v>1981</v>
      </c>
      <c r="C13" s="6">
        <f>[8]TE1!$I78</f>
        <v>8.0330923199653598E-2</v>
      </c>
      <c r="D13" s="6">
        <f t="shared" si="0"/>
        <v>8.0330923199653598E-2</v>
      </c>
    </row>
    <row r="14" spans="1:10">
      <c r="A14">
        <f t="shared" si="1"/>
        <v>1982</v>
      </c>
      <c r="C14" s="6">
        <f>[8]TE1!$I79</f>
        <v>8.5009902715682997E-2</v>
      </c>
      <c r="D14" s="6">
        <f t="shared" si="0"/>
        <v>8.5009902715682997E-2</v>
      </c>
    </row>
    <row r="15" spans="1:10">
      <c r="A15">
        <f t="shared" si="1"/>
        <v>1983</v>
      </c>
      <c r="C15" s="6">
        <f>[8]TE1!$I80</f>
        <v>8.0330468714237199E-2</v>
      </c>
      <c r="D15" s="6">
        <f t="shared" si="0"/>
        <v>8.0330468714237199E-2</v>
      </c>
    </row>
    <row r="16" spans="1:10">
      <c r="A16">
        <f t="shared" si="1"/>
        <v>1984</v>
      </c>
      <c r="C16" s="6">
        <f>[8]TE1!$I81</f>
        <v>8.4566846489906297E-2</v>
      </c>
      <c r="D16" s="6">
        <f t="shared" si="0"/>
        <v>8.4566846489906297E-2</v>
      </c>
    </row>
    <row r="17" spans="1:4">
      <c r="A17">
        <f t="shared" si="1"/>
        <v>1985</v>
      </c>
      <c r="C17" s="6">
        <f>[8]TE1!$I82</f>
        <v>8.7738215923309298E-2</v>
      </c>
      <c r="D17" s="6">
        <f t="shared" si="0"/>
        <v>8.7738215923309298E-2</v>
      </c>
    </row>
    <row r="18" spans="1:4">
      <c r="A18">
        <f t="shared" si="1"/>
        <v>1986</v>
      </c>
      <c r="C18" s="6">
        <f>[8]TE1!$I83</f>
        <v>8.3800464868545504E-2</v>
      </c>
      <c r="D18" s="6">
        <f t="shared" si="0"/>
        <v>8.3800464868545504E-2</v>
      </c>
    </row>
    <row r="19" spans="1:4">
      <c r="A19">
        <f t="shared" si="1"/>
        <v>1987</v>
      </c>
      <c r="C19" s="6">
        <f>[8]TE1!$I84</f>
        <v>9.3165040016174303E-2</v>
      </c>
      <c r="D19" s="6">
        <f t="shared" si="0"/>
        <v>9.3165040016174303E-2</v>
      </c>
    </row>
    <row r="20" spans="1:4">
      <c r="A20">
        <f t="shared" si="1"/>
        <v>1988</v>
      </c>
      <c r="C20" s="6">
        <f>[8]TE1!$I85</f>
        <v>0.109208643436432</v>
      </c>
      <c r="D20" s="6">
        <f t="shared" si="0"/>
        <v>0.109208643436432</v>
      </c>
    </row>
    <row r="21" spans="1:4">
      <c r="A21">
        <f t="shared" si="1"/>
        <v>1989</v>
      </c>
      <c r="C21" s="6">
        <f>[8]TE1!$I86</f>
        <v>0.107091836631298</v>
      </c>
      <c r="D21" s="6">
        <f t="shared" si="0"/>
        <v>0.107091836631298</v>
      </c>
    </row>
    <row r="22" spans="1:4">
      <c r="A22">
        <f t="shared" si="1"/>
        <v>1990</v>
      </c>
      <c r="C22" s="6">
        <f>[8]TE1!$I87</f>
        <v>0.10794435441494001</v>
      </c>
      <c r="D22" s="6">
        <f t="shared" si="0"/>
        <v>0.10794435441494001</v>
      </c>
    </row>
    <row r="23" spans="1:4">
      <c r="A23">
        <f t="shared" si="1"/>
        <v>1991</v>
      </c>
      <c r="C23" s="6">
        <f>[8]TE1!$I88</f>
        <v>0.10323628783226001</v>
      </c>
      <c r="D23" s="6">
        <f t="shared" si="0"/>
        <v>0.10323628783226001</v>
      </c>
    </row>
    <row r="24" spans="1:4">
      <c r="A24">
        <f t="shared" si="1"/>
        <v>1992</v>
      </c>
      <c r="C24" s="6">
        <f>[8]TE1!$I89</f>
        <v>0.113807953894138</v>
      </c>
      <c r="D24" s="6">
        <f t="shared" si="0"/>
        <v>0.113807953894138</v>
      </c>
    </row>
    <row r="25" spans="1:4">
      <c r="A25">
        <f t="shared" si="1"/>
        <v>1993</v>
      </c>
      <c r="C25" s="6">
        <f>[8]TE1!$I90</f>
        <v>0.11520540714263899</v>
      </c>
      <c r="D25" s="6">
        <f t="shared" si="0"/>
        <v>0.11520540714263899</v>
      </c>
    </row>
    <row r="26" spans="1:4">
      <c r="A26">
        <f t="shared" si="1"/>
        <v>1994</v>
      </c>
      <c r="C26" s="6">
        <f>[8]TE1!$I91</f>
        <v>0.114253282546997</v>
      </c>
      <c r="D26" s="6">
        <f t="shared" si="0"/>
        <v>0.114253282546997</v>
      </c>
    </row>
    <row r="27" spans="1:4">
      <c r="A27">
        <f t="shared" si="1"/>
        <v>1995</v>
      </c>
      <c r="C27" s="6">
        <f>[8]TE1!$I92</f>
        <v>0.11639715731144</v>
      </c>
      <c r="D27" s="6">
        <f t="shared" si="0"/>
        <v>0.11639715731144</v>
      </c>
    </row>
    <row r="28" spans="1:4">
      <c r="A28">
        <f t="shared" si="1"/>
        <v>1996</v>
      </c>
      <c r="C28" s="6">
        <f>[8]TE1!$I93</f>
        <v>0.122535109519959</v>
      </c>
      <c r="D28" s="6">
        <f t="shared" si="0"/>
        <v>0.122535109519959</v>
      </c>
    </row>
    <row r="29" spans="1:4">
      <c r="A29">
        <f t="shared" si="1"/>
        <v>1997</v>
      </c>
      <c r="C29" s="6">
        <f>[8]TE1!$I94</f>
        <v>0.129928544163704</v>
      </c>
      <c r="D29" s="6">
        <f t="shared" si="0"/>
        <v>0.129928544163704</v>
      </c>
    </row>
    <row r="30" spans="1:4">
      <c r="A30">
        <f t="shared" si="1"/>
        <v>1998</v>
      </c>
      <c r="C30" s="6">
        <f>[8]TE1!$I95</f>
        <v>0.13650389015674599</v>
      </c>
      <c r="D30" s="6">
        <f t="shared" si="0"/>
        <v>0.13650389015674599</v>
      </c>
    </row>
    <row r="31" spans="1:4">
      <c r="A31">
        <f t="shared" si="1"/>
        <v>1999</v>
      </c>
      <c r="C31" s="6">
        <f>[8]TE1!$I96</f>
        <v>0.14153069257736201</v>
      </c>
      <c r="D31" s="6">
        <f t="shared" si="0"/>
        <v>0.14153069257736201</v>
      </c>
    </row>
    <row r="32" spans="1:4">
      <c r="A32">
        <f t="shared" si="1"/>
        <v>2000</v>
      </c>
      <c r="C32" s="6">
        <f>[8]TE1!$I97</f>
        <v>0.14925391972065</v>
      </c>
      <c r="D32" s="6">
        <f t="shared" si="0"/>
        <v>0.14925391972065</v>
      </c>
    </row>
    <row r="33" spans="1:4">
      <c r="A33">
        <f t="shared" si="1"/>
        <v>2001</v>
      </c>
      <c r="C33" s="6">
        <f>[8]TE1!$I98</f>
        <v>0.147152319550514</v>
      </c>
      <c r="D33" s="6">
        <f t="shared" si="0"/>
        <v>0.147152319550514</v>
      </c>
    </row>
    <row r="34" spans="1:4">
      <c r="A34">
        <f t="shared" si="1"/>
        <v>2002</v>
      </c>
      <c r="C34" s="6">
        <f>[8]TE1!$I99</f>
        <v>0.13571275770664201</v>
      </c>
      <c r="D34" s="6">
        <f t="shared" si="0"/>
        <v>0.13571275770664201</v>
      </c>
    </row>
    <row r="35" spans="1:4">
      <c r="A35">
        <f t="shared" si="1"/>
        <v>2003</v>
      </c>
      <c r="C35" s="6">
        <f>[8]TE1!$I100</f>
        <v>0.13612610101699801</v>
      </c>
      <c r="D35" s="6">
        <f t="shared" si="0"/>
        <v>0.13612610101699801</v>
      </c>
    </row>
    <row r="36" spans="1:4">
      <c r="A36">
        <f t="shared" si="1"/>
        <v>2004</v>
      </c>
      <c r="C36" s="6">
        <f>[8]TE1!$I101</f>
        <v>0.14576418697834001</v>
      </c>
      <c r="D36" s="6">
        <f t="shared" si="0"/>
        <v>0.14576418697834001</v>
      </c>
    </row>
    <row r="37" spans="1:4">
      <c r="A37">
        <f t="shared" si="1"/>
        <v>2005</v>
      </c>
      <c r="C37" s="6">
        <f>[8]TE1!$I102</f>
        <v>0.15242196619510701</v>
      </c>
      <c r="D37" s="6">
        <f t="shared" si="0"/>
        <v>0.15242196619510701</v>
      </c>
    </row>
    <row r="38" spans="1:4">
      <c r="A38">
        <f t="shared" si="1"/>
        <v>2006</v>
      </c>
      <c r="C38" s="6">
        <f>[8]TE1!$I103</f>
        <v>0.156584307551384</v>
      </c>
      <c r="D38" s="6">
        <f t="shared" si="0"/>
        <v>0.156584307551384</v>
      </c>
    </row>
    <row r="39" spans="1:4">
      <c r="A39">
        <f t="shared" si="1"/>
        <v>2007</v>
      </c>
      <c r="C39" s="6">
        <f>[8]TE1!$I104</f>
        <v>0.16620376706123399</v>
      </c>
      <c r="D39" s="6">
        <f t="shared" si="0"/>
        <v>0.16620376706123399</v>
      </c>
    </row>
    <row r="40" spans="1:4">
      <c r="A40">
        <f t="shared" si="1"/>
        <v>2008</v>
      </c>
      <c r="C40" s="6">
        <f>[8]TE1!$I105</f>
        <v>0.17841573059558899</v>
      </c>
      <c r="D40" s="6">
        <f t="shared" si="0"/>
        <v>0.17841573059558899</v>
      </c>
    </row>
    <row r="41" spans="1:4">
      <c r="A41">
        <f t="shared" si="1"/>
        <v>2009</v>
      </c>
      <c r="C41" s="6">
        <f>[8]TE1!$I106</f>
        <v>0.18012531101703599</v>
      </c>
      <c r="D41" s="6">
        <f t="shared" si="0"/>
        <v>0.18012531101703599</v>
      </c>
    </row>
    <row r="42" spans="1:4">
      <c r="A42">
        <f t="shared" si="1"/>
        <v>2010</v>
      </c>
      <c r="C42" s="6">
        <f>[8]TE1!$I107</f>
        <v>0.19609510898590099</v>
      </c>
      <c r="D42" s="6">
        <f t="shared" si="0"/>
        <v>0.19609510898590099</v>
      </c>
    </row>
    <row r="43" spans="1:4">
      <c r="A43">
        <f t="shared" si="1"/>
        <v>2011</v>
      </c>
      <c r="C43" s="6">
        <f>[8]TE1!$I108</f>
        <v>0.19034110009670299</v>
      </c>
      <c r="D43" s="6">
        <f t="shared" si="0"/>
        <v>0.19034110009670299</v>
      </c>
    </row>
    <row r="44" spans="1:4">
      <c r="A44">
        <f t="shared" si="1"/>
        <v>2012</v>
      </c>
      <c r="C44" s="6">
        <f>[8]TE1!$I109</f>
        <v>0.20218908786773701</v>
      </c>
      <c r="D44" s="6">
        <f t="shared" si="0"/>
        <v>0.20218908786773701</v>
      </c>
    </row>
    <row r="45" spans="1:4">
      <c r="A45">
        <f t="shared" si="1"/>
        <v>2013</v>
      </c>
      <c r="C45" s="6">
        <f>[8]TE1!$I110</f>
        <v>0.191117644309998</v>
      </c>
      <c r="D45" s="6">
        <f t="shared" si="0"/>
        <v>0.191117644309998</v>
      </c>
    </row>
    <row r="46" spans="1:4">
      <c r="A46">
        <f t="shared" si="1"/>
        <v>2014</v>
      </c>
      <c r="C46" s="6">
        <f>[8]TE1!$I111</f>
        <v>0.190877079963684</v>
      </c>
      <c r="D46" s="6">
        <f t="shared" si="0"/>
        <v>0.190877079963684</v>
      </c>
    </row>
    <row r="47" spans="1:4">
      <c r="A47">
        <f t="shared" si="1"/>
        <v>2015</v>
      </c>
      <c r="C47" s="6">
        <f>[8]TE1!$I112</f>
        <v>0.190615549683571</v>
      </c>
      <c r="D47" s="6">
        <f t="shared" si="0"/>
        <v>0.190615549683571</v>
      </c>
    </row>
    <row r="48" spans="1:4">
      <c r="A48" s="7">
        <f t="shared" si="1"/>
        <v>2016</v>
      </c>
      <c r="B48" s="7"/>
      <c r="C48" s="8">
        <f>[8]TE1!$I113</f>
        <v>0.18991743028163899</v>
      </c>
      <c r="D48" s="6">
        <f t="shared" si="0"/>
        <v>0.18991743028163899</v>
      </c>
    </row>
    <row r="49" spans="1:4">
      <c r="A49">
        <f t="shared" si="1"/>
        <v>2017</v>
      </c>
      <c r="C49" s="6">
        <f>C48*(1+$I$2)/(1+$I$3)</f>
        <v>0.1930734384094864</v>
      </c>
      <c r="D49" s="6">
        <f>D48*(1-$I$5*$I$4)*(1+$I$2)/(1+$I$3)</f>
        <v>0.19114270402539155</v>
      </c>
    </row>
    <row r="50" spans="1:4">
      <c r="A50">
        <f t="shared" si="1"/>
        <v>2018</v>
      </c>
      <c r="C50" s="6">
        <f t="shared" ref="C50:C82" si="2">C49*(1+$I$2)/(1+$I$3)</f>
        <v>0.19628189242020125</v>
      </c>
      <c r="D50" s="6">
        <f t="shared" ref="D50:D82" si="3">D49*(1-$I$5*$I$4)*(1+$I$2)/(1+$I$3)</f>
        <v>0.19237588276103926</v>
      </c>
    </row>
    <row r="51" spans="1:4">
      <c r="A51">
        <f t="shared" si="1"/>
        <v>2019</v>
      </c>
      <c r="C51" s="6">
        <f t="shared" si="2"/>
        <v>0.19954366384849395</v>
      </c>
      <c r="D51" s="6">
        <f t="shared" si="3"/>
        <v>0.19361701748852986</v>
      </c>
    </row>
    <row r="52" spans="1:4">
      <c r="A52">
        <f t="shared" si="1"/>
        <v>2020</v>
      </c>
      <c r="C52" s="6">
        <f t="shared" si="2"/>
        <v>0.20285963871205645</v>
      </c>
      <c r="D52" s="6">
        <f t="shared" si="3"/>
        <v>0.19486615953684297</v>
      </c>
    </row>
    <row r="53" spans="1:4">
      <c r="A53">
        <f t="shared" si="1"/>
        <v>2021</v>
      </c>
      <c r="C53" s="6">
        <f t="shared" si="2"/>
        <v>0.20623071775223728</v>
      </c>
      <c r="D53" s="6">
        <f t="shared" si="3"/>
        <v>0.19612336056611296</v>
      </c>
    </row>
    <row r="54" spans="1:4">
      <c r="A54">
        <f t="shared" si="1"/>
        <v>2022</v>
      </c>
      <c r="C54" s="6">
        <f t="shared" si="2"/>
        <v>0.20965781667871633</v>
      </c>
      <c r="D54" s="6">
        <f t="shared" si="3"/>
        <v>0.19738867256976531</v>
      </c>
    </row>
    <row r="55" spans="1:4">
      <c r="A55">
        <f t="shared" si="1"/>
        <v>2023</v>
      </c>
      <c r="C55" s="6">
        <f t="shared" si="2"/>
        <v>0.21314186641824537</v>
      </c>
      <c r="D55" s="6">
        <f t="shared" si="3"/>
        <v>0.19866214787666703</v>
      </c>
    </row>
    <row r="56" spans="1:4">
      <c r="A56">
        <f t="shared" si="1"/>
        <v>2024</v>
      </c>
      <c r="C56" s="6">
        <f t="shared" si="2"/>
        <v>0.21668381336752221</v>
      </c>
      <c r="D56" s="6">
        <f t="shared" si="3"/>
        <v>0.19994383915329073</v>
      </c>
    </row>
    <row r="57" spans="1:4">
      <c r="A57">
        <f t="shared" si="1"/>
        <v>2025</v>
      </c>
      <c r="C57" s="6">
        <f t="shared" si="2"/>
        <v>0.22028461965026697</v>
      </c>
      <c r="D57" s="6">
        <f t="shared" si="3"/>
        <v>0.20123379940589262</v>
      </c>
    </row>
    <row r="58" spans="1:4">
      <c r="A58">
        <f t="shared" si="1"/>
        <v>2026</v>
      </c>
      <c r="C58" s="6">
        <f t="shared" si="2"/>
        <v>0.22394526337857054</v>
      </c>
      <c r="D58" s="6">
        <f t="shared" si="3"/>
        <v>0.20253208198270486</v>
      </c>
    </row>
    <row r="59" spans="1:4">
      <c r="A59">
        <f t="shared" si="1"/>
        <v>2027</v>
      </c>
      <c r="C59" s="6">
        <f t="shared" si="2"/>
        <v>0.22766673891858591</v>
      </c>
      <c r="D59" s="6">
        <f t="shared" si="3"/>
        <v>0.20383874057614171</v>
      </c>
    </row>
    <row r="60" spans="1:4">
      <c r="A60">
        <f t="shared" si="1"/>
        <v>2028</v>
      </c>
      <c r="C60" s="6">
        <f t="shared" si="2"/>
        <v>0.23145005716063477</v>
      </c>
      <c r="D60" s="6">
        <f t="shared" si="3"/>
        <v>0.20515382922502004</v>
      </c>
    </row>
    <row r="61" spans="1:4">
      <c r="A61">
        <f t="shared" si="1"/>
        <v>2029</v>
      </c>
      <c r="C61" s="6">
        <f t="shared" si="2"/>
        <v>0.23529624579380273</v>
      </c>
      <c r="D61" s="6">
        <f t="shared" si="3"/>
        <v>0.20647740231679437</v>
      </c>
    </row>
    <row r="62" spans="1:4">
      <c r="A62">
        <f t="shared" si="1"/>
        <v>2030</v>
      </c>
      <c r="C62" s="6">
        <f t="shared" si="2"/>
        <v>0.23920634958509762</v>
      </c>
      <c r="D62" s="6">
        <f t="shared" si="3"/>
        <v>0.20780951458980595</v>
      </c>
    </row>
    <row r="63" spans="1:4">
      <c r="A63">
        <f t="shared" si="1"/>
        <v>2031</v>
      </c>
      <c r="C63" s="6">
        <f t="shared" si="2"/>
        <v>0.24318143066324688</v>
      </c>
      <c r="D63" s="6">
        <f t="shared" si="3"/>
        <v>0.20915022113554665</v>
      </c>
    </row>
    <row r="64" spans="1:4">
      <c r="A64">
        <f t="shared" si="1"/>
        <v>2032</v>
      </c>
      <c r="C64" s="6">
        <f t="shared" si="2"/>
        <v>0.24722256880721094</v>
      </c>
      <c r="D64" s="6">
        <f t="shared" si="3"/>
        <v>0.2104995774009373</v>
      </c>
    </row>
    <row r="65" spans="1:4">
      <c r="A65">
        <f t="shared" si="1"/>
        <v>2033</v>
      </c>
      <c r="C65" s="6">
        <f t="shared" si="2"/>
        <v>0.2513308617394911</v>
      </c>
      <c r="D65" s="6">
        <f t="shared" si="3"/>
        <v>0.21185763919062078</v>
      </c>
    </row>
    <row r="66" spans="1:4">
      <c r="A66">
        <f t="shared" si="1"/>
        <v>2034</v>
      </c>
      <c r="C66" s="6">
        <f t="shared" si="2"/>
        <v>0.25550742542431165</v>
      </c>
      <c r="D66" s="6">
        <f t="shared" si="3"/>
        <v>0.21322446266926998</v>
      </c>
    </row>
    <row r="67" spans="1:4">
      <c r="A67">
        <f t="shared" si="1"/>
        <v>2035</v>
      </c>
      <c r="C67" s="6">
        <f t="shared" si="2"/>
        <v>0.25975339437075673</v>
      </c>
      <c r="D67" s="6">
        <f t="shared" si="3"/>
        <v>0.21460010436391044</v>
      </c>
    </row>
    <row r="68" spans="1:4">
      <c r="A68">
        <f t="shared" ref="A68:A82" si="4">A67+1</f>
        <v>2036</v>
      </c>
      <c r="C68" s="6">
        <f t="shared" si="2"/>
        <v>0.26406992194094531</v>
      </c>
      <c r="D68" s="6">
        <f t="shared" si="3"/>
        <v>0.21598462116625827</v>
      </c>
    </row>
    <row r="69" spans="1:4">
      <c r="A69">
        <f t="shared" si="4"/>
        <v>2037</v>
      </c>
      <c r="C69" s="6">
        <f t="shared" si="2"/>
        <v>0.26845818066332666</v>
      </c>
      <c r="D69" s="6">
        <f t="shared" si="3"/>
        <v>0.21737807033507284</v>
      </c>
    </row>
    <row r="70" spans="1:4">
      <c r="A70">
        <f t="shared" si="4"/>
        <v>2038</v>
      </c>
      <c r="C70" s="6">
        <f t="shared" si="2"/>
        <v>0.27291936255118254</v>
      </c>
      <c r="D70" s="6">
        <f t="shared" si="3"/>
        <v>0.21878050949852496</v>
      </c>
    </row>
    <row r="71" spans="1:4">
      <c r="A71">
        <f t="shared" si="4"/>
        <v>2039</v>
      </c>
      <c r="C71" s="6">
        <f t="shared" si="2"/>
        <v>0.27745467942642216</v>
      </c>
      <c r="D71" s="6">
        <f t="shared" si="3"/>
        <v>0.22019199665657999</v>
      </c>
    </row>
    <row r="72" spans="1:4">
      <c r="A72">
        <f t="shared" si="4"/>
        <v>2040</v>
      </c>
      <c r="C72" s="6">
        <f t="shared" si="2"/>
        <v>0.28206536324875764</v>
      </c>
      <c r="D72" s="6">
        <f t="shared" si="3"/>
        <v>0.22161259018339666</v>
      </c>
    </row>
    <row r="73" spans="1:4">
      <c r="A73">
        <f t="shared" si="4"/>
        <v>2041</v>
      </c>
      <c r="C73" s="6">
        <f t="shared" si="2"/>
        <v>0.28675266645034997</v>
      </c>
      <c r="D73" s="6">
        <f t="shared" si="3"/>
        <v>0.22304234882974117</v>
      </c>
    </row>
    <row r="74" spans="1:4">
      <c r="A74">
        <f t="shared" si="4"/>
        <v>2042</v>
      </c>
      <c r="C74" s="6">
        <f t="shared" si="2"/>
        <v>0.29151786227601567</v>
      </c>
      <c r="D74" s="6">
        <f t="shared" si="3"/>
        <v>0.22448133172541693</v>
      </c>
    </row>
    <row r="75" spans="1:4">
      <c r="A75">
        <f t="shared" si="4"/>
        <v>2043</v>
      </c>
      <c r="C75" s="6">
        <f t="shared" si="2"/>
        <v>0.29636224512908732</v>
      </c>
      <c r="D75" s="6">
        <f t="shared" si="3"/>
        <v>0.22592959838170995</v>
      </c>
    </row>
    <row r="76" spans="1:4">
      <c r="A76">
        <f t="shared" si="4"/>
        <v>2044</v>
      </c>
      <c r="C76" s="6">
        <f t="shared" si="2"/>
        <v>0.3012871309230214</v>
      </c>
      <c r="D76" s="6">
        <f t="shared" si="3"/>
        <v>0.22738720869385004</v>
      </c>
    </row>
    <row r="77" spans="1:4">
      <c r="A77">
        <f t="shared" si="4"/>
        <v>2045</v>
      </c>
      <c r="C77" s="6">
        <f t="shared" si="2"/>
        <v>0.30629385743884874</v>
      </c>
      <c r="D77" s="6">
        <f t="shared" si="3"/>
        <v>0.22885422294348781</v>
      </c>
    </row>
    <row r="78" spans="1:4">
      <c r="A78">
        <f t="shared" si="4"/>
        <v>2046</v>
      </c>
      <c r="C78" s="6">
        <f t="shared" si="2"/>
        <v>0.31138378468856576</v>
      </c>
      <c r="D78" s="6">
        <f t="shared" si="3"/>
        <v>0.23033070180118775</v>
      </c>
    </row>
    <row r="79" spans="1:4">
      <c r="A79">
        <f t="shared" si="4"/>
        <v>2047</v>
      </c>
      <c r="C79" s="6">
        <f t="shared" si="2"/>
        <v>0.31655829528456347</v>
      </c>
      <c r="D79" s="6">
        <f t="shared" si="3"/>
        <v>0.23181670632893739</v>
      </c>
    </row>
    <row r="80" spans="1:4">
      <c r="A80">
        <f t="shared" si="4"/>
        <v>2048</v>
      </c>
      <c r="C80" s="6">
        <f t="shared" si="2"/>
        <v>0.32181879481519654</v>
      </c>
      <c r="D80" s="6">
        <f t="shared" si="3"/>
        <v>0.2333122979826725</v>
      </c>
    </row>
    <row r="81" spans="1:4">
      <c r="A81">
        <f t="shared" si="4"/>
        <v>2049</v>
      </c>
      <c r="C81" s="6">
        <f t="shared" si="2"/>
        <v>0.32716671222659283</v>
      </c>
      <c r="D81" s="6">
        <f t="shared" si="3"/>
        <v>0.2348175386148188</v>
      </c>
    </row>
    <row r="82" spans="1:4">
      <c r="A82">
        <f t="shared" si="4"/>
        <v>2050</v>
      </c>
      <c r="C82" s="6">
        <f t="shared" si="2"/>
        <v>0.33260350021080798</v>
      </c>
      <c r="D82" s="6">
        <f t="shared" si="3"/>
        <v>0.23633249047684993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zoomScale="200" zoomScaleNormal="200" zoomScalePageLayoutView="200" workbookViewId="0">
      <selection activeCell="C36" sqref="C36"/>
    </sheetView>
  </sheetViews>
  <sheetFormatPr baseColWidth="10" defaultColWidth="8.83203125" defaultRowHeight="14" x14ac:dyDescent="0"/>
  <cols>
    <col min="1" max="5" width="8.83203125" style="12"/>
    <col min="6" max="6" width="12.83203125" style="12" bestFit="1" customWidth="1"/>
    <col min="7" max="16384" width="8.83203125" style="12"/>
  </cols>
  <sheetData>
    <row r="1" spans="1:6">
      <c r="A1" s="12" t="s">
        <v>1</v>
      </c>
      <c r="B1" s="12" t="s">
        <v>82</v>
      </c>
      <c r="C1" s="12" t="s">
        <v>83</v>
      </c>
      <c r="D1" s="12" t="s">
        <v>84</v>
      </c>
      <c r="E1" s="12" t="s">
        <v>85</v>
      </c>
      <c r="F1" s="12" t="s">
        <v>88</v>
      </c>
    </row>
    <row r="2" spans="1:6">
      <c r="A2" s="12">
        <v>0</v>
      </c>
      <c r="B2" s="12">
        <v>2450913</v>
      </c>
      <c r="C2" s="12">
        <v>-11300000</v>
      </c>
      <c r="D2" s="12">
        <v>-2.8599998913705349E-3</v>
      </c>
      <c r="E2" s="12">
        <v>-109407</v>
      </c>
      <c r="F2" s="13">
        <f>E2*B2</f>
        <v>-268147038591</v>
      </c>
    </row>
    <row r="3" spans="1:6">
      <c r="A3" s="12">
        <v>1</v>
      </c>
      <c r="B3" s="12">
        <v>2452285</v>
      </c>
      <c r="C3" s="12">
        <v>-61200</v>
      </c>
      <c r="D3" s="12">
        <v>-1.5600000042468309E-3</v>
      </c>
      <c r="E3" s="12">
        <v>-59858</v>
      </c>
      <c r="F3" s="13">
        <f t="shared" ref="F3:F66" si="0">E3*B3</f>
        <v>-146788875530</v>
      </c>
    </row>
    <row r="4" spans="1:6">
      <c r="A4" s="12">
        <v>2</v>
      </c>
      <c r="B4" s="12">
        <v>2451618</v>
      </c>
      <c r="C4" s="12">
        <v>-59600</v>
      </c>
      <c r="D4" s="12">
        <v>-1.2799999676644802E-3</v>
      </c>
      <c r="E4" s="12">
        <v>-48970</v>
      </c>
      <c r="F4" s="13">
        <f t="shared" si="0"/>
        <v>-120055733460</v>
      </c>
    </row>
    <row r="5" spans="1:6">
      <c r="A5" s="12">
        <v>3</v>
      </c>
      <c r="B5" s="12">
        <v>2452552</v>
      </c>
      <c r="C5" s="12">
        <v>-37900</v>
      </c>
      <c r="D5" s="12">
        <v>-8.800000068731606E-4</v>
      </c>
      <c r="E5" s="12">
        <v>-33791</v>
      </c>
      <c r="F5" s="13">
        <f t="shared" si="0"/>
        <v>-82874184632</v>
      </c>
    </row>
    <row r="6" spans="1:6">
      <c r="A6" s="12">
        <v>4</v>
      </c>
      <c r="B6" s="12">
        <v>2451296</v>
      </c>
      <c r="C6" s="12">
        <v>-31600</v>
      </c>
      <c r="D6" s="12">
        <v>-6.99999975040555E-4</v>
      </c>
      <c r="E6" s="12">
        <v>-26671</v>
      </c>
      <c r="F6" s="13">
        <f t="shared" si="0"/>
        <v>-65378515616</v>
      </c>
    </row>
    <row r="7" spans="1:6">
      <c r="A7" s="12">
        <v>5</v>
      </c>
      <c r="B7" s="12">
        <v>2451956</v>
      </c>
      <c r="C7" s="12">
        <v>-23500</v>
      </c>
      <c r="D7" s="12">
        <v>-5.90000010561198E-4</v>
      </c>
      <c r="E7" s="12">
        <v>-22773</v>
      </c>
      <c r="F7" s="13">
        <f t="shared" si="0"/>
        <v>-55838393988</v>
      </c>
    </row>
    <row r="8" spans="1:6">
      <c r="A8" s="12">
        <v>6</v>
      </c>
      <c r="B8" s="12">
        <v>2453151</v>
      </c>
      <c r="C8" s="12">
        <v>-22500</v>
      </c>
      <c r="D8" s="12">
        <v>-5.7999999262392521E-4</v>
      </c>
      <c r="E8" s="12">
        <v>-22322</v>
      </c>
      <c r="F8" s="13">
        <f t="shared" si="0"/>
        <v>-54759236622</v>
      </c>
    </row>
    <row r="9" spans="1:6">
      <c r="A9" s="12">
        <v>7</v>
      </c>
      <c r="B9" s="12">
        <v>2451891</v>
      </c>
      <c r="C9" s="12">
        <v>-21700</v>
      </c>
      <c r="D9" s="12">
        <v>-5.6999997468665242E-4</v>
      </c>
      <c r="E9" s="12">
        <v>-21719</v>
      </c>
      <c r="F9" s="13">
        <f t="shared" si="0"/>
        <v>-53252620629</v>
      </c>
    </row>
    <row r="10" spans="1:6">
      <c r="A10" s="12">
        <v>8</v>
      </c>
      <c r="B10" s="12">
        <v>2451265</v>
      </c>
      <c r="C10" s="12">
        <v>-21700</v>
      </c>
      <c r="D10" s="12">
        <v>-5.2000000141561031E-4</v>
      </c>
      <c r="E10" s="12">
        <v>-19842</v>
      </c>
      <c r="F10" s="13">
        <f t="shared" si="0"/>
        <v>-48638000130</v>
      </c>
    </row>
    <row r="11" spans="1:6">
      <c r="A11" s="12">
        <v>9</v>
      </c>
      <c r="B11" s="12">
        <v>2452169</v>
      </c>
      <c r="C11" s="12">
        <v>-17900</v>
      </c>
      <c r="D11" s="12">
        <v>-4.400000034365803E-4</v>
      </c>
      <c r="E11" s="12">
        <v>-16869</v>
      </c>
      <c r="F11" s="13">
        <f t="shared" si="0"/>
        <v>-41365638861</v>
      </c>
    </row>
    <row r="12" spans="1:6">
      <c r="A12" s="12">
        <v>10</v>
      </c>
      <c r="B12" s="12">
        <v>2452051</v>
      </c>
      <c r="C12" s="12">
        <v>-16000</v>
      </c>
      <c r="D12" s="12">
        <v>-4.1000000783242285E-4</v>
      </c>
      <c r="E12" s="12">
        <v>-15697</v>
      </c>
      <c r="F12" s="13">
        <f t="shared" si="0"/>
        <v>-38489844547</v>
      </c>
    </row>
    <row r="13" spans="1:6">
      <c r="A13" s="12">
        <v>11</v>
      </c>
      <c r="B13" s="12">
        <v>2452785</v>
      </c>
      <c r="C13" s="12">
        <v>-15700</v>
      </c>
      <c r="D13" s="12">
        <v>-4.1000000783242285E-4</v>
      </c>
      <c r="E13" s="12">
        <v>-15595</v>
      </c>
      <c r="F13" s="13">
        <f t="shared" si="0"/>
        <v>-38251182075</v>
      </c>
    </row>
    <row r="14" spans="1:6">
      <c r="A14" s="12">
        <v>12</v>
      </c>
      <c r="B14" s="12">
        <v>2452289</v>
      </c>
      <c r="C14" s="12">
        <v>-14900</v>
      </c>
      <c r="D14" s="12">
        <v>-3.6999999429099262E-4</v>
      </c>
      <c r="E14" s="12">
        <v>-14325</v>
      </c>
      <c r="F14" s="13">
        <f t="shared" si="0"/>
        <v>-35129039925</v>
      </c>
    </row>
    <row r="15" spans="1:6">
      <c r="A15" s="12">
        <v>13</v>
      </c>
      <c r="B15" s="12">
        <v>2448375</v>
      </c>
      <c r="C15" s="12">
        <v>-13900</v>
      </c>
      <c r="D15" s="12">
        <v>-3.3999999868683517E-4</v>
      </c>
      <c r="E15" s="12">
        <v>-13171</v>
      </c>
      <c r="F15" s="13">
        <f t="shared" si="0"/>
        <v>-32247547125</v>
      </c>
    </row>
    <row r="16" spans="1:6">
      <c r="A16" s="12">
        <v>14</v>
      </c>
      <c r="B16" s="12">
        <v>2454585</v>
      </c>
      <c r="C16" s="12">
        <v>-13000</v>
      </c>
      <c r="D16" s="12">
        <v>-3.3999999868683517E-4</v>
      </c>
      <c r="E16" s="12">
        <v>-12953</v>
      </c>
      <c r="F16" s="13">
        <f t="shared" si="0"/>
        <v>-31794239505</v>
      </c>
    </row>
    <row r="17" spans="1:6">
      <c r="A17" s="12">
        <v>15</v>
      </c>
      <c r="B17" s="12">
        <v>2452775</v>
      </c>
      <c r="C17" s="12">
        <v>-12800</v>
      </c>
      <c r="D17" s="12">
        <v>-3.1000000308267772E-4</v>
      </c>
      <c r="E17" s="12">
        <v>-11922</v>
      </c>
      <c r="F17" s="13">
        <f t="shared" si="0"/>
        <v>-29241983550</v>
      </c>
    </row>
    <row r="18" spans="1:6">
      <c r="A18" s="12">
        <v>16</v>
      </c>
      <c r="B18" s="12">
        <v>2451632</v>
      </c>
      <c r="C18" s="12">
        <v>-10900</v>
      </c>
      <c r="D18" s="12">
        <v>-2.3999999393709004E-4</v>
      </c>
      <c r="E18" s="12">
        <v>-9199</v>
      </c>
      <c r="F18" s="13">
        <f t="shared" si="0"/>
        <v>-22552562768</v>
      </c>
    </row>
    <row r="19" spans="1:6">
      <c r="A19" s="12">
        <v>17</v>
      </c>
      <c r="B19" s="12">
        <v>2451281</v>
      </c>
      <c r="C19" s="12">
        <v>-6650</v>
      </c>
      <c r="D19" s="12">
        <v>-1.1999999696854502E-4</v>
      </c>
      <c r="E19" s="12">
        <v>-4773</v>
      </c>
      <c r="F19" s="13">
        <f t="shared" si="0"/>
        <v>-11699964213</v>
      </c>
    </row>
    <row r="20" spans="1:6">
      <c r="A20" s="12">
        <v>18</v>
      </c>
      <c r="B20" s="12">
        <v>2452862</v>
      </c>
      <c r="C20" s="12">
        <v>-3250</v>
      </c>
      <c r="D20" s="12">
        <v>-3.9999998989515007E-5</v>
      </c>
      <c r="E20" s="12">
        <v>-1562</v>
      </c>
      <c r="F20" s="13">
        <f t="shared" si="0"/>
        <v>-3831370444</v>
      </c>
    </row>
    <row r="21" spans="1:6">
      <c r="A21" s="12">
        <v>19</v>
      </c>
      <c r="B21" s="12">
        <v>2451935</v>
      </c>
      <c r="C21" s="12">
        <v>0</v>
      </c>
      <c r="D21" s="12">
        <v>0</v>
      </c>
      <c r="E21" s="12">
        <v>0</v>
      </c>
      <c r="F21" s="13">
        <f t="shared" si="0"/>
        <v>0</v>
      </c>
    </row>
    <row r="22" spans="1:6">
      <c r="A22" s="12">
        <v>20</v>
      </c>
      <c r="B22" s="12">
        <v>2451857</v>
      </c>
      <c r="C22" s="12">
        <v>0</v>
      </c>
      <c r="D22" s="12">
        <v>0</v>
      </c>
      <c r="E22" s="12">
        <v>0</v>
      </c>
      <c r="F22" s="13">
        <f t="shared" si="0"/>
        <v>0</v>
      </c>
    </row>
    <row r="23" spans="1:6">
      <c r="A23" s="12">
        <v>21</v>
      </c>
      <c r="B23" s="12">
        <v>2451528</v>
      </c>
      <c r="C23" s="12">
        <v>0</v>
      </c>
      <c r="D23" s="12">
        <v>0</v>
      </c>
      <c r="E23" s="12">
        <v>0</v>
      </c>
      <c r="F23" s="13">
        <f t="shared" si="0"/>
        <v>0</v>
      </c>
    </row>
    <row r="24" spans="1:6">
      <c r="A24" s="12">
        <v>22</v>
      </c>
      <c r="B24" s="12">
        <v>2450715</v>
      </c>
      <c r="C24" s="12">
        <v>0</v>
      </c>
      <c r="D24" s="12">
        <v>0</v>
      </c>
      <c r="E24" s="12">
        <v>0</v>
      </c>
      <c r="F24" s="13">
        <f t="shared" si="0"/>
        <v>0</v>
      </c>
    </row>
    <row r="25" spans="1:6">
      <c r="A25" s="12">
        <v>23</v>
      </c>
      <c r="B25" s="12">
        <v>2452067</v>
      </c>
      <c r="C25" s="12">
        <v>0</v>
      </c>
      <c r="D25" s="12">
        <v>0</v>
      </c>
      <c r="E25" s="12">
        <v>0</v>
      </c>
      <c r="F25" s="13">
        <f t="shared" si="0"/>
        <v>0</v>
      </c>
    </row>
    <row r="26" spans="1:6">
      <c r="A26" s="12">
        <v>24</v>
      </c>
      <c r="B26" s="12">
        <v>2451670</v>
      </c>
      <c r="C26" s="12">
        <v>0</v>
      </c>
      <c r="D26" s="12">
        <v>0</v>
      </c>
      <c r="E26" s="12">
        <v>60</v>
      </c>
      <c r="F26" s="13">
        <f t="shared" si="0"/>
        <v>147100200</v>
      </c>
    </row>
    <row r="27" spans="1:6">
      <c r="A27" s="12">
        <v>25</v>
      </c>
      <c r="B27" s="12">
        <v>2451908</v>
      </c>
      <c r="C27" s="12">
        <v>600</v>
      </c>
      <c r="D27" s="12">
        <v>1.9999999494757503E-5</v>
      </c>
      <c r="E27" s="12">
        <v>731</v>
      </c>
      <c r="F27" s="13">
        <f t="shared" si="0"/>
        <v>1792344748</v>
      </c>
    </row>
    <row r="28" spans="1:6">
      <c r="A28" s="12">
        <v>26</v>
      </c>
      <c r="B28" s="12">
        <v>2453800</v>
      </c>
      <c r="C28" s="12">
        <v>760</v>
      </c>
      <c r="D28" s="12">
        <v>1.9999999494757503E-5</v>
      </c>
      <c r="E28" s="12">
        <v>952</v>
      </c>
      <c r="F28" s="13">
        <f t="shared" si="0"/>
        <v>2336017600</v>
      </c>
    </row>
    <row r="29" spans="1:6">
      <c r="A29" s="12">
        <v>27</v>
      </c>
      <c r="B29" s="12">
        <v>2448931</v>
      </c>
      <c r="C29" s="12">
        <v>1250</v>
      </c>
      <c r="D29" s="12">
        <v>2.9999999242136255E-5</v>
      </c>
      <c r="E29" s="12">
        <v>1333</v>
      </c>
      <c r="F29" s="13">
        <f t="shared" si="0"/>
        <v>3264425023</v>
      </c>
    </row>
    <row r="30" spans="1:6">
      <c r="A30" s="12">
        <v>28</v>
      </c>
      <c r="B30" s="12">
        <v>2455021</v>
      </c>
      <c r="C30" s="12">
        <v>1350</v>
      </c>
      <c r="D30" s="12">
        <v>3.9999998989515007E-5</v>
      </c>
      <c r="E30" s="12">
        <v>1448</v>
      </c>
      <c r="F30" s="13">
        <f t="shared" si="0"/>
        <v>3554870408</v>
      </c>
    </row>
    <row r="31" spans="1:6">
      <c r="A31" s="12">
        <v>29</v>
      </c>
      <c r="B31" s="12">
        <v>2452747</v>
      </c>
      <c r="C31" s="12">
        <v>1650</v>
      </c>
      <c r="D31" s="12">
        <v>3.9999998989515007E-5</v>
      </c>
      <c r="E31" s="12">
        <v>1673</v>
      </c>
      <c r="F31" s="13">
        <f t="shared" si="0"/>
        <v>4103445731</v>
      </c>
    </row>
    <row r="32" spans="1:6">
      <c r="A32" s="12">
        <v>30</v>
      </c>
      <c r="B32" s="12">
        <v>2451757</v>
      </c>
      <c r="C32" s="12">
        <v>1750</v>
      </c>
      <c r="D32" s="12">
        <v>5.999999848427251E-5</v>
      </c>
      <c r="E32" s="12">
        <v>2386</v>
      </c>
      <c r="F32" s="13">
        <f t="shared" si="0"/>
        <v>5849892202</v>
      </c>
    </row>
    <row r="33" spans="1:6">
      <c r="A33" s="12">
        <v>31</v>
      </c>
      <c r="B33" s="12">
        <v>2452145</v>
      </c>
      <c r="C33" s="12">
        <v>3050</v>
      </c>
      <c r="D33" s="12">
        <v>1.1000000085914508E-4</v>
      </c>
      <c r="E33" s="12">
        <v>4397</v>
      </c>
      <c r="F33" s="13">
        <f t="shared" si="0"/>
        <v>10782081565</v>
      </c>
    </row>
    <row r="34" spans="1:6">
      <c r="A34" s="12">
        <v>32</v>
      </c>
      <c r="B34" s="12">
        <v>2451879</v>
      </c>
      <c r="C34" s="12">
        <v>6050</v>
      </c>
      <c r="D34" s="12">
        <v>2.0999999833293259E-4</v>
      </c>
      <c r="E34" s="12">
        <v>7955</v>
      </c>
      <c r="F34" s="13">
        <f t="shared" si="0"/>
        <v>19504697445</v>
      </c>
    </row>
    <row r="35" spans="1:6">
      <c r="A35" s="12">
        <v>33</v>
      </c>
      <c r="B35" s="12">
        <v>2452021</v>
      </c>
      <c r="C35" s="12">
        <v>9900</v>
      </c>
      <c r="D35" s="12">
        <v>3.0000001424923539E-4</v>
      </c>
      <c r="E35" s="12">
        <v>11421</v>
      </c>
      <c r="F35" s="13">
        <f t="shared" si="0"/>
        <v>28004531841</v>
      </c>
    </row>
    <row r="36" spans="1:6">
      <c r="A36" s="12">
        <v>34</v>
      </c>
      <c r="B36" s="12">
        <v>2452053</v>
      </c>
      <c r="C36" s="12">
        <v>12400</v>
      </c>
      <c r="D36" s="12">
        <v>3.6999999429099262E-4</v>
      </c>
      <c r="E36" s="12">
        <v>14175</v>
      </c>
      <c r="F36" s="13">
        <f t="shared" si="0"/>
        <v>34757851275</v>
      </c>
    </row>
    <row r="37" spans="1:6">
      <c r="A37" s="12">
        <v>35</v>
      </c>
      <c r="B37" s="12">
        <v>2452689</v>
      </c>
      <c r="C37" s="12">
        <v>16000</v>
      </c>
      <c r="D37" s="12">
        <v>4.4999999227002263E-4</v>
      </c>
      <c r="E37" s="12">
        <v>17226</v>
      </c>
      <c r="F37" s="13">
        <f t="shared" si="0"/>
        <v>42250020714</v>
      </c>
    </row>
    <row r="38" spans="1:6">
      <c r="A38" s="12">
        <v>36</v>
      </c>
      <c r="B38" s="12">
        <v>2452045</v>
      </c>
      <c r="C38" s="12">
        <v>18800</v>
      </c>
      <c r="D38" s="12">
        <v>5.3999997908249497E-4</v>
      </c>
      <c r="E38" s="12">
        <v>20671</v>
      </c>
      <c r="F38" s="13">
        <f t="shared" si="0"/>
        <v>50686222195</v>
      </c>
    </row>
    <row r="39" spans="1:6">
      <c r="A39" s="12">
        <v>37</v>
      </c>
      <c r="B39" s="12">
        <v>2450698</v>
      </c>
      <c r="C39" s="12">
        <v>22400</v>
      </c>
      <c r="D39" s="12">
        <v>6.399999838322401E-4</v>
      </c>
      <c r="E39" s="12">
        <v>24560</v>
      </c>
      <c r="F39" s="13">
        <f t="shared" si="0"/>
        <v>60189142880</v>
      </c>
    </row>
    <row r="40" spans="1:6">
      <c r="A40" s="12">
        <v>38</v>
      </c>
      <c r="B40" s="12">
        <v>2453168</v>
      </c>
      <c r="C40" s="12">
        <v>25800</v>
      </c>
      <c r="D40" s="12">
        <v>7.3000002885237336E-4</v>
      </c>
      <c r="E40" s="12">
        <v>28109</v>
      </c>
      <c r="F40" s="13">
        <f t="shared" si="0"/>
        <v>68956099312</v>
      </c>
    </row>
    <row r="41" spans="1:6">
      <c r="A41" s="12">
        <v>39</v>
      </c>
      <c r="B41" s="12">
        <v>2451070</v>
      </c>
      <c r="C41" s="12">
        <v>30200</v>
      </c>
      <c r="D41" s="12">
        <v>8.0999999772757292E-4</v>
      </c>
      <c r="E41" s="12">
        <v>30910</v>
      </c>
      <c r="F41" s="13">
        <f t="shared" si="0"/>
        <v>75762573700</v>
      </c>
    </row>
    <row r="42" spans="1:6">
      <c r="A42" s="12">
        <v>40</v>
      </c>
      <c r="B42" s="12">
        <v>2452647</v>
      </c>
      <c r="C42" s="12">
        <v>32200</v>
      </c>
      <c r="D42" s="12">
        <v>8.9000002481043339E-4</v>
      </c>
      <c r="E42" s="12">
        <v>34237</v>
      </c>
      <c r="F42" s="13">
        <f t="shared" si="0"/>
        <v>83971275339</v>
      </c>
    </row>
    <row r="43" spans="1:6">
      <c r="A43" s="12">
        <v>41</v>
      </c>
      <c r="B43" s="12">
        <v>2451153</v>
      </c>
      <c r="C43" s="12">
        <v>36100</v>
      </c>
      <c r="D43" s="12">
        <v>9.899999713525176E-4</v>
      </c>
      <c r="E43" s="12">
        <v>38027</v>
      </c>
      <c r="F43" s="13">
        <f t="shared" si="0"/>
        <v>93209995131</v>
      </c>
    </row>
    <row r="44" spans="1:6">
      <c r="A44" s="12">
        <v>42</v>
      </c>
      <c r="B44" s="12">
        <v>2452238</v>
      </c>
      <c r="C44" s="12">
        <v>39800</v>
      </c>
      <c r="D44" s="12">
        <v>1.0900000343099236E-3</v>
      </c>
      <c r="E44" s="12">
        <v>41794</v>
      </c>
      <c r="F44" s="13">
        <f t="shared" si="0"/>
        <v>102488834972</v>
      </c>
    </row>
    <row r="45" spans="1:6">
      <c r="A45" s="12">
        <v>43</v>
      </c>
      <c r="B45" s="12">
        <v>2452318</v>
      </c>
      <c r="C45" s="12">
        <v>43600</v>
      </c>
      <c r="D45" s="12">
        <v>1.180000021122396E-3</v>
      </c>
      <c r="E45" s="12">
        <v>45095</v>
      </c>
      <c r="F45" s="13">
        <f t="shared" si="0"/>
        <v>110587280210</v>
      </c>
    </row>
    <row r="46" spans="1:6">
      <c r="A46" s="12">
        <v>44</v>
      </c>
      <c r="B46" s="12">
        <v>2452079</v>
      </c>
      <c r="C46" s="12">
        <v>46800</v>
      </c>
      <c r="D46" s="12">
        <v>1.2499999720603228E-3</v>
      </c>
      <c r="E46" s="12">
        <v>47933</v>
      </c>
      <c r="F46" s="13">
        <f t="shared" si="0"/>
        <v>117535502707</v>
      </c>
    </row>
    <row r="47" spans="1:6">
      <c r="A47" s="12">
        <v>45</v>
      </c>
      <c r="B47" s="12">
        <v>2452267</v>
      </c>
      <c r="C47" s="12">
        <v>49100</v>
      </c>
      <c r="D47" s="12">
        <v>1.3200000394135714E-3</v>
      </c>
      <c r="E47" s="12">
        <v>50433</v>
      </c>
      <c r="F47" s="13">
        <f t="shared" si="0"/>
        <v>123675181611</v>
      </c>
    </row>
    <row r="48" spans="1:6">
      <c r="A48" s="12">
        <v>46</v>
      </c>
      <c r="B48" s="12">
        <v>2451257</v>
      </c>
      <c r="C48" s="12">
        <v>52400</v>
      </c>
      <c r="D48" s="12">
        <v>1.4199999859556556E-3</v>
      </c>
      <c r="E48" s="12">
        <v>54454</v>
      </c>
      <c r="F48" s="13">
        <f t="shared" si="0"/>
        <v>133480748678</v>
      </c>
    </row>
    <row r="49" spans="1:6">
      <c r="A49" s="12">
        <v>47</v>
      </c>
      <c r="B49" s="12">
        <v>2452908</v>
      </c>
      <c r="C49" s="12">
        <v>56400</v>
      </c>
      <c r="D49" s="12">
        <v>1.5300000086426735E-3</v>
      </c>
      <c r="E49" s="12">
        <v>58482</v>
      </c>
      <c r="F49" s="13">
        <f t="shared" si="0"/>
        <v>143450965656</v>
      </c>
    </row>
    <row r="50" spans="1:6">
      <c r="A50" s="12">
        <v>48</v>
      </c>
      <c r="B50" s="12">
        <v>2451118</v>
      </c>
      <c r="C50" s="12">
        <v>60500</v>
      </c>
      <c r="D50" s="12">
        <v>1.6400000313296914E-3</v>
      </c>
      <c r="E50" s="12">
        <v>62655</v>
      </c>
      <c r="F50" s="13">
        <f t="shared" si="0"/>
        <v>153574798290</v>
      </c>
    </row>
    <row r="51" spans="1:6">
      <c r="A51" s="12">
        <v>49</v>
      </c>
      <c r="B51" s="12">
        <v>2453268</v>
      </c>
      <c r="C51" s="12">
        <v>65000</v>
      </c>
      <c r="D51" s="12">
        <v>1.7600000137463212E-3</v>
      </c>
      <c r="E51" s="12">
        <v>67505</v>
      </c>
      <c r="F51" s="13">
        <f t="shared" si="0"/>
        <v>165607856340</v>
      </c>
    </row>
    <row r="52" spans="1:6">
      <c r="A52" s="12">
        <v>50</v>
      </c>
      <c r="B52" s="12">
        <v>2451918</v>
      </c>
      <c r="C52" s="12">
        <v>70000</v>
      </c>
      <c r="D52" s="12">
        <v>1.8899999558925629E-3</v>
      </c>
      <c r="E52" s="12">
        <v>72435</v>
      </c>
      <c r="F52" s="13">
        <f t="shared" si="0"/>
        <v>177604680330</v>
      </c>
    </row>
    <row r="53" spans="1:6">
      <c r="A53" s="12">
        <v>51</v>
      </c>
      <c r="B53" s="12">
        <v>2450856</v>
      </c>
      <c r="C53" s="12">
        <v>74800</v>
      </c>
      <c r="D53" s="12">
        <v>2.0099999383091927E-3</v>
      </c>
      <c r="E53" s="12">
        <v>77168</v>
      </c>
      <c r="F53" s="13">
        <f t="shared" si="0"/>
        <v>189127655808</v>
      </c>
    </row>
    <row r="54" spans="1:6">
      <c r="A54" s="12">
        <v>52</v>
      </c>
      <c r="B54" s="12">
        <v>2452266</v>
      </c>
      <c r="C54" s="12">
        <v>79500</v>
      </c>
      <c r="D54" s="12">
        <v>2.1399999968707561E-3</v>
      </c>
      <c r="E54" s="12">
        <v>81866</v>
      </c>
      <c r="F54" s="13">
        <f t="shared" si="0"/>
        <v>200757208356</v>
      </c>
    </row>
    <row r="55" spans="1:6">
      <c r="A55" s="12">
        <v>53</v>
      </c>
      <c r="B55" s="12">
        <v>2453033</v>
      </c>
      <c r="C55" s="12">
        <v>84400</v>
      </c>
      <c r="D55" s="12">
        <v>2.2799998987466097E-3</v>
      </c>
      <c r="E55" s="12">
        <v>87092</v>
      </c>
      <c r="F55" s="13">
        <f t="shared" si="0"/>
        <v>213639550036</v>
      </c>
    </row>
    <row r="56" spans="1:6">
      <c r="A56" s="12">
        <v>54</v>
      </c>
      <c r="B56" s="12">
        <v>2451918</v>
      </c>
      <c r="C56" s="12">
        <v>90000</v>
      </c>
      <c r="D56" s="12">
        <v>2.4200000334531069E-3</v>
      </c>
      <c r="E56" s="12">
        <v>92758</v>
      </c>
      <c r="F56" s="13">
        <f t="shared" si="0"/>
        <v>227435009844</v>
      </c>
    </row>
    <row r="57" spans="1:6">
      <c r="A57" s="12">
        <v>55</v>
      </c>
      <c r="B57" s="12">
        <v>2451756</v>
      </c>
      <c r="C57" s="12">
        <v>95700</v>
      </c>
      <c r="D57" s="12">
        <v>2.5800000876188278E-3</v>
      </c>
      <c r="E57" s="12">
        <v>98769</v>
      </c>
      <c r="F57" s="13">
        <f t="shared" si="0"/>
        <v>242157488364</v>
      </c>
    </row>
    <row r="58" spans="1:6">
      <c r="A58" s="12">
        <v>56</v>
      </c>
      <c r="B58" s="12">
        <v>2451425</v>
      </c>
      <c r="C58" s="12">
        <v>102000</v>
      </c>
      <c r="D58" s="12">
        <v>2.7099999133497477E-3</v>
      </c>
      <c r="E58" s="12">
        <v>103975</v>
      </c>
      <c r="F58" s="13">
        <f t="shared" si="0"/>
        <v>254886914375</v>
      </c>
    </row>
    <row r="59" spans="1:6">
      <c r="A59" s="12">
        <v>57</v>
      </c>
      <c r="B59" s="12">
        <v>2453052</v>
      </c>
      <c r="C59" s="12">
        <v>107000</v>
      </c>
      <c r="D59" s="12">
        <v>2.8800000436604023E-3</v>
      </c>
      <c r="E59" s="12">
        <v>110326</v>
      </c>
      <c r="F59" s="13">
        <f t="shared" si="0"/>
        <v>270635414952</v>
      </c>
    </row>
    <row r="60" spans="1:6">
      <c r="A60" s="12">
        <v>58</v>
      </c>
      <c r="B60" s="12">
        <v>2451716</v>
      </c>
      <c r="C60" s="12">
        <v>114000</v>
      </c>
      <c r="D60" s="12">
        <v>3.060000017285347E-3</v>
      </c>
      <c r="E60" s="12">
        <v>117202</v>
      </c>
      <c r="F60" s="13">
        <f t="shared" si="0"/>
        <v>287346018632</v>
      </c>
    </row>
    <row r="61" spans="1:6">
      <c r="A61" s="12">
        <v>59</v>
      </c>
      <c r="B61" s="12">
        <v>2451091</v>
      </c>
      <c r="C61" s="12">
        <v>121000</v>
      </c>
      <c r="D61" s="12">
        <v>3.229999914765358E-3</v>
      </c>
      <c r="E61" s="12">
        <v>123727</v>
      </c>
      <c r="F61" s="13">
        <f t="shared" si="0"/>
        <v>303266136157</v>
      </c>
    </row>
    <row r="62" spans="1:6">
      <c r="A62" s="12">
        <v>60</v>
      </c>
      <c r="B62" s="12">
        <v>2451925</v>
      </c>
      <c r="C62" s="12">
        <v>125000</v>
      </c>
      <c r="D62" s="12">
        <v>3.3599999733269215E-3</v>
      </c>
      <c r="E62" s="12">
        <v>128682</v>
      </c>
      <c r="F62" s="13">
        <f t="shared" si="0"/>
        <v>315518612850</v>
      </c>
    </row>
    <row r="63" spans="1:6">
      <c r="A63" s="12">
        <v>61</v>
      </c>
      <c r="B63" s="12">
        <v>2452148</v>
      </c>
      <c r="C63" s="12">
        <v>132000</v>
      </c>
      <c r="D63" s="12">
        <v>3.5500000230967999E-3</v>
      </c>
      <c r="E63" s="12">
        <v>135813</v>
      </c>
      <c r="F63" s="13">
        <f t="shared" si="0"/>
        <v>333033576324</v>
      </c>
    </row>
    <row r="64" spans="1:6">
      <c r="A64" s="12">
        <v>62</v>
      </c>
      <c r="B64" s="12">
        <v>2453301</v>
      </c>
      <c r="C64" s="12">
        <v>140000</v>
      </c>
      <c r="D64" s="12">
        <v>3.7499999161809683E-3</v>
      </c>
      <c r="E64" s="12">
        <v>143520</v>
      </c>
      <c r="F64" s="13">
        <f t="shared" si="0"/>
        <v>352097759520</v>
      </c>
    </row>
    <row r="65" spans="1:6">
      <c r="A65" s="12">
        <v>63</v>
      </c>
      <c r="B65" s="12">
        <v>2450757</v>
      </c>
      <c r="C65" s="12">
        <v>148000</v>
      </c>
      <c r="D65" s="12">
        <v>3.9599998854100704E-3</v>
      </c>
      <c r="E65" s="12">
        <v>151672</v>
      </c>
      <c r="F65" s="13">
        <f t="shared" si="0"/>
        <v>371711215704</v>
      </c>
    </row>
    <row r="66" spans="1:6">
      <c r="A66" s="12">
        <v>64</v>
      </c>
      <c r="B66" s="12">
        <v>2452202</v>
      </c>
      <c r="C66" s="12">
        <v>156000</v>
      </c>
      <c r="D66" s="12">
        <v>4.1899997740983963E-3</v>
      </c>
      <c r="E66" s="12">
        <v>160531</v>
      </c>
      <c r="F66" s="13">
        <f t="shared" si="0"/>
        <v>393654439262</v>
      </c>
    </row>
    <row r="67" spans="1:6">
      <c r="A67" s="12">
        <v>65</v>
      </c>
      <c r="B67" s="12">
        <v>2452923</v>
      </c>
      <c r="C67" s="12">
        <v>165000</v>
      </c>
      <c r="D67" s="12">
        <v>4.4399998150765896E-3</v>
      </c>
      <c r="E67" s="12">
        <v>170060</v>
      </c>
      <c r="F67" s="13">
        <f t="shared" ref="F67:F128" si="1">E67*B67</f>
        <v>417144085380</v>
      </c>
    </row>
    <row r="68" spans="1:6">
      <c r="A68" s="12">
        <v>66</v>
      </c>
      <c r="B68" s="12">
        <v>2451759</v>
      </c>
      <c r="C68" s="12">
        <v>175000</v>
      </c>
      <c r="D68" s="12">
        <v>4.6899998560547829E-3</v>
      </c>
      <c r="E68" s="12">
        <v>179662</v>
      </c>
      <c r="F68" s="13">
        <f t="shared" si="1"/>
        <v>440487925458</v>
      </c>
    </row>
    <row r="69" spans="1:6">
      <c r="A69" s="12">
        <v>67</v>
      </c>
      <c r="B69" s="12">
        <v>2452313</v>
      </c>
      <c r="C69" s="12">
        <v>184000</v>
      </c>
      <c r="D69" s="12">
        <v>4.9499999731779099E-3</v>
      </c>
      <c r="E69" s="12">
        <v>189620</v>
      </c>
      <c r="F69" s="13">
        <f t="shared" si="1"/>
        <v>465007591060</v>
      </c>
    </row>
    <row r="70" spans="1:6">
      <c r="A70" s="12">
        <v>68</v>
      </c>
      <c r="B70" s="12">
        <v>2451791</v>
      </c>
      <c r="C70" s="12">
        <v>195000</v>
      </c>
      <c r="D70" s="12">
        <v>5.2299997769296169E-3</v>
      </c>
      <c r="E70" s="12">
        <v>200289</v>
      </c>
      <c r="F70" s="13">
        <f t="shared" si="1"/>
        <v>491066767599</v>
      </c>
    </row>
    <row r="71" spans="1:6">
      <c r="A71" s="12">
        <v>69</v>
      </c>
      <c r="B71" s="12">
        <v>2451949</v>
      </c>
      <c r="C71" s="12">
        <v>206000</v>
      </c>
      <c r="D71" s="12">
        <v>5.520000122487545E-3</v>
      </c>
      <c r="E71" s="12">
        <v>211289</v>
      </c>
      <c r="F71" s="13">
        <f t="shared" si="1"/>
        <v>518069852261</v>
      </c>
    </row>
    <row r="72" spans="1:6">
      <c r="A72" s="12">
        <v>70</v>
      </c>
      <c r="B72" s="12">
        <v>2451302</v>
      </c>
      <c r="C72" s="12">
        <v>217000</v>
      </c>
      <c r="D72" s="12">
        <v>5.8200000785291195E-3</v>
      </c>
      <c r="E72" s="12">
        <v>223041</v>
      </c>
      <c r="F72" s="13">
        <f t="shared" si="1"/>
        <v>546740849382</v>
      </c>
    </row>
    <row r="73" spans="1:6">
      <c r="A73" s="12">
        <v>71</v>
      </c>
      <c r="B73" s="12">
        <v>2453132</v>
      </c>
      <c r="C73" s="12">
        <v>229000</v>
      </c>
      <c r="D73" s="12">
        <v>6.1499997973442078E-3</v>
      </c>
      <c r="E73" s="12">
        <v>235215</v>
      </c>
      <c r="F73" s="13">
        <f t="shared" si="1"/>
        <v>577013443380</v>
      </c>
    </row>
    <row r="74" spans="1:6">
      <c r="A74" s="12">
        <v>72</v>
      </c>
      <c r="B74" s="12">
        <v>2451287</v>
      </c>
      <c r="C74" s="12">
        <v>241000</v>
      </c>
      <c r="D74" s="12">
        <v>6.4699999056756496E-3</v>
      </c>
      <c r="E74" s="12">
        <v>247889</v>
      </c>
      <c r="F74" s="13">
        <f t="shared" si="1"/>
        <v>607647083143</v>
      </c>
    </row>
    <row r="75" spans="1:6">
      <c r="A75" s="12">
        <v>73</v>
      </c>
      <c r="B75" s="12">
        <v>2451365</v>
      </c>
      <c r="C75" s="12">
        <v>255000</v>
      </c>
      <c r="D75" s="12">
        <v>6.8199997767806053E-3</v>
      </c>
      <c r="E75" s="12">
        <v>261155</v>
      </c>
      <c r="F75" s="13">
        <f t="shared" si="1"/>
        <v>640186226575</v>
      </c>
    </row>
    <row r="76" spans="1:6">
      <c r="A76" s="12">
        <v>74</v>
      </c>
      <c r="B76" s="12">
        <v>2453276</v>
      </c>
      <c r="C76" s="12">
        <v>268000</v>
      </c>
      <c r="D76" s="12">
        <v>7.1999998763203621E-3</v>
      </c>
      <c r="E76" s="12">
        <v>275646</v>
      </c>
      <c r="F76" s="13">
        <f t="shared" si="1"/>
        <v>676235716296</v>
      </c>
    </row>
    <row r="77" spans="1:6">
      <c r="A77" s="12">
        <v>75</v>
      </c>
      <c r="B77" s="12">
        <v>2452008</v>
      </c>
      <c r="C77" s="12">
        <v>284000</v>
      </c>
      <c r="D77" s="12">
        <v>7.5900000520050526E-3</v>
      </c>
      <c r="E77" s="12">
        <v>290784</v>
      </c>
      <c r="F77" s="13">
        <f t="shared" si="1"/>
        <v>713004694272</v>
      </c>
    </row>
    <row r="78" spans="1:6">
      <c r="A78" s="12">
        <v>76</v>
      </c>
      <c r="B78" s="12">
        <v>2451343</v>
      </c>
      <c r="C78" s="12">
        <v>299000</v>
      </c>
      <c r="D78" s="12">
        <v>8.0300001427531242E-3</v>
      </c>
      <c r="E78" s="12">
        <v>307402</v>
      </c>
      <c r="F78" s="13">
        <f t="shared" si="1"/>
        <v>753547740886</v>
      </c>
    </row>
    <row r="79" spans="1:6">
      <c r="A79" s="12">
        <v>77</v>
      </c>
      <c r="B79" s="12">
        <v>2451467</v>
      </c>
      <c r="C79" s="12">
        <v>316000</v>
      </c>
      <c r="D79" s="12">
        <v>8.500000461935997E-3</v>
      </c>
      <c r="E79" s="12">
        <v>325532</v>
      </c>
      <c r="F79" s="13">
        <f t="shared" si="1"/>
        <v>798030955444</v>
      </c>
    </row>
    <row r="80" spans="1:6">
      <c r="A80" s="12">
        <v>78</v>
      </c>
      <c r="B80" s="12">
        <v>2453202</v>
      </c>
      <c r="C80" s="12">
        <v>335000</v>
      </c>
      <c r="D80" s="12">
        <v>8.9900000020861626E-3</v>
      </c>
      <c r="E80" s="12">
        <v>344094</v>
      </c>
      <c r="F80" s="13">
        <f t="shared" si="1"/>
        <v>844132088988</v>
      </c>
    </row>
    <row r="81" spans="1:6">
      <c r="A81" s="12">
        <v>79</v>
      </c>
      <c r="B81" s="12">
        <v>2451346</v>
      </c>
      <c r="C81" s="12">
        <v>354000</v>
      </c>
      <c r="D81" s="12">
        <v>9.4799995422363281E-3</v>
      </c>
      <c r="E81" s="12">
        <v>363177</v>
      </c>
      <c r="F81" s="13">
        <f t="shared" si="1"/>
        <v>890272486242</v>
      </c>
    </row>
    <row r="82" spans="1:6">
      <c r="A82" s="12">
        <v>80</v>
      </c>
      <c r="B82" s="12">
        <v>2451448</v>
      </c>
      <c r="C82" s="12">
        <v>373000</v>
      </c>
      <c r="D82" s="12">
        <v>1.0019999928772449E-2</v>
      </c>
      <c r="E82" s="12">
        <v>383717</v>
      </c>
      <c r="F82" s="13">
        <f t="shared" si="1"/>
        <v>940662272216</v>
      </c>
    </row>
    <row r="83" spans="1:6">
      <c r="A83" s="12">
        <v>81</v>
      </c>
      <c r="B83" s="12">
        <v>2452368</v>
      </c>
      <c r="C83" s="12">
        <v>395000</v>
      </c>
      <c r="D83" s="12">
        <v>1.0579999536275864E-2</v>
      </c>
      <c r="E83" s="12">
        <v>405019</v>
      </c>
      <c r="F83" s="13">
        <f t="shared" si="1"/>
        <v>993255634992</v>
      </c>
    </row>
    <row r="84" spans="1:6">
      <c r="A84" s="12">
        <v>82</v>
      </c>
      <c r="B84" s="12">
        <v>2451933</v>
      </c>
      <c r="C84" s="12">
        <v>416000</v>
      </c>
      <c r="D84" s="12">
        <v>1.116000022739172E-2</v>
      </c>
      <c r="E84" s="12">
        <v>427521</v>
      </c>
      <c r="F84" s="13">
        <f t="shared" si="1"/>
        <v>1048252848093</v>
      </c>
    </row>
    <row r="85" spans="1:6">
      <c r="A85" s="12">
        <v>83</v>
      </c>
      <c r="B85" s="12">
        <v>2452216</v>
      </c>
      <c r="C85" s="12">
        <v>440000</v>
      </c>
      <c r="D85" s="12">
        <v>1.1819999665021896E-2</v>
      </c>
      <c r="E85" s="12">
        <v>452444</v>
      </c>
      <c r="F85" s="13">
        <f t="shared" si="1"/>
        <v>1109490415904</v>
      </c>
    </row>
    <row r="86" spans="1:6">
      <c r="A86" s="12">
        <v>84</v>
      </c>
      <c r="B86" s="12">
        <v>2452645</v>
      </c>
      <c r="C86" s="12">
        <v>466000</v>
      </c>
      <c r="D86" s="12">
        <v>1.2570000253617764E-2</v>
      </c>
      <c r="E86" s="12">
        <v>481137</v>
      </c>
      <c r="F86" s="13">
        <f t="shared" si="1"/>
        <v>1180058257365</v>
      </c>
    </row>
    <row r="87" spans="1:6">
      <c r="A87" s="12">
        <v>85</v>
      </c>
      <c r="B87" s="12">
        <v>2451388</v>
      </c>
      <c r="C87" s="12">
        <v>498000</v>
      </c>
      <c r="D87" s="12">
        <v>1.3389999978244305E-2</v>
      </c>
      <c r="E87" s="12">
        <v>513024</v>
      </c>
      <c r="F87" s="13">
        <f t="shared" si="1"/>
        <v>1257620877312</v>
      </c>
    </row>
    <row r="88" spans="1:6">
      <c r="A88" s="12">
        <v>86</v>
      </c>
      <c r="B88" s="12">
        <v>2452823</v>
      </c>
      <c r="C88" s="12">
        <v>529000</v>
      </c>
      <c r="D88" s="12">
        <v>1.4299999922513962E-2</v>
      </c>
      <c r="E88" s="12">
        <v>547389</v>
      </c>
      <c r="F88" s="13">
        <f t="shared" si="1"/>
        <v>1342648329147</v>
      </c>
    </row>
    <row r="89" spans="1:6">
      <c r="A89" s="12">
        <v>87</v>
      </c>
      <c r="B89" s="12">
        <v>2451192</v>
      </c>
      <c r="C89" s="12">
        <v>567000</v>
      </c>
      <c r="D89" s="12">
        <v>1.5320000238716602E-2</v>
      </c>
      <c r="E89" s="12">
        <v>586897</v>
      </c>
      <c r="F89" s="13">
        <f t="shared" si="1"/>
        <v>1438597231224</v>
      </c>
    </row>
    <row r="90" spans="1:6">
      <c r="A90" s="12">
        <v>88</v>
      </c>
      <c r="B90" s="12">
        <v>2452401</v>
      </c>
      <c r="C90" s="12">
        <v>609000</v>
      </c>
      <c r="D90" s="12">
        <v>1.6519999131560326E-2</v>
      </c>
      <c r="E90" s="12">
        <v>632634</v>
      </c>
      <c r="F90" s="13">
        <f t="shared" si="1"/>
        <v>1551472254234</v>
      </c>
    </row>
    <row r="91" spans="1:6">
      <c r="A91" s="12">
        <v>89</v>
      </c>
      <c r="B91" s="12">
        <v>2451442</v>
      </c>
      <c r="C91" s="12">
        <v>656000</v>
      </c>
      <c r="D91" s="12">
        <v>1.7839999869465828E-2</v>
      </c>
      <c r="E91" s="12">
        <v>683173</v>
      </c>
      <c r="F91" s="13">
        <f t="shared" si="1"/>
        <v>1674758985466</v>
      </c>
    </row>
    <row r="92" spans="1:6">
      <c r="A92" s="12">
        <v>90</v>
      </c>
      <c r="B92" s="12">
        <v>2451685</v>
      </c>
      <c r="C92" s="12">
        <v>712000</v>
      </c>
      <c r="D92" s="12">
        <v>1.940000057220459E-2</v>
      </c>
      <c r="E92" s="12">
        <v>742913</v>
      </c>
      <c r="F92" s="13">
        <f t="shared" si="1"/>
        <v>1821388658405</v>
      </c>
    </row>
    <row r="93" spans="1:6">
      <c r="A93" s="12">
        <v>91</v>
      </c>
      <c r="B93" s="12">
        <v>2453379</v>
      </c>
      <c r="C93" s="12">
        <v>776000</v>
      </c>
      <c r="D93" s="12">
        <v>2.135000005364418E-2</v>
      </c>
      <c r="E93" s="12">
        <v>817184</v>
      </c>
      <c r="F93" s="13">
        <f t="shared" si="1"/>
        <v>2004862064736</v>
      </c>
    </row>
    <row r="94" spans="1:6">
      <c r="A94" s="12">
        <v>92</v>
      </c>
      <c r="B94" s="12">
        <v>2451861</v>
      </c>
      <c r="C94" s="12">
        <v>858000</v>
      </c>
      <c r="D94" s="12">
        <v>2.3609999567270279E-2</v>
      </c>
      <c r="E94" s="12">
        <v>903974</v>
      </c>
      <c r="F94" s="13">
        <f t="shared" si="1"/>
        <v>2216418595614</v>
      </c>
    </row>
    <row r="95" spans="1:6">
      <c r="A95" s="12">
        <v>93</v>
      </c>
      <c r="B95" s="12">
        <v>2451024</v>
      </c>
      <c r="C95" s="12">
        <v>955000</v>
      </c>
      <c r="D95" s="12">
        <v>2.6450000703334808E-2</v>
      </c>
      <c r="E95" s="12">
        <v>1013209</v>
      </c>
      <c r="F95" s="13">
        <f t="shared" si="1"/>
        <v>2483399576016</v>
      </c>
    </row>
    <row r="96" spans="1:6">
      <c r="A96" s="12">
        <v>94</v>
      </c>
      <c r="B96" s="12">
        <v>2452892</v>
      </c>
      <c r="C96" s="12">
        <v>1080000</v>
      </c>
      <c r="D96" s="12">
        <v>3.0099999159574509E-2</v>
      </c>
      <c r="E96" s="12">
        <v>1152134</v>
      </c>
      <c r="F96" s="13">
        <f t="shared" si="1"/>
        <v>2826060271528</v>
      </c>
    </row>
    <row r="97" spans="1:6">
      <c r="A97" s="12">
        <v>95</v>
      </c>
      <c r="B97" s="12">
        <v>2452098</v>
      </c>
      <c r="C97" s="12">
        <v>1230000</v>
      </c>
      <c r="D97" s="12">
        <v>3.4880001097917557E-2</v>
      </c>
      <c r="E97" s="12">
        <v>1335591</v>
      </c>
      <c r="F97" s="13">
        <f t="shared" si="1"/>
        <v>3275000019918</v>
      </c>
    </row>
    <row r="98" spans="1:6">
      <c r="A98" s="12">
        <v>96</v>
      </c>
      <c r="B98" s="12">
        <v>2452036</v>
      </c>
      <c r="C98" s="12">
        <v>1450000</v>
      </c>
      <c r="D98" s="12">
        <v>4.173000156879425E-2</v>
      </c>
      <c r="E98" s="12">
        <v>1597796</v>
      </c>
      <c r="F98" s="13">
        <f t="shared" si="1"/>
        <v>3917853312656</v>
      </c>
    </row>
    <row r="99" spans="1:6">
      <c r="A99" s="12">
        <v>97</v>
      </c>
      <c r="B99" s="12">
        <v>2451403</v>
      </c>
      <c r="C99" s="12">
        <v>1780000</v>
      </c>
      <c r="D99" s="12">
        <v>5.3559999912977219E-2</v>
      </c>
      <c r="E99" s="12">
        <v>2051445</v>
      </c>
      <c r="F99" s="13">
        <f t="shared" si="1"/>
        <v>5028918427335</v>
      </c>
    </row>
    <row r="100" spans="1:6">
      <c r="A100" s="12">
        <v>98</v>
      </c>
      <c r="B100" s="12">
        <v>2452882</v>
      </c>
      <c r="C100" s="12">
        <v>2380000</v>
      </c>
      <c r="D100" s="12">
        <v>7.8539997339248657E-2</v>
      </c>
      <c r="E100" s="12">
        <v>3006253</v>
      </c>
      <c r="F100" s="13">
        <f t="shared" si="1"/>
        <v>7373983871146</v>
      </c>
    </row>
    <row r="101" spans="1:6">
      <c r="A101" s="12">
        <v>99</v>
      </c>
      <c r="B101" s="12">
        <v>245282</v>
      </c>
      <c r="C101" s="12">
        <v>3980000</v>
      </c>
      <c r="D101" s="12">
        <v>1.0759999975562096E-2</v>
      </c>
      <c r="E101" s="12">
        <v>4118993</v>
      </c>
      <c r="F101" s="13">
        <f t="shared" si="1"/>
        <v>1010314841026</v>
      </c>
    </row>
    <row r="102" spans="1:6">
      <c r="A102" s="12">
        <v>99.099998474121094</v>
      </c>
      <c r="B102" s="12">
        <v>245130</v>
      </c>
      <c r="C102" s="12">
        <v>4280000</v>
      </c>
      <c r="D102" s="12">
        <v>1.1620000004768372E-2</v>
      </c>
      <c r="E102" s="12">
        <v>4449360</v>
      </c>
      <c r="F102" s="13">
        <f t="shared" si="1"/>
        <v>1090671616800</v>
      </c>
    </row>
    <row r="103" spans="1:6">
      <c r="A103" s="12">
        <v>99.199996948242188</v>
      </c>
      <c r="B103" s="12">
        <v>245282</v>
      </c>
      <c r="C103" s="12">
        <v>4640000</v>
      </c>
      <c r="D103" s="12">
        <v>1.2760000303387642E-2</v>
      </c>
      <c r="E103" s="12">
        <v>4885074</v>
      </c>
      <c r="F103" s="13">
        <f t="shared" si="1"/>
        <v>1198220720868</v>
      </c>
    </row>
    <row r="104" spans="1:6">
      <c r="A104" s="12">
        <v>99.300003051757812</v>
      </c>
      <c r="B104" s="12">
        <v>245165</v>
      </c>
      <c r="C104" s="12">
        <v>5140000</v>
      </c>
      <c r="D104" s="12">
        <v>1.4170000329613686E-2</v>
      </c>
      <c r="E104" s="12">
        <v>5427634</v>
      </c>
      <c r="F104" s="13">
        <f t="shared" si="1"/>
        <v>1330665889610</v>
      </c>
    </row>
    <row r="105" spans="1:6">
      <c r="A105" s="12">
        <v>99.400001525878906</v>
      </c>
      <c r="B105" s="12">
        <v>244647</v>
      </c>
      <c r="C105" s="12">
        <v>5760000</v>
      </c>
      <c r="D105" s="12">
        <v>1.5990000218153E-2</v>
      </c>
      <c r="E105" s="12">
        <v>6137452</v>
      </c>
      <c r="F105" s="13">
        <f t="shared" si="1"/>
        <v>1501509219444</v>
      </c>
    </row>
    <row r="106" spans="1:6">
      <c r="A106" s="12">
        <v>99.5</v>
      </c>
      <c r="B106" s="12">
        <v>245778</v>
      </c>
      <c r="C106" s="12">
        <v>6520000</v>
      </c>
      <c r="D106" s="12">
        <v>1.8419999629259109E-2</v>
      </c>
      <c r="E106" s="12">
        <v>7035756</v>
      </c>
      <c r="F106" s="13">
        <f t="shared" si="1"/>
        <v>1729234038168</v>
      </c>
    </row>
    <row r="107" spans="1:6">
      <c r="A107" s="12">
        <v>99.599998474121094</v>
      </c>
      <c r="B107" s="12">
        <v>245198</v>
      </c>
      <c r="C107" s="12">
        <v>7660000</v>
      </c>
      <c r="D107" s="12">
        <v>2.2150000557303429E-2</v>
      </c>
      <c r="E107" s="12">
        <v>8482077</v>
      </c>
      <c r="F107" s="13">
        <f t="shared" si="1"/>
        <v>2079788316246</v>
      </c>
    </row>
    <row r="108" spans="1:6">
      <c r="A108" s="12">
        <v>99.699996948242188</v>
      </c>
      <c r="B108" s="12">
        <v>245096</v>
      </c>
      <c r="C108" s="12">
        <v>9510000</v>
      </c>
      <c r="D108" s="12">
        <v>2.8550000861287117E-2</v>
      </c>
      <c r="E108" s="12">
        <v>10935055</v>
      </c>
      <c r="F108" s="13">
        <f t="shared" si="1"/>
        <v>2680138240280</v>
      </c>
    </row>
    <row r="109" spans="1:6">
      <c r="A109" s="12">
        <v>99.800003051757812</v>
      </c>
      <c r="B109" s="12">
        <v>245307</v>
      </c>
      <c r="C109" s="12">
        <v>12600000</v>
      </c>
      <c r="D109" s="12">
        <v>4.21300008893013E-2</v>
      </c>
      <c r="E109" s="12">
        <v>16123252</v>
      </c>
      <c r="F109" s="13">
        <f t="shared" si="1"/>
        <v>3955146578364</v>
      </c>
    </row>
    <row r="110" spans="1:6">
      <c r="A110" s="12">
        <v>99.900001525878906</v>
      </c>
      <c r="B110" s="12">
        <v>24562</v>
      </c>
      <c r="C110" s="12">
        <v>21400000</v>
      </c>
      <c r="D110" s="12">
        <v>5.8200000785291195E-3</v>
      </c>
      <c r="E110" s="12">
        <v>22246784</v>
      </c>
      <c r="F110" s="13">
        <f t="shared" si="1"/>
        <v>546425508608</v>
      </c>
    </row>
    <row r="111" spans="1:6">
      <c r="A111" s="12">
        <v>99.910003662109375</v>
      </c>
      <c r="B111" s="12">
        <v>24510</v>
      </c>
      <c r="C111" s="12">
        <v>23200000</v>
      </c>
      <c r="D111" s="12">
        <v>6.3399998471140862E-3</v>
      </c>
      <c r="E111" s="12">
        <v>24280532</v>
      </c>
      <c r="F111" s="13">
        <f t="shared" si="1"/>
        <v>595115839320</v>
      </c>
    </row>
    <row r="112" spans="1:6">
      <c r="A112" s="12">
        <v>99.919998168945312</v>
      </c>
      <c r="B112" s="12">
        <v>24516</v>
      </c>
      <c r="C112" s="12">
        <v>25400000</v>
      </c>
      <c r="D112" s="12">
        <v>7.0099998265504837E-3</v>
      </c>
      <c r="E112" s="12">
        <v>26833338</v>
      </c>
      <c r="F112" s="13">
        <f t="shared" si="1"/>
        <v>657846114408</v>
      </c>
    </row>
    <row r="113" spans="1:6">
      <c r="A113" s="12">
        <v>99.930000305175781</v>
      </c>
      <c r="B113" s="12">
        <v>24519</v>
      </c>
      <c r="C113" s="12">
        <v>28300000</v>
      </c>
      <c r="D113" s="12">
        <v>7.8800003975629807E-3</v>
      </c>
      <c r="E113" s="12">
        <v>30169200</v>
      </c>
      <c r="F113" s="13">
        <f t="shared" si="1"/>
        <v>739718614800</v>
      </c>
    </row>
    <row r="114" spans="1:6">
      <c r="A114" s="12">
        <v>99.94000244140625</v>
      </c>
      <c r="B114" s="12">
        <v>24537</v>
      </c>
      <c r="C114" s="12">
        <v>32200000</v>
      </c>
      <c r="D114" s="12">
        <v>8.9699998497962952E-3</v>
      </c>
      <c r="E114" s="12">
        <v>34320432</v>
      </c>
      <c r="F114" s="13">
        <f t="shared" si="1"/>
        <v>842120439984</v>
      </c>
    </row>
    <row r="115" spans="1:6">
      <c r="A115" s="12">
        <v>99.949996948242188</v>
      </c>
      <c r="B115" s="12">
        <v>24512</v>
      </c>
      <c r="C115" s="12">
        <v>37000000</v>
      </c>
      <c r="D115" s="12">
        <v>1.0479999706149101E-2</v>
      </c>
      <c r="E115" s="12">
        <v>40156088</v>
      </c>
      <c r="F115" s="13">
        <f t="shared" si="1"/>
        <v>984306029056</v>
      </c>
    </row>
    <row r="116" spans="1:6">
      <c r="A116" s="12">
        <v>99.959999084472656</v>
      </c>
      <c r="B116" s="12">
        <v>24520</v>
      </c>
      <c r="C116" s="12">
        <v>43900000</v>
      </c>
      <c r="D116" s="12">
        <v>1.2760000303387642E-2</v>
      </c>
      <c r="E116" s="12">
        <v>48873256</v>
      </c>
      <c r="F116" s="13">
        <f t="shared" si="1"/>
        <v>1198372237120</v>
      </c>
    </row>
    <row r="117" spans="1:6">
      <c r="A117" s="12">
        <v>99.970001220703125</v>
      </c>
      <c r="B117" s="12">
        <v>24521</v>
      </c>
      <c r="C117" s="12">
        <v>54500000</v>
      </c>
      <c r="D117" s="12">
        <v>1.6699999570846558E-2</v>
      </c>
      <c r="E117" s="12">
        <v>63949016</v>
      </c>
      <c r="F117" s="13">
        <f t="shared" si="1"/>
        <v>1568093821336</v>
      </c>
    </row>
    <row r="118" spans="1:6">
      <c r="A118" s="12">
        <v>99.980003356933594</v>
      </c>
      <c r="B118" s="12">
        <v>24516</v>
      </c>
      <c r="C118" s="12">
        <v>76300000</v>
      </c>
      <c r="D118" s="12">
        <v>2.5760000571608543E-2</v>
      </c>
      <c r="E118" s="12">
        <v>98659336</v>
      </c>
      <c r="F118" s="13">
        <f t="shared" si="1"/>
        <v>2418732281376</v>
      </c>
    </row>
    <row r="119" spans="1:6">
      <c r="A119" s="12">
        <v>99.989997863769531</v>
      </c>
      <c r="B119" s="12">
        <v>2473</v>
      </c>
      <c r="C119" s="12">
        <v>132000000</v>
      </c>
      <c r="D119" s="12">
        <v>3.6299999337643385E-3</v>
      </c>
      <c r="E119" s="12">
        <v>137663552</v>
      </c>
      <c r="F119" s="13">
        <f t="shared" si="1"/>
        <v>340441964096</v>
      </c>
    </row>
    <row r="120" spans="1:6">
      <c r="A120" s="12">
        <v>99.990997314453125</v>
      </c>
      <c r="B120" s="12">
        <v>2425</v>
      </c>
      <c r="C120" s="12">
        <v>144000000</v>
      </c>
      <c r="D120" s="12">
        <v>3.8999998942017555E-3</v>
      </c>
      <c r="E120" s="12">
        <v>150938464</v>
      </c>
      <c r="F120" s="13">
        <f t="shared" si="1"/>
        <v>366025775200</v>
      </c>
    </row>
    <row r="121" spans="1:6">
      <c r="A121" s="12">
        <v>99.991996765136719</v>
      </c>
      <c r="B121" s="12">
        <v>2457</v>
      </c>
      <c r="C121" s="12">
        <v>158000000</v>
      </c>
      <c r="D121" s="12">
        <v>4.3799998238682747E-3</v>
      </c>
      <c r="E121" s="12">
        <v>167431264</v>
      </c>
      <c r="F121" s="13">
        <f t="shared" si="1"/>
        <v>411378615648</v>
      </c>
    </row>
    <row r="122" spans="1:6">
      <c r="A122" s="12">
        <v>99.992996215820312</v>
      </c>
      <c r="B122" s="12">
        <v>2452</v>
      </c>
      <c r="C122" s="12">
        <v>178000000</v>
      </c>
      <c r="D122" s="12">
        <v>4.9600000493228436E-3</v>
      </c>
      <c r="E122" s="12">
        <v>189785392</v>
      </c>
      <c r="F122" s="13">
        <f t="shared" si="1"/>
        <v>465353781184</v>
      </c>
    </row>
    <row r="123" spans="1:6">
      <c r="A123" s="12">
        <v>99.994003295898438</v>
      </c>
      <c r="B123" s="12">
        <v>2440</v>
      </c>
      <c r="C123" s="12">
        <v>203000000</v>
      </c>
      <c r="D123" s="12">
        <v>5.690000019967556E-3</v>
      </c>
      <c r="E123" s="12">
        <v>218983824</v>
      </c>
      <c r="F123" s="13">
        <f t="shared" si="1"/>
        <v>534320530560</v>
      </c>
    </row>
    <row r="124" spans="1:6">
      <c r="A124" s="12">
        <v>99.995002746582031</v>
      </c>
      <c r="B124" s="12">
        <v>2465</v>
      </c>
      <c r="C124" s="12">
        <v>238000000</v>
      </c>
      <c r="D124" s="12">
        <v>6.8600000813603401E-3</v>
      </c>
      <c r="E124" s="12">
        <v>261171584</v>
      </c>
      <c r="F124" s="13">
        <f t="shared" si="1"/>
        <v>643787954560</v>
      </c>
    </row>
    <row r="125" spans="1:6">
      <c r="A125" s="12">
        <v>99.996002197265625</v>
      </c>
      <c r="B125" s="12">
        <v>2429</v>
      </c>
      <c r="C125" s="12">
        <v>289000000</v>
      </c>
      <c r="D125" s="12">
        <v>8.4300003945827484E-3</v>
      </c>
      <c r="E125" s="12">
        <v>325899456</v>
      </c>
      <c r="F125" s="13">
        <f t="shared" si="1"/>
        <v>791609778624</v>
      </c>
    </row>
    <row r="126" spans="1:6">
      <c r="A126" s="12">
        <v>99.997001647949219</v>
      </c>
      <c r="B126" s="12">
        <v>2458</v>
      </c>
      <c r="C126" s="12">
        <v>366000000</v>
      </c>
      <c r="D126" s="12">
        <v>1.092000026255846E-2</v>
      </c>
      <c r="E126" s="12">
        <v>416966976</v>
      </c>
      <c r="F126" s="13">
        <f t="shared" si="1"/>
        <v>1024904827008</v>
      </c>
    </row>
    <row r="127" spans="1:6">
      <c r="A127" s="12">
        <v>99.998001098632812</v>
      </c>
      <c r="B127" s="12">
        <v>2460</v>
      </c>
      <c r="C127" s="12">
        <v>456000000</v>
      </c>
      <c r="D127" s="12">
        <v>1.4800000004470348E-2</v>
      </c>
      <c r="E127" s="12">
        <v>564844224</v>
      </c>
      <c r="F127" s="13">
        <f t="shared" si="1"/>
        <v>1389516791040</v>
      </c>
    </row>
    <row r="128" spans="1:6">
      <c r="A128" s="12">
        <v>99.999000549316406</v>
      </c>
      <c r="B128" s="12">
        <v>2464</v>
      </c>
      <c r="C128" s="12">
        <v>729000000</v>
      </c>
      <c r="D128" s="12">
        <v>4.6239998191595078E-2</v>
      </c>
      <c r="E128" s="12">
        <v>1760000000</v>
      </c>
      <c r="F128" s="13">
        <f t="shared" si="1"/>
        <v>4336640000000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200" zoomScaleNormal="200" zoomScalePageLayoutView="200" workbookViewId="0">
      <selection activeCell="A19" sqref="A19"/>
    </sheetView>
  </sheetViews>
  <sheetFormatPr baseColWidth="10" defaultRowHeight="15" x14ac:dyDescent="0"/>
  <cols>
    <col min="1" max="3" width="10.83203125" style="12"/>
    <col min="4" max="4" width="12.5" style="12" customWidth="1"/>
    <col min="7" max="7" width="17" customWidth="1"/>
    <col min="8" max="8" width="18.83203125" bestFit="1" customWidth="1"/>
  </cols>
  <sheetData>
    <row r="1" spans="1:9">
      <c r="A1" s="12" t="s">
        <v>86</v>
      </c>
      <c r="B1" s="12" t="s">
        <v>104</v>
      </c>
      <c r="C1" s="12" t="s">
        <v>87</v>
      </c>
      <c r="D1" s="12" t="s">
        <v>103</v>
      </c>
      <c r="E1" s="19" t="s">
        <v>89</v>
      </c>
      <c r="F1" s="23" t="s">
        <v>93</v>
      </c>
      <c r="G1" s="23" t="s">
        <v>94</v>
      </c>
      <c r="H1" s="23" t="s">
        <v>90</v>
      </c>
      <c r="I1" s="23" t="s">
        <v>96</v>
      </c>
    </row>
    <row r="2" spans="1:9">
      <c r="A2" s="12">
        <f>'wealthtax-raw'!A2</f>
        <v>0</v>
      </c>
      <c r="B2" s="12">
        <f>SUM('wealthtax-raw'!B2:B51)</f>
        <v>122600688</v>
      </c>
      <c r="C2" s="18">
        <f>'wealthtax-raw'!C23</f>
        <v>0</v>
      </c>
      <c r="D2" s="18">
        <f>SUM('wealthtax-raw'!F2:F51)/B2</f>
        <v>3745.3932033562487</v>
      </c>
      <c r="E2" s="20">
        <v>0</v>
      </c>
      <c r="F2" s="24">
        <f>0</f>
        <v>0</v>
      </c>
      <c r="G2" s="25">
        <v>0</v>
      </c>
      <c r="H2" s="24">
        <f>E2*D2</f>
        <v>0</v>
      </c>
      <c r="I2" s="25">
        <f t="shared" ref="I2:I9" si="0">H2/D2</f>
        <v>0</v>
      </c>
    </row>
    <row r="3" spans="1:9">
      <c r="A3" s="12">
        <f>'wealthtax-raw'!A52</f>
        <v>50</v>
      </c>
      <c r="B3" s="12">
        <f>SUM('wealthtax-raw'!B52:B91)</f>
        <v>98079683</v>
      </c>
      <c r="C3" s="18">
        <f>'wealthtax-raw'!C52</f>
        <v>70000</v>
      </c>
      <c r="D3" s="18">
        <f>SUM('wealthtax-raw'!F52:F91)/B3</f>
        <v>265582.79447980068</v>
      </c>
      <c r="E3" s="20">
        <v>0.01</v>
      </c>
      <c r="F3" s="24">
        <f>C3*E2</f>
        <v>0</v>
      </c>
      <c r="G3" s="25">
        <f t="shared" ref="G3:G8" si="1">F3/C3</f>
        <v>0</v>
      </c>
      <c r="H3" s="24">
        <f t="shared" ref="H3:H8" si="2">F3+E3*(D3-C3)</f>
        <v>1955.8279447980069</v>
      </c>
      <c r="I3" s="25">
        <f t="shared" si="0"/>
        <v>7.3642870903173679E-3</v>
      </c>
    </row>
    <row r="4" spans="1:9">
      <c r="A4" s="12">
        <f>'wealthtax-raw'!A92</f>
        <v>90</v>
      </c>
      <c r="B4" s="12">
        <f>SUM('wealthtax-raw'!B92:B100)</f>
        <v>22069260</v>
      </c>
      <c r="C4" s="18">
        <f>'wealthtax-raw'!C92</f>
        <v>712000</v>
      </c>
      <c r="D4" s="18">
        <f>SUM('wealthtax-raw'!F92:F100)/B4</f>
        <v>1402307.3178418307</v>
      </c>
      <c r="E4" s="21">
        <v>0.01</v>
      </c>
      <c r="F4" s="24">
        <f>F3+E3*(C4-C3)</f>
        <v>6420</v>
      </c>
      <c r="G4" s="25">
        <f t="shared" si="1"/>
        <v>9.0168539325842702E-3</v>
      </c>
      <c r="H4" s="24">
        <f t="shared" si="2"/>
        <v>13323.073178418308</v>
      </c>
      <c r="I4" s="25">
        <f t="shared" si="0"/>
        <v>9.5008226862302141E-3</v>
      </c>
    </row>
    <row r="5" spans="1:9">
      <c r="A5" s="12">
        <f>'wealthtax-raw'!A101</f>
        <v>99</v>
      </c>
      <c r="B5" s="12">
        <f>SUM('wealthtax-raw'!B101:B109)</f>
        <v>2206885</v>
      </c>
      <c r="C5" s="18">
        <f>'wealthtax-raw'!C101</f>
        <v>3980000</v>
      </c>
      <c r="D5" s="18">
        <f>SUM('wealthtax-raw'!F101:F109)/B5</f>
        <v>7510898.6017875876</v>
      </c>
      <c r="E5" s="21">
        <v>0.02</v>
      </c>
      <c r="F5" s="24">
        <f>F4+E4*(C5-C4)</f>
        <v>39100</v>
      </c>
      <c r="G5" s="25">
        <f t="shared" si="1"/>
        <v>9.8241206030150758E-3</v>
      </c>
      <c r="H5" s="24">
        <f t="shared" si="2"/>
        <v>109717.97203575175</v>
      </c>
      <c r="I5" s="25">
        <f t="shared" si="0"/>
        <v>1.4607835606999003E-2</v>
      </c>
    </row>
    <row r="6" spans="1:9">
      <c r="A6" s="15">
        <f>'wealthtax-raw'!A110</f>
        <v>99.900001525878906</v>
      </c>
      <c r="B6" s="12">
        <f>SUM('wealthtax-raw'!B110:B118)</f>
        <v>220713</v>
      </c>
      <c r="C6" s="18">
        <f>'wealthtax-raw'!C110</f>
        <v>21400000</v>
      </c>
      <c r="D6" s="18">
        <f>SUM('wealthtax-raw'!F110:F118)/B6</f>
        <v>43272171.942785427</v>
      </c>
      <c r="E6" s="21">
        <v>0.02</v>
      </c>
      <c r="F6" s="24">
        <f>F5+E5*(C6-C5)</f>
        <v>387500</v>
      </c>
      <c r="G6" s="25">
        <f t="shared" si="1"/>
        <v>1.8107476635514017E-2</v>
      </c>
      <c r="H6" s="24">
        <f t="shared" si="2"/>
        <v>824943.43885570858</v>
      </c>
      <c r="I6" s="25">
        <f t="shared" si="0"/>
        <v>1.90640636191419E-2</v>
      </c>
    </row>
    <row r="7" spans="1:9">
      <c r="A7" s="16">
        <f>'wealthtax-raw'!A119</f>
        <v>99.989997863769531</v>
      </c>
      <c r="B7" s="12">
        <f>SUM('wealthtax-raw'!B119:B127)</f>
        <v>22059</v>
      </c>
      <c r="C7" s="18">
        <f>'wealthtax-raw'!C119</f>
        <v>132000000</v>
      </c>
      <c r="D7" s="18">
        <f>SUM('wealthtax-raw'!F119:F127)/B7</f>
        <v>270517250.00770658</v>
      </c>
      <c r="E7" s="21">
        <v>0.02</v>
      </c>
      <c r="F7" s="24">
        <f>F6+E6*(C7-C6)</f>
        <v>2599500</v>
      </c>
      <c r="G7" s="25">
        <f t="shared" si="1"/>
        <v>1.9693181818181818E-2</v>
      </c>
      <c r="H7" s="24">
        <f t="shared" si="2"/>
        <v>5369845.000154132</v>
      </c>
      <c r="I7" s="25">
        <f t="shared" si="0"/>
        <v>1.9850286811658607E-2</v>
      </c>
    </row>
    <row r="8" spans="1:9">
      <c r="A8" s="17">
        <f>'wealthtax-raw'!A128</f>
        <v>99.999000549316406</v>
      </c>
      <c r="B8" s="14">
        <f>'wealthtax-raw'!B128</f>
        <v>2464</v>
      </c>
      <c r="C8" s="18">
        <f>'wealthtax-raw'!C128</f>
        <v>729000000</v>
      </c>
      <c r="D8" s="18">
        <f>SUM('wealthtax-raw'!F128:F128)/B8</f>
        <v>1760000000</v>
      </c>
      <c r="E8" s="21">
        <v>0.03</v>
      </c>
      <c r="F8" s="24">
        <f>F7+E7*(C8-C7)</f>
        <v>14539500</v>
      </c>
      <c r="G8" s="25">
        <f t="shared" si="1"/>
        <v>1.9944444444444445E-2</v>
      </c>
      <c r="H8" s="24">
        <f t="shared" si="2"/>
        <v>45469500</v>
      </c>
      <c r="I8" s="25">
        <f t="shared" si="0"/>
        <v>2.5834943181818181E-2</v>
      </c>
    </row>
    <row r="9" spans="1:9">
      <c r="A9" s="12" t="s">
        <v>99</v>
      </c>
      <c r="B9" s="18">
        <f>SUM(B2:B8)</f>
        <v>245201752</v>
      </c>
      <c r="C9" s="12" t="s">
        <v>95</v>
      </c>
      <c r="D9" s="22">
        <f>SUMPRODUCT($B2:$B8,D2:D8)/1000000000</f>
        <v>93885.749238482997</v>
      </c>
      <c r="F9" s="26"/>
      <c r="G9" s="26" t="s">
        <v>92</v>
      </c>
      <c r="H9" s="27">
        <f>SUMPRODUCT($B2:$B8,H2:H8)/1000000000</f>
        <v>1140.5582975965501</v>
      </c>
      <c r="I9" s="25">
        <f t="shared" si="0"/>
        <v>1.2148364441331471E-2</v>
      </c>
    </row>
    <row r="13" spans="1:9">
      <c r="A13" s="12" t="s">
        <v>91</v>
      </c>
    </row>
    <row r="14" spans="1:9">
      <c r="A14" s="12" t="s">
        <v>98</v>
      </c>
    </row>
    <row r="15" spans="1:9">
      <c r="A15" s="12" t="s">
        <v>97</v>
      </c>
    </row>
    <row r="16" spans="1:9">
      <c r="A16" s="12" t="s">
        <v>101</v>
      </c>
    </row>
    <row r="17" spans="1:1">
      <c r="A17" s="12" t="s">
        <v>100</v>
      </c>
    </row>
    <row r="18" spans="1:1">
      <c r="A18" s="12" t="s">
        <v>105</v>
      </c>
    </row>
    <row r="19" spans="1:1">
      <c r="A19" s="12" t="s">
        <v>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11" zoomScale="200" zoomScaleNormal="200" zoomScalePageLayoutView="200" workbookViewId="0">
      <selection activeCell="D20" sqref="D2:D20"/>
    </sheetView>
  </sheetViews>
  <sheetFormatPr baseColWidth="10" defaultRowHeight="15" x14ac:dyDescent="0"/>
  <cols>
    <col min="1" max="3" width="10.83203125" style="12"/>
    <col min="4" max="4" width="12.5" style="12" customWidth="1"/>
    <col min="7" max="7" width="17" customWidth="1"/>
    <col min="8" max="8" width="18.83203125" bestFit="1" customWidth="1"/>
  </cols>
  <sheetData>
    <row r="1" spans="1:9">
      <c r="A1" s="12" t="s">
        <v>86</v>
      </c>
      <c r="B1" s="12" t="s">
        <v>104</v>
      </c>
      <c r="C1" s="12" t="s">
        <v>87</v>
      </c>
      <c r="D1" s="12" t="s">
        <v>103</v>
      </c>
      <c r="E1" s="19" t="s">
        <v>89</v>
      </c>
      <c r="F1" s="23" t="s">
        <v>93</v>
      </c>
      <c r="G1" s="23" t="s">
        <v>94</v>
      </c>
      <c r="H1" s="23" t="s">
        <v>90</v>
      </c>
      <c r="I1" s="23" t="s">
        <v>96</v>
      </c>
    </row>
    <row r="2" spans="1:9">
      <c r="A2" s="12">
        <f>'wealthtax-raw'!A2</f>
        <v>0</v>
      </c>
      <c r="B2" s="12">
        <f>'wealthtax-raw'!B2</f>
        <v>2450913</v>
      </c>
      <c r="C2" s="18">
        <v>0</v>
      </c>
      <c r="D2" s="18">
        <v>0</v>
      </c>
      <c r="E2" s="20">
        <v>0</v>
      </c>
      <c r="F2" s="24">
        <f>0</f>
        <v>0</v>
      </c>
      <c r="G2" s="25">
        <v>0</v>
      </c>
      <c r="H2" s="24">
        <f>E2*D2</f>
        <v>0</v>
      </c>
      <c r="I2" s="25" t="e">
        <f t="shared" ref="I2:I43" si="0">H2/D2</f>
        <v>#DIV/0!</v>
      </c>
    </row>
    <row r="3" spans="1:9">
      <c r="A3" s="12">
        <f>'wealthtax-raw'!A3</f>
        <v>1</v>
      </c>
      <c r="B3" s="12">
        <f>'wealthtax-raw'!B3</f>
        <v>2452285</v>
      </c>
      <c r="C3" s="18">
        <v>0</v>
      </c>
      <c r="D3" s="18">
        <v>0</v>
      </c>
      <c r="E3" s="20">
        <v>0</v>
      </c>
      <c r="F3" s="24">
        <f>0</f>
        <v>0</v>
      </c>
      <c r="G3" s="25">
        <v>0</v>
      </c>
      <c r="H3" s="24">
        <f t="shared" ref="H3:H31" si="1">E3*D3</f>
        <v>0</v>
      </c>
      <c r="I3" s="25" t="e">
        <f t="shared" ref="I3:I31" si="2">H3/D3</f>
        <v>#DIV/0!</v>
      </c>
    </row>
    <row r="4" spans="1:9">
      <c r="A4" s="12">
        <f>'wealthtax-raw'!A4</f>
        <v>2</v>
      </c>
      <c r="B4" s="12">
        <f>'wealthtax-raw'!B4</f>
        <v>2451618</v>
      </c>
      <c r="C4" s="18">
        <v>0</v>
      </c>
      <c r="D4" s="18">
        <v>0</v>
      </c>
      <c r="E4" s="20">
        <v>0</v>
      </c>
      <c r="F4" s="24">
        <f>0</f>
        <v>0</v>
      </c>
      <c r="G4" s="25">
        <v>0</v>
      </c>
      <c r="H4" s="24">
        <f t="shared" si="1"/>
        <v>0</v>
      </c>
      <c r="I4" s="25" t="e">
        <f t="shared" si="2"/>
        <v>#DIV/0!</v>
      </c>
    </row>
    <row r="5" spans="1:9">
      <c r="A5" s="12">
        <f>'wealthtax-raw'!A5</f>
        <v>3</v>
      </c>
      <c r="B5" s="12">
        <f>'wealthtax-raw'!B5</f>
        <v>2452552</v>
      </c>
      <c r="C5" s="18">
        <v>0</v>
      </c>
      <c r="D5" s="18">
        <v>0</v>
      </c>
      <c r="E5" s="20">
        <v>0</v>
      </c>
      <c r="F5" s="24">
        <f>0</f>
        <v>0</v>
      </c>
      <c r="G5" s="25">
        <v>0</v>
      </c>
      <c r="H5" s="24">
        <f t="shared" si="1"/>
        <v>0</v>
      </c>
      <c r="I5" s="25" t="e">
        <f t="shared" si="2"/>
        <v>#DIV/0!</v>
      </c>
    </row>
    <row r="6" spans="1:9">
      <c r="A6" s="12">
        <f>'wealthtax-raw'!A6</f>
        <v>4</v>
      </c>
      <c r="B6" s="12">
        <f>'wealthtax-raw'!B6</f>
        <v>2451296</v>
      </c>
      <c r="C6" s="18">
        <v>0</v>
      </c>
      <c r="D6" s="18">
        <v>0</v>
      </c>
      <c r="E6" s="20">
        <v>0</v>
      </c>
      <c r="F6" s="24">
        <f>0</f>
        <v>0</v>
      </c>
      <c r="G6" s="25">
        <v>0</v>
      </c>
      <c r="H6" s="24">
        <f t="shared" si="1"/>
        <v>0</v>
      </c>
      <c r="I6" s="25" t="e">
        <f t="shared" si="2"/>
        <v>#DIV/0!</v>
      </c>
    </row>
    <row r="7" spans="1:9">
      <c r="A7" s="12">
        <f>'wealthtax-raw'!A7</f>
        <v>5</v>
      </c>
      <c r="B7" s="12">
        <f>'wealthtax-raw'!B7</f>
        <v>2451956</v>
      </c>
      <c r="C7" s="18">
        <v>0</v>
      </c>
      <c r="D7" s="18">
        <v>0</v>
      </c>
      <c r="E7" s="20">
        <v>0</v>
      </c>
      <c r="F7" s="24">
        <f>0</f>
        <v>0</v>
      </c>
      <c r="G7" s="25">
        <v>0</v>
      </c>
      <c r="H7" s="24">
        <f t="shared" si="1"/>
        <v>0</v>
      </c>
      <c r="I7" s="25" t="e">
        <f t="shared" si="2"/>
        <v>#DIV/0!</v>
      </c>
    </row>
    <row r="8" spans="1:9">
      <c r="A8" s="12">
        <f>'wealthtax-raw'!A8</f>
        <v>6</v>
      </c>
      <c r="B8" s="12">
        <f>'wealthtax-raw'!B8</f>
        <v>2453151</v>
      </c>
      <c r="C8" s="18">
        <v>0</v>
      </c>
      <c r="D8" s="18">
        <v>0</v>
      </c>
      <c r="E8" s="20">
        <v>0</v>
      </c>
      <c r="F8" s="24">
        <f>0</f>
        <v>0</v>
      </c>
      <c r="G8" s="25">
        <v>0</v>
      </c>
      <c r="H8" s="24">
        <f t="shared" si="1"/>
        <v>0</v>
      </c>
      <c r="I8" s="25" t="e">
        <f t="shared" si="2"/>
        <v>#DIV/0!</v>
      </c>
    </row>
    <row r="9" spans="1:9">
      <c r="A9" s="12">
        <f>'wealthtax-raw'!A9</f>
        <v>7</v>
      </c>
      <c r="B9" s="12">
        <f>'wealthtax-raw'!B9</f>
        <v>2451891</v>
      </c>
      <c r="C9" s="18">
        <v>0</v>
      </c>
      <c r="D9" s="18">
        <v>0</v>
      </c>
      <c r="E9" s="20">
        <v>0</v>
      </c>
      <c r="F9" s="24">
        <f>0</f>
        <v>0</v>
      </c>
      <c r="G9" s="25">
        <v>0</v>
      </c>
      <c r="H9" s="24">
        <f t="shared" si="1"/>
        <v>0</v>
      </c>
      <c r="I9" s="25" t="e">
        <f t="shared" si="2"/>
        <v>#DIV/0!</v>
      </c>
    </row>
    <row r="10" spans="1:9">
      <c r="A10" s="12">
        <f>'wealthtax-raw'!A10</f>
        <v>8</v>
      </c>
      <c r="B10" s="12">
        <f>'wealthtax-raw'!B10</f>
        <v>2451265</v>
      </c>
      <c r="C10" s="18">
        <v>0</v>
      </c>
      <c r="D10" s="18">
        <v>0</v>
      </c>
      <c r="E10" s="20">
        <v>0</v>
      </c>
      <c r="F10" s="24">
        <f>0</f>
        <v>0</v>
      </c>
      <c r="G10" s="25">
        <v>0</v>
      </c>
      <c r="H10" s="24">
        <f t="shared" si="1"/>
        <v>0</v>
      </c>
      <c r="I10" s="25" t="e">
        <f t="shared" si="2"/>
        <v>#DIV/0!</v>
      </c>
    </row>
    <row r="11" spans="1:9">
      <c r="A11" s="12">
        <f>'wealthtax-raw'!A11</f>
        <v>9</v>
      </c>
      <c r="B11" s="12">
        <f>'wealthtax-raw'!B11</f>
        <v>2452169</v>
      </c>
      <c r="C11" s="18">
        <v>0</v>
      </c>
      <c r="D11" s="18">
        <v>0</v>
      </c>
      <c r="E11" s="20">
        <v>0</v>
      </c>
      <c r="F11" s="24">
        <f>0</f>
        <v>0</v>
      </c>
      <c r="G11" s="25">
        <v>0</v>
      </c>
      <c r="H11" s="24">
        <f t="shared" si="1"/>
        <v>0</v>
      </c>
      <c r="I11" s="25" t="e">
        <f t="shared" si="2"/>
        <v>#DIV/0!</v>
      </c>
    </row>
    <row r="12" spans="1:9">
      <c r="A12" s="12">
        <f>'wealthtax-raw'!A12</f>
        <v>10</v>
      </c>
      <c r="B12" s="12">
        <f>'wealthtax-raw'!B12</f>
        <v>2452051</v>
      </c>
      <c r="C12" s="18">
        <v>0</v>
      </c>
      <c r="D12" s="18">
        <v>0</v>
      </c>
      <c r="E12" s="20">
        <v>0</v>
      </c>
      <c r="F12" s="24">
        <f>0</f>
        <v>0</v>
      </c>
      <c r="G12" s="25">
        <v>0</v>
      </c>
      <c r="H12" s="24">
        <f t="shared" si="1"/>
        <v>0</v>
      </c>
      <c r="I12" s="25" t="e">
        <f t="shared" si="2"/>
        <v>#DIV/0!</v>
      </c>
    </row>
    <row r="13" spans="1:9">
      <c r="A13" s="12">
        <f>'wealthtax-raw'!A13</f>
        <v>11</v>
      </c>
      <c r="B13" s="12">
        <f>'wealthtax-raw'!B13</f>
        <v>2452785</v>
      </c>
      <c r="C13" s="18">
        <v>0</v>
      </c>
      <c r="D13" s="18">
        <v>0</v>
      </c>
      <c r="E13" s="20">
        <v>0</v>
      </c>
      <c r="F13" s="24">
        <f>0</f>
        <v>0</v>
      </c>
      <c r="G13" s="25">
        <v>0</v>
      </c>
      <c r="H13" s="24">
        <f t="shared" si="1"/>
        <v>0</v>
      </c>
      <c r="I13" s="25" t="e">
        <f t="shared" si="2"/>
        <v>#DIV/0!</v>
      </c>
    </row>
    <row r="14" spans="1:9">
      <c r="A14" s="12">
        <f>'wealthtax-raw'!A14</f>
        <v>12</v>
      </c>
      <c r="B14" s="12">
        <f>'wealthtax-raw'!B14</f>
        <v>2452289</v>
      </c>
      <c r="C14" s="18">
        <v>0</v>
      </c>
      <c r="D14" s="18">
        <v>0</v>
      </c>
      <c r="E14" s="20">
        <v>0</v>
      </c>
      <c r="F14" s="24">
        <f>0</f>
        <v>0</v>
      </c>
      <c r="G14" s="25">
        <v>0</v>
      </c>
      <c r="H14" s="24">
        <f t="shared" si="1"/>
        <v>0</v>
      </c>
      <c r="I14" s="25" t="e">
        <f t="shared" si="2"/>
        <v>#DIV/0!</v>
      </c>
    </row>
    <row r="15" spans="1:9">
      <c r="A15" s="12">
        <f>'wealthtax-raw'!A15</f>
        <v>13</v>
      </c>
      <c r="B15" s="12">
        <f>'wealthtax-raw'!B15</f>
        <v>2448375</v>
      </c>
      <c r="C15" s="18">
        <v>0</v>
      </c>
      <c r="D15" s="18">
        <v>0</v>
      </c>
      <c r="E15" s="20">
        <v>0</v>
      </c>
      <c r="F15" s="24">
        <f>0</f>
        <v>0</v>
      </c>
      <c r="G15" s="25">
        <v>0</v>
      </c>
      <c r="H15" s="24">
        <f t="shared" si="1"/>
        <v>0</v>
      </c>
      <c r="I15" s="25" t="e">
        <f t="shared" si="2"/>
        <v>#DIV/0!</v>
      </c>
    </row>
    <row r="16" spans="1:9">
      <c r="A16" s="12">
        <f>'wealthtax-raw'!A16</f>
        <v>14</v>
      </c>
      <c r="B16" s="12">
        <f>'wealthtax-raw'!B16</f>
        <v>2454585</v>
      </c>
      <c r="C16" s="18">
        <v>0</v>
      </c>
      <c r="D16" s="18">
        <v>0</v>
      </c>
      <c r="E16" s="20">
        <v>0</v>
      </c>
      <c r="F16" s="24">
        <f>0</f>
        <v>0</v>
      </c>
      <c r="G16" s="25">
        <v>0</v>
      </c>
      <c r="H16" s="24">
        <f t="shared" si="1"/>
        <v>0</v>
      </c>
      <c r="I16" s="25" t="e">
        <f t="shared" si="2"/>
        <v>#DIV/0!</v>
      </c>
    </row>
    <row r="17" spans="1:9">
      <c r="A17" s="12">
        <f>'wealthtax-raw'!A17</f>
        <v>15</v>
      </c>
      <c r="B17" s="12">
        <f>'wealthtax-raw'!B17</f>
        <v>2452775</v>
      </c>
      <c r="C17" s="18">
        <v>0</v>
      </c>
      <c r="D17" s="18">
        <v>0</v>
      </c>
      <c r="E17" s="20">
        <v>0</v>
      </c>
      <c r="F17" s="24">
        <f>0</f>
        <v>0</v>
      </c>
      <c r="G17" s="25">
        <v>0</v>
      </c>
      <c r="H17" s="24">
        <f t="shared" si="1"/>
        <v>0</v>
      </c>
      <c r="I17" s="25" t="e">
        <f t="shared" si="2"/>
        <v>#DIV/0!</v>
      </c>
    </row>
    <row r="18" spans="1:9">
      <c r="A18" s="12">
        <f>'wealthtax-raw'!A18</f>
        <v>16</v>
      </c>
      <c r="B18" s="12">
        <f>'wealthtax-raw'!B18</f>
        <v>2451632</v>
      </c>
      <c r="C18" s="18">
        <v>0</v>
      </c>
      <c r="D18" s="18">
        <v>0</v>
      </c>
      <c r="E18" s="20">
        <v>0</v>
      </c>
      <c r="F18" s="24">
        <f>0</f>
        <v>0</v>
      </c>
      <c r="G18" s="25">
        <v>0</v>
      </c>
      <c r="H18" s="24">
        <f t="shared" si="1"/>
        <v>0</v>
      </c>
      <c r="I18" s="25" t="e">
        <f t="shared" si="2"/>
        <v>#DIV/0!</v>
      </c>
    </row>
    <row r="19" spans="1:9">
      <c r="A19" s="12">
        <f>'wealthtax-raw'!A19</f>
        <v>17</v>
      </c>
      <c r="B19" s="12">
        <f>'wealthtax-raw'!B19</f>
        <v>2451281</v>
      </c>
      <c r="C19" s="18">
        <v>0</v>
      </c>
      <c r="D19" s="18">
        <v>0</v>
      </c>
      <c r="E19" s="20">
        <v>0</v>
      </c>
      <c r="F19" s="24">
        <f>0</f>
        <v>0</v>
      </c>
      <c r="G19" s="25">
        <v>0</v>
      </c>
      <c r="H19" s="24">
        <f t="shared" si="1"/>
        <v>0</v>
      </c>
      <c r="I19" s="25" t="e">
        <f t="shared" si="2"/>
        <v>#DIV/0!</v>
      </c>
    </row>
    <row r="20" spans="1:9">
      <c r="A20" s="12">
        <f>'wealthtax-raw'!A20</f>
        <v>18</v>
      </c>
      <c r="B20" s="12">
        <f>'wealthtax-raw'!B20</f>
        <v>2452862</v>
      </c>
      <c r="C20" s="18">
        <v>0</v>
      </c>
      <c r="D20" s="18">
        <v>0</v>
      </c>
      <c r="E20" s="20">
        <v>0</v>
      </c>
      <c r="F20" s="24">
        <f>0</f>
        <v>0</v>
      </c>
      <c r="G20" s="25">
        <v>0</v>
      </c>
      <c r="H20" s="24">
        <f t="shared" si="1"/>
        <v>0</v>
      </c>
      <c r="I20" s="25" t="e">
        <f t="shared" si="2"/>
        <v>#DIV/0!</v>
      </c>
    </row>
    <row r="21" spans="1:9">
      <c r="A21" s="12">
        <f>'wealthtax-raw'!A21</f>
        <v>19</v>
      </c>
      <c r="B21" s="12">
        <f>'wealthtax-raw'!B21</f>
        <v>2451935</v>
      </c>
      <c r="C21" s="18">
        <f>'wealthtax-raw'!C21</f>
        <v>0</v>
      </c>
      <c r="D21" s="18">
        <f>'wealthtax-raw'!F21/B21</f>
        <v>0</v>
      </c>
      <c r="E21" s="20">
        <v>0</v>
      </c>
      <c r="F21" s="24">
        <f>0</f>
        <v>0</v>
      </c>
      <c r="G21" s="25">
        <v>0</v>
      </c>
      <c r="H21" s="24">
        <f t="shared" si="1"/>
        <v>0</v>
      </c>
      <c r="I21" s="25" t="e">
        <f t="shared" si="2"/>
        <v>#DIV/0!</v>
      </c>
    </row>
    <row r="22" spans="1:9">
      <c r="A22" s="12">
        <f>'wealthtax-raw'!A22</f>
        <v>20</v>
      </c>
      <c r="B22" s="12">
        <f>'wealthtax-raw'!B22</f>
        <v>2451857</v>
      </c>
      <c r="C22" s="18">
        <f>'wealthtax-raw'!C22</f>
        <v>0</v>
      </c>
      <c r="D22" s="18">
        <f>'wealthtax-raw'!F22/B22</f>
        <v>0</v>
      </c>
      <c r="E22" s="20">
        <v>0</v>
      </c>
      <c r="F22" s="24">
        <f>0</f>
        <v>0</v>
      </c>
      <c r="G22" s="25">
        <v>0</v>
      </c>
      <c r="H22" s="24">
        <f t="shared" si="1"/>
        <v>0</v>
      </c>
      <c r="I22" s="25" t="e">
        <f t="shared" si="2"/>
        <v>#DIV/0!</v>
      </c>
    </row>
    <row r="23" spans="1:9">
      <c r="A23" s="12">
        <f>'wealthtax-raw'!A23</f>
        <v>21</v>
      </c>
      <c r="B23" s="12">
        <f>'wealthtax-raw'!B23</f>
        <v>2451528</v>
      </c>
      <c r="C23" s="18">
        <f>'wealthtax-raw'!C23</f>
        <v>0</v>
      </c>
      <c r="D23" s="18">
        <f>'wealthtax-raw'!F23/B23</f>
        <v>0</v>
      </c>
      <c r="E23" s="20">
        <v>0</v>
      </c>
      <c r="F23" s="24">
        <f>0</f>
        <v>0</v>
      </c>
      <c r="G23" s="25">
        <v>0</v>
      </c>
      <c r="H23" s="24">
        <f t="shared" si="1"/>
        <v>0</v>
      </c>
      <c r="I23" s="25" t="e">
        <f t="shared" si="2"/>
        <v>#DIV/0!</v>
      </c>
    </row>
    <row r="24" spans="1:9">
      <c r="A24" s="12">
        <f>'wealthtax-raw'!A24</f>
        <v>22</v>
      </c>
      <c r="B24" s="12">
        <f>'wealthtax-raw'!B24</f>
        <v>2450715</v>
      </c>
      <c r="C24" s="18">
        <f>'wealthtax-raw'!C24</f>
        <v>0</v>
      </c>
      <c r="D24" s="18">
        <f>'wealthtax-raw'!F24/B24</f>
        <v>0</v>
      </c>
      <c r="E24" s="20">
        <v>0</v>
      </c>
      <c r="F24" s="24">
        <f>0</f>
        <v>0</v>
      </c>
      <c r="G24" s="25">
        <v>0</v>
      </c>
      <c r="H24" s="24">
        <f t="shared" si="1"/>
        <v>0</v>
      </c>
      <c r="I24" s="25" t="e">
        <f t="shared" si="2"/>
        <v>#DIV/0!</v>
      </c>
    </row>
    <row r="25" spans="1:9">
      <c r="A25" s="12">
        <f>'wealthtax-raw'!A25</f>
        <v>23</v>
      </c>
      <c r="B25" s="12">
        <f>'wealthtax-raw'!B25</f>
        <v>2452067</v>
      </c>
      <c r="C25" s="18">
        <f>'wealthtax-raw'!C25</f>
        <v>0</v>
      </c>
      <c r="D25" s="18">
        <f>'wealthtax-raw'!F25/B25</f>
        <v>0</v>
      </c>
      <c r="E25" s="20">
        <v>0</v>
      </c>
      <c r="F25" s="24">
        <f>0</f>
        <v>0</v>
      </c>
      <c r="G25" s="25">
        <v>0</v>
      </c>
      <c r="H25" s="24">
        <f t="shared" si="1"/>
        <v>0</v>
      </c>
      <c r="I25" s="25" t="e">
        <f t="shared" si="2"/>
        <v>#DIV/0!</v>
      </c>
    </row>
    <row r="26" spans="1:9">
      <c r="A26" s="12">
        <f>'wealthtax-raw'!A26</f>
        <v>24</v>
      </c>
      <c r="B26" s="12">
        <f>'wealthtax-raw'!B26</f>
        <v>2451670</v>
      </c>
      <c r="C26" s="18">
        <f>'wealthtax-raw'!C26</f>
        <v>0</v>
      </c>
      <c r="D26" s="18">
        <f>'wealthtax-raw'!F26/B26</f>
        <v>60</v>
      </c>
      <c r="E26" s="20">
        <v>0.01</v>
      </c>
      <c r="F26" s="24">
        <f>0</f>
        <v>0</v>
      </c>
      <c r="G26" s="25">
        <v>0</v>
      </c>
      <c r="H26" s="24">
        <f t="shared" si="1"/>
        <v>0.6</v>
      </c>
      <c r="I26" s="25">
        <f t="shared" si="2"/>
        <v>0.01</v>
      </c>
    </row>
    <row r="27" spans="1:9">
      <c r="A27" s="12">
        <f>'wealthtax-raw'!A27</f>
        <v>25</v>
      </c>
      <c r="B27" s="12">
        <f>'wealthtax-raw'!B27</f>
        <v>2451908</v>
      </c>
      <c r="C27" s="18">
        <f>'wealthtax-raw'!C27</f>
        <v>600</v>
      </c>
      <c r="D27" s="18">
        <f>'wealthtax-raw'!F27/B27</f>
        <v>731</v>
      </c>
      <c r="E27" s="20">
        <v>0.01</v>
      </c>
      <c r="F27" s="24">
        <f>0</f>
        <v>0</v>
      </c>
      <c r="G27" s="25">
        <v>0</v>
      </c>
      <c r="H27" s="24">
        <f t="shared" si="1"/>
        <v>7.3100000000000005</v>
      </c>
      <c r="I27" s="25">
        <f t="shared" si="2"/>
        <v>0.01</v>
      </c>
    </row>
    <row r="28" spans="1:9">
      <c r="A28" s="12">
        <f>'wealthtax-raw'!A28</f>
        <v>26</v>
      </c>
      <c r="B28" s="12">
        <f>'wealthtax-raw'!B28</f>
        <v>2453800</v>
      </c>
      <c r="C28" s="18">
        <f>'wealthtax-raw'!C28</f>
        <v>760</v>
      </c>
      <c r="D28" s="18">
        <f>'wealthtax-raw'!F28/B28</f>
        <v>952</v>
      </c>
      <c r="E28" s="20">
        <v>0.01</v>
      </c>
      <c r="F28" s="24">
        <f>0</f>
        <v>0</v>
      </c>
      <c r="G28" s="25">
        <v>0</v>
      </c>
      <c r="H28" s="24">
        <f t="shared" si="1"/>
        <v>9.52</v>
      </c>
      <c r="I28" s="25">
        <f t="shared" si="2"/>
        <v>0.01</v>
      </c>
    </row>
    <row r="29" spans="1:9">
      <c r="A29" s="12">
        <f>'wealthtax-raw'!A29</f>
        <v>27</v>
      </c>
      <c r="B29" s="12">
        <f>'wealthtax-raw'!B29</f>
        <v>2448931</v>
      </c>
      <c r="C29" s="18">
        <f>'wealthtax-raw'!C29</f>
        <v>1250</v>
      </c>
      <c r="D29" s="18">
        <f>'wealthtax-raw'!F29/B29</f>
        <v>1333</v>
      </c>
      <c r="E29" s="20">
        <v>0.01</v>
      </c>
      <c r="F29" s="24">
        <f>0</f>
        <v>0</v>
      </c>
      <c r="G29" s="25">
        <v>0</v>
      </c>
      <c r="H29" s="24">
        <f t="shared" si="1"/>
        <v>13.33</v>
      </c>
      <c r="I29" s="25">
        <f t="shared" si="2"/>
        <v>0.01</v>
      </c>
    </row>
    <row r="30" spans="1:9">
      <c r="A30" s="12">
        <f>'wealthtax-raw'!A30</f>
        <v>28</v>
      </c>
      <c r="B30" s="12">
        <f>'wealthtax-raw'!B30</f>
        <v>2455021</v>
      </c>
      <c r="C30" s="18">
        <f>'wealthtax-raw'!C30</f>
        <v>1350</v>
      </c>
      <c r="D30" s="18">
        <f>'wealthtax-raw'!F30/B30</f>
        <v>1448</v>
      </c>
      <c r="E30" s="20">
        <v>0.01</v>
      </c>
      <c r="F30" s="24">
        <f>0</f>
        <v>0</v>
      </c>
      <c r="G30" s="25">
        <v>0</v>
      </c>
      <c r="H30" s="24">
        <f t="shared" si="1"/>
        <v>14.48</v>
      </c>
      <c r="I30" s="25">
        <f t="shared" si="2"/>
        <v>0.01</v>
      </c>
    </row>
    <row r="31" spans="1:9">
      <c r="A31" s="12">
        <f>'wealthtax-raw'!A31</f>
        <v>29</v>
      </c>
      <c r="B31" s="12">
        <f>'wealthtax-raw'!B31</f>
        <v>2452747</v>
      </c>
      <c r="C31" s="18">
        <f>'wealthtax-raw'!C31</f>
        <v>1650</v>
      </c>
      <c r="D31" s="18">
        <f>'wealthtax-raw'!F31/B31</f>
        <v>1673</v>
      </c>
      <c r="E31" s="20">
        <v>0.01</v>
      </c>
      <c r="F31" s="24">
        <f>0</f>
        <v>0</v>
      </c>
      <c r="G31" s="25">
        <v>0</v>
      </c>
      <c r="H31" s="24">
        <f t="shared" si="1"/>
        <v>16.73</v>
      </c>
      <c r="I31" s="25">
        <f t="shared" si="2"/>
        <v>0.01</v>
      </c>
    </row>
    <row r="32" spans="1:9">
      <c r="C32" s="18"/>
      <c r="D32" s="18"/>
      <c r="E32" s="20"/>
      <c r="F32" s="24"/>
      <c r="G32" s="25"/>
      <c r="H32" s="24"/>
      <c r="I32" s="25"/>
    </row>
    <row r="33" spans="1:9">
      <c r="C33" s="18"/>
      <c r="D33" s="18"/>
      <c r="E33" s="20"/>
      <c r="F33" s="24"/>
      <c r="G33" s="25"/>
      <c r="H33" s="24"/>
      <c r="I33" s="25"/>
    </row>
    <row r="34" spans="1:9">
      <c r="C34" s="18"/>
      <c r="D34" s="18"/>
      <c r="E34" s="20"/>
      <c r="F34" s="24"/>
      <c r="G34" s="25"/>
      <c r="H34" s="24"/>
      <c r="I34" s="25"/>
    </row>
    <row r="35" spans="1:9">
      <c r="C35" s="18"/>
      <c r="D35" s="18"/>
      <c r="E35" s="20"/>
      <c r="F35" s="24"/>
      <c r="G35" s="25"/>
      <c r="H35" s="24"/>
      <c r="I35" s="25"/>
    </row>
    <row r="36" spans="1:9">
      <c r="C36" s="18"/>
      <c r="D36" s="18"/>
      <c r="E36" s="20"/>
      <c r="F36" s="24"/>
      <c r="G36" s="25"/>
      <c r="H36" s="24"/>
      <c r="I36" s="25"/>
    </row>
    <row r="37" spans="1:9">
      <c r="A37" s="12">
        <f>'wealthtax-raw'!A52</f>
        <v>50</v>
      </c>
      <c r="B37" s="12">
        <f>SUM('wealthtax-raw'!B52:B91)</f>
        <v>98079683</v>
      </c>
      <c r="C37" s="18">
        <f>'wealthtax-raw'!C52</f>
        <v>70000</v>
      </c>
      <c r="D37" s="18">
        <f>SUM('wealthtax-raw'!F52:F91)/B37</f>
        <v>265582.79447980068</v>
      </c>
      <c r="E37" s="20">
        <v>0.01</v>
      </c>
      <c r="F37" s="24">
        <f>C37*E2</f>
        <v>0</v>
      </c>
      <c r="G37" s="25">
        <f t="shared" ref="G37:G42" si="3">F37/C37</f>
        <v>0</v>
      </c>
      <c r="H37" s="24">
        <f t="shared" ref="H37:H42" si="4">F37+E37*(D37-C37)</f>
        <v>1955.8279447980069</v>
      </c>
      <c r="I37" s="25">
        <f t="shared" si="0"/>
        <v>7.3642870903173679E-3</v>
      </c>
    </row>
    <row r="38" spans="1:9">
      <c r="A38" s="12">
        <f>'wealthtax-raw'!A92</f>
        <v>90</v>
      </c>
      <c r="B38" s="12">
        <f>SUM('wealthtax-raw'!B92:B100)</f>
        <v>22069260</v>
      </c>
      <c r="C38" s="18">
        <f>'wealthtax-raw'!C92</f>
        <v>712000</v>
      </c>
      <c r="D38" s="18">
        <f>SUM('wealthtax-raw'!F92:F100)/B38</f>
        <v>1402307.3178418307</v>
      </c>
      <c r="E38" s="21">
        <v>0.01</v>
      </c>
      <c r="F38" s="24">
        <f>F37+E37*(C38-C37)</f>
        <v>6420</v>
      </c>
      <c r="G38" s="25">
        <f t="shared" si="3"/>
        <v>9.0168539325842702E-3</v>
      </c>
      <c r="H38" s="24">
        <f t="shared" si="4"/>
        <v>13323.073178418308</v>
      </c>
      <c r="I38" s="25">
        <f t="shared" si="0"/>
        <v>9.5008226862302141E-3</v>
      </c>
    </row>
    <row r="39" spans="1:9">
      <c r="A39" s="12">
        <f>'wealthtax-raw'!A101</f>
        <v>99</v>
      </c>
      <c r="B39" s="12">
        <f>SUM('wealthtax-raw'!B101:B109)</f>
        <v>2206885</v>
      </c>
      <c r="C39" s="18">
        <f>'wealthtax-raw'!C101</f>
        <v>3980000</v>
      </c>
      <c r="D39" s="18">
        <f>SUM('wealthtax-raw'!F101:F109)/B39</f>
        <v>7510898.6017875876</v>
      </c>
      <c r="E39" s="21">
        <v>0.02</v>
      </c>
      <c r="F39" s="24">
        <f>F38+E38*(C39-C38)</f>
        <v>39100</v>
      </c>
      <c r="G39" s="25">
        <f t="shared" si="3"/>
        <v>9.8241206030150758E-3</v>
      </c>
      <c r="H39" s="24">
        <f t="shared" si="4"/>
        <v>109717.97203575175</v>
      </c>
      <c r="I39" s="25">
        <f t="shared" si="0"/>
        <v>1.4607835606999003E-2</v>
      </c>
    </row>
    <row r="40" spans="1:9">
      <c r="A40" s="15">
        <f>'wealthtax-raw'!A110</f>
        <v>99.900001525878906</v>
      </c>
      <c r="B40" s="12">
        <f>SUM('wealthtax-raw'!B110:B118)</f>
        <v>220713</v>
      </c>
      <c r="C40" s="18">
        <f>'wealthtax-raw'!C110</f>
        <v>21400000</v>
      </c>
      <c r="D40" s="18">
        <f>SUM('wealthtax-raw'!F110:F118)/B40</f>
        <v>43272171.942785427</v>
      </c>
      <c r="E40" s="21">
        <v>0.02</v>
      </c>
      <c r="F40" s="24">
        <f>F39+E39*(C40-C39)</f>
        <v>387500</v>
      </c>
      <c r="G40" s="25">
        <f t="shared" si="3"/>
        <v>1.8107476635514017E-2</v>
      </c>
      <c r="H40" s="24">
        <f t="shared" si="4"/>
        <v>824943.43885570858</v>
      </c>
      <c r="I40" s="25">
        <f t="shared" si="0"/>
        <v>1.90640636191419E-2</v>
      </c>
    </row>
    <row r="41" spans="1:9">
      <c r="A41" s="16">
        <f>'wealthtax-raw'!A119</f>
        <v>99.989997863769531</v>
      </c>
      <c r="B41" s="12">
        <f>SUM('wealthtax-raw'!B119:B127)</f>
        <v>22059</v>
      </c>
      <c r="C41" s="18">
        <f>'wealthtax-raw'!C119</f>
        <v>132000000</v>
      </c>
      <c r="D41" s="18">
        <f>SUM('wealthtax-raw'!F119:F127)/B41</f>
        <v>270517250.00770658</v>
      </c>
      <c r="E41" s="21">
        <v>0.02</v>
      </c>
      <c r="F41" s="24">
        <f>F40+E40*(C41-C40)</f>
        <v>2599500</v>
      </c>
      <c r="G41" s="25">
        <f t="shared" si="3"/>
        <v>1.9693181818181818E-2</v>
      </c>
      <c r="H41" s="24">
        <f t="shared" si="4"/>
        <v>5369845.000154132</v>
      </c>
      <c r="I41" s="25">
        <f t="shared" si="0"/>
        <v>1.9850286811658607E-2</v>
      </c>
    </row>
    <row r="42" spans="1:9">
      <c r="A42" s="17">
        <f>'wealthtax-raw'!A128</f>
        <v>99.999000549316406</v>
      </c>
      <c r="B42" s="14">
        <f>'wealthtax-raw'!B128</f>
        <v>2464</v>
      </c>
      <c r="C42" s="18">
        <f>'wealthtax-raw'!C128</f>
        <v>729000000</v>
      </c>
      <c r="D42" s="18">
        <f>SUM('wealthtax-raw'!F128:F128)/B42</f>
        <v>1760000000</v>
      </c>
      <c r="E42" s="21">
        <v>0.03</v>
      </c>
      <c r="F42" s="24">
        <f>F41+E41*(C42-C41)</f>
        <v>14539500</v>
      </c>
      <c r="G42" s="25">
        <f t="shared" si="3"/>
        <v>1.9944444444444445E-2</v>
      </c>
      <c r="H42" s="24">
        <f t="shared" si="4"/>
        <v>45469500</v>
      </c>
      <c r="I42" s="25">
        <f t="shared" si="0"/>
        <v>2.5834943181818181E-2</v>
      </c>
    </row>
    <row r="43" spans="1:9">
      <c r="A43" s="12" t="s">
        <v>99</v>
      </c>
      <c r="B43" s="18">
        <f>SUM(B2:B42)</f>
        <v>196160974</v>
      </c>
      <c r="C43" s="12" t="s">
        <v>95</v>
      </c>
      <c r="D43" s="22">
        <f>SUMPRODUCT($B2:$B42,D2:D42)/1000000000</f>
        <v>93441.759658630996</v>
      </c>
      <c r="F43" s="26"/>
      <c r="G43" s="26" t="s">
        <v>92</v>
      </c>
      <c r="H43" s="27">
        <f>SUMPRODUCT($B2:$B42,H2:H42)/1000000000</f>
        <v>1140.7102796336501</v>
      </c>
      <c r="I43" s="25">
        <f t="shared" si="0"/>
        <v>1.2207714022092321E-2</v>
      </c>
    </row>
    <row r="47" spans="1:9">
      <c r="A47" s="12" t="s">
        <v>91</v>
      </c>
    </row>
    <row r="48" spans="1:9">
      <c r="A48" s="12" t="s">
        <v>98</v>
      </c>
    </row>
    <row r="49" spans="1:9">
      <c r="A49" s="12" t="s">
        <v>97</v>
      </c>
    </row>
    <row r="50" spans="1:9">
      <c r="A50" s="12" t="s">
        <v>101</v>
      </c>
    </row>
    <row r="51" spans="1:9" s="12" customFormat="1">
      <c r="A51" s="12" t="s">
        <v>100</v>
      </c>
      <c r="E51"/>
      <c r="F51"/>
      <c r="G51"/>
      <c r="H51"/>
      <c r="I51"/>
    </row>
    <row r="52" spans="1:9" s="12" customFormat="1">
      <c r="A52" s="12" t="s">
        <v>105</v>
      </c>
      <c r="E52"/>
      <c r="F52"/>
      <c r="G52"/>
      <c r="H52"/>
      <c r="I52"/>
    </row>
    <row r="53" spans="1:9" s="12" customFormat="1">
      <c r="A53" s="12" t="s">
        <v>102</v>
      </c>
      <c r="E53"/>
      <c r="F53"/>
      <c r="G53"/>
      <c r="H53"/>
      <c r="I53"/>
    </row>
    <row r="55" spans="1:9">
      <c r="A55" s="12" t="s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inequalitycalc</vt:lpstr>
      <vt:lpstr>inequality</vt:lpstr>
      <vt:lpstr>taxes</vt:lpstr>
      <vt:lpstr>taxes2</vt:lpstr>
      <vt:lpstr>timeseries</vt:lpstr>
      <vt:lpstr>inequality-prediction</vt:lpstr>
      <vt:lpstr>wealthtax-raw</vt:lpstr>
      <vt:lpstr>wealthtaxshort</vt:lpstr>
      <vt:lpstr>wealthtaxlong</vt:lpstr>
      <vt:lpstr>Sheet1</vt:lpstr>
      <vt:lpstr>figure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saez</dc:creator>
  <cp:lastModifiedBy>emmanuel saez</cp:lastModifiedBy>
  <dcterms:created xsi:type="dcterms:W3CDTF">2018-08-02T20:10:51Z</dcterms:created>
  <dcterms:modified xsi:type="dcterms:W3CDTF">2019-02-12T00:12:48Z</dcterms:modified>
</cp:coreProperties>
</file>